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erna\Documents\GitHub\Excel\"/>
    </mc:Choice>
  </mc:AlternateContent>
  <xr:revisionPtr revIDLastSave="0" documentId="13_ncr:1_{27264888-E974-4FF5-B835-97615A0B5792}" xr6:coauthVersionLast="40" xr6:coauthVersionMax="40" xr10:uidLastSave="{00000000-0000-0000-0000-000000000000}"/>
  <bookViews>
    <workbookView xWindow="-120" yWindow="-120" windowWidth="20640" windowHeight="11160" activeTab="1" xr2:uid="{00000000-000D-0000-FFFF-FFFF00000000}"/>
  </bookViews>
  <sheets>
    <sheet name="category" sheetId="3" r:id="rId1"/>
    <sheet name="sub-category by country" sheetId="4" r:id="rId2"/>
    <sheet name="table_graph state by month" sheetId="5" r:id="rId3"/>
    <sheet name="Starter_Book" sheetId="9" r:id="rId4"/>
    <sheet name="outcome" sheetId="7" r:id="rId5"/>
    <sheet name="Date Conversion" sheetId="1" r:id="rId6"/>
    <sheet name="Questions" sheetId="6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3" i="7" l="1"/>
  <c r="F12" i="7"/>
  <c r="F11" i="7"/>
  <c r="F10" i="7"/>
  <c r="F9" i="7"/>
  <c r="F8" i="7"/>
  <c r="F7" i="7"/>
  <c r="F6" i="7"/>
  <c r="F5" i="7"/>
  <c r="F4" i="7"/>
  <c r="F3" i="7"/>
  <c r="E13" i="7"/>
  <c r="E12" i="7"/>
  <c r="E11" i="7"/>
  <c r="E10" i="7"/>
  <c r="E9" i="7"/>
  <c r="E8" i="7"/>
  <c r="E7" i="7"/>
  <c r="E6" i="7"/>
  <c r="E5" i="7"/>
  <c r="E4" i="7"/>
  <c r="E3" i="7"/>
  <c r="D12" i="7"/>
  <c r="D13" i="7"/>
  <c r="D11" i="7"/>
  <c r="D10" i="7"/>
  <c r="D9" i="7"/>
  <c r="D8" i="7"/>
  <c r="D7" i="7"/>
  <c r="D6" i="7"/>
  <c r="D5" i="7"/>
  <c r="D4" i="7"/>
  <c r="D3" i="7"/>
  <c r="D2" i="7"/>
  <c r="F2" i="7"/>
  <c r="E2" i="7"/>
  <c r="D4115" i="9"/>
  <c r="P4115" i="9" s="1"/>
  <c r="D4114" i="9"/>
  <c r="P4114" i="9" s="1"/>
  <c r="D4113" i="9"/>
  <c r="P4113" i="9" s="1"/>
  <c r="D4112" i="9"/>
  <c r="P4112" i="9" s="1"/>
  <c r="D4111" i="9"/>
  <c r="P4111" i="9" s="1"/>
  <c r="D4110" i="9"/>
  <c r="P4110" i="9" s="1"/>
  <c r="D4109" i="9"/>
  <c r="P4109" i="9" s="1"/>
  <c r="D4108" i="9"/>
  <c r="P4108" i="9" s="1"/>
  <c r="D4107" i="9"/>
  <c r="P4107" i="9" s="1"/>
  <c r="D4106" i="9"/>
  <c r="P4106" i="9" s="1"/>
  <c r="D4105" i="9"/>
  <c r="P4105" i="9" s="1"/>
  <c r="D4104" i="9"/>
  <c r="P4104" i="9" s="1"/>
  <c r="D4103" i="9"/>
  <c r="P4103" i="9" s="1"/>
  <c r="D4102" i="9"/>
  <c r="P4102" i="9" s="1"/>
  <c r="D4101" i="9"/>
  <c r="P4101" i="9" s="1"/>
  <c r="D4100" i="9"/>
  <c r="P4100" i="9" s="1"/>
  <c r="D4099" i="9"/>
  <c r="P4099" i="9" s="1"/>
  <c r="D4098" i="9"/>
  <c r="P4098" i="9" s="1"/>
  <c r="D4097" i="9"/>
  <c r="P4097" i="9" s="1"/>
  <c r="D4096" i="9"/>
  <c r="P4096" i="9" s="1"/>
  <c r="D4095" i="9"/>
  <c r="P4095" i="9" s="1"/>
  <c r="D4094" i="9"/>
  <c r="P4094" i="9" s="1"/>
  <c r="D4093" i="9"/>
  <c r="P4093" i="9" s="1"/>
  <c r="D4092" i="9"/>
  <c r="P4092" i="9" s="1"/>
  <c r="D4091" i="9"/>
  <c r="P4091" i="9" s="1"/>
  <c r="D4090" i="9"/>
  <c r="P4090" i="9" s="1"/>
  <c r="D4089" i="9"/>
  <c r="P4089" i="9" s="1"/>
  <c r="D4088" i="9"/>
  <c r="P4088" i="9" s="1"/>
  <c r="D4087" i="9"/>
  <c r="P4087" i="9" s="1"/>
  <c r="D4086" i="9"/>
  <c r="P4086" i="9" s="1"/>
  <c r="D4085" i="9"/>
  <c r="P4085" i="9" s="1"/>
  <c r="D4084" i="9"/>
  <c r="P4084" i="9" s="1"/>
  <c r="D4083" i="9"/>
  <c r="P4083" i="9" s="1"/>
  <c r="D4082" i="9"/>
  <c r="P4082" i="9" s="1"/>
  <c r="D4081" i="9"/>
  <c r="P4081" i="9" s="1"/>
  <c r="D4080" i="9"/>
  <c r="P4080" i="9" s="1"/>
  <c r="D4079" i="9"/>
  <c r="P4079" i="9" s="1"/>
  <c r="D4078" i="9"/>
  <c r="P4078" i="9" s="1"/>
  <c r="D4077" i="9"/>
  <c r="P4077" i="9" s="1"/>
  <c r="D4076" i="9"/>
  <c r="P4076" i="9" s="1"/>
  <c r="D4075" i="9"/>
  <c r="P4075" i="9" s="1"/>
  <c r="D4074" i="9"/>
  <c r="P4074" i="9" s="1"/>
  <c r="D4073" i="9"/>
  <c r="P4073" i="9" s="1"/>
  <c r="D4072" i="9"/>
  <c r="P4072" i="9" s="1"/>
  <c r="D4071" i="9"/>
  <c r="P4071" i="9" s="1"/>
  <c r="D4070" i="9"/>
  <c r="P4070" i="9" s="1"/>
  <c r="D4069" i="9"/>
  <c r="P4069" i="9" s="1"/>
  <c r="D4068" i="9"/>
  <c r="P4068" i="9" s="1"/>
  <c r="D4067" i="9"/>
  <c r="P4067" i="9" s="1"/>
  <c r="D4066" i="9"/>
  <c r="P4066" i="9" s="1"/>
  <c r="D4065" i="9"/>
  <c r="P4065" i="9" s="1"/>
  <c r="D4064" i="9"/>
  <c r="P4064" i="9" s="1"/>
  <c r="D4063" i="9"/>
  <c r="P4063" i="9" s="1"/>
  <c r="D4062" i="9"/>
  <c r="P4062" i="9" s="1"/>
  <c r="D4061" i="9"/>
  <c r="P4061" i="9" s="1"/>
  <c r="D4060" i="9"/>
  <c r="P4060" i="9" s="1"/>
  <c r="D4059" i="9"/>
  <c r="P4059" i="9" s="1"/>
  <c r="D4058" i="9"/>
  <c r="P4058" i="9" s="1"/>
  <c r="D4057" i="9"/>
  <c r="P4057" i="9" s="1"/>
  <c r="D4056" i="9"/>
  <c r="P4056" i="9" s="1"/>
  <c r="D4055" i="9"/>
  <c r="P4055" i="9" s="1"/>
  <c r="D4054" i="9"/>
  <c r="P4054" i="9" s="1"/>
  <c r="D4053" i="9"/>
  <c r="P4053" i="9" s="1"/>
  <c r="D4052" i="9"/>
  <c r="P4052" i="9" s="1"/>
  <c r="D4051" i="9"/>
  <c r="P4051" i="9" s="1"/>
  <c r="D4050" i="9"/>
  <c r="P4050" i="9" s="1"/>
  <c r="D4049" i="9"/>
  <c r="P4049" i="9" s="1"/>
  <c r="D4048" i="9"/>
  <c r="P4048" i="9" s="1"/>
  <c r="D4047" i="9"/>
  <c r="P4047" i="9" s="1"/>
  <c r="D4046" i="9"/>
  <c r="P4046" i="9" s="1"/>
  <c r="D4045" i="9"/>
  <c r="P4045" i="9" s="1"/>
  <c r="D4044" i="9"/>
  <c r="P4044" i="9" s="1"/>
  <c r="D4043" i="9"/>
  <c r="P4043" i="9" s="1"/>
  <c r="D4042" i="9"/>
  <c r="P4042" i="9" s="1"/>
  <c r="D4041" i="9"/>
  <c r="P4041" i="9" s="1"/>
  <c r="D4040" i="9"/>
  <c r="P4040" i="9" s="1"/>
  <c r="D4039" i="9"/>
  <c r="P4039" i="9" s="1"/>
  <c r="D4038" i="9"/>
  <c r="P4038" i="9" s="1"/>
  <c r="D4037" i="9"/>
  <c r="P4037" i="9" s="1"/>
  <c r="D4036" i="9"/>
  <c r="P4036" i="9" s="1"/>
  <c r="D4035" i="9"/>
  <c r="P4035" i="9" s="1"/>
  <c r="D4034" i="9"/>
  <c r="P4034" i="9" s="1"/>
  <c r="D4033" i="9"/>
  <c r="P4033" i="9" s="1"/>
  <c r="D4032" i="9"/>
  <c r="P4032" i="9" s="1"/>
  <c r="D4031" i="9"/>
  <c r="P4031" i="9" s="1"/>
  <c r="D4030" i="9"/>
  <c r="P4030" i="9" s="1"/>
  <c r="D4029" i="9"/>
  <c r="P4029" i="9" s="1"/>
  <c r="D4028" i="9"/>
  <c r="P4028" i="9" s="1"/>
  <c r="D4027" i="9"/>
  <c r="P4027" i="9" s="1"/>
  <c r="D4026" i="9"/>
  <c r="P4026" i="9" s="1"/>
  <c r="D4025" i="9"/>
  <c r="P4025" i="9" s="1"/>
  <c r="D4024" i="9"/>
  <c r="P4024" i="9" s="1"/>
  <c r="D4023" i="9"/>
  <c r="P4023" i="9" s="1"/>
  <c r="D4022" i="9"/>
  <c r="P4022" i="9" s="1"/>
  <c r="D4021" i="9"/>
  <c r="P4021" i="9" s="1"/>
  <c r="D4020" i="9"/>
  <c r="P4020" i="9" s="1"/>
  <c r="D4019" i="9"/>
  <c r="P4019" i="9" s="1"/>
  <c r="D4018" i="9"/>
  <c r="P4018" i="9" s="1"/>
  <c r="D4017" i="9"/>
  <c r="P4017" i="9" s="1"/>
  <c r="D4016" i="9"/>
  <c r="P4016" i="9" s="1"/>
  <c r="D4015" i="9"/>
  <c r="P4015" i="9" s="1"/>
  <c r="D4014" i="9"/>
  <c r="P4014" i="9" s="1"/>
  <c r="D4013" i="9"/>
  <c r="P4013" i="9" s="1"/>
  <c r="D4012" i="9"/>
  <c r="P4012" i="9" s="1"/>
  <c r="D4011" i="9"/>
  <c r="P4011" i="9" s="1"/>
  <c r="D4010" i="9"/>
  <c r="P4010" i="9" s="1"/>
  <c r="D4009" i="9"/>
  <c r="P4009" i="9" s="1"/>
  <c r="D4008" i="9"/>
  <c r="P4008" i="9" s="1"/>
  <c r="D4007" i="9"/>
  <c r="P4007" i="9" s="1"/>
  <c r="D4006" i="9"/>
  <c r="P4006" i="9" s="1"/>
  <c r="D4005" i="9"/>
  <c r="P4005" i="9" s="1"/>
  <c r="D4004" i="9"/>
  <c r="P4004" i="9" s="1"/>
  <c r="D4003" i="9"/>
  <c r="P4003" i="9" s="1"/>
  <c r="D4002" i="9"/>
  <c r="P4002" i="9" s="1"/>
  <c r="D4001" i="9"/>
  <c r="P4001" i="9" s="1"/>
  <c r="D4000" i="9"/>
  <c r="P4000" i="9" s="1"/>
  <c r="D3999" i="9"/>
  <c r="P3999" i="9" s="1"/>
  <c r="D3998" i="9"/>
  <c r="P3998" i="9" s="1"/>
  <c r="D3997" i="9"/>
  <c r="P3997" i="9" s="1"/>
  <c r="D3996" i="9"/>
  <c r="P3996" i="9" s="1"/>
  <c r="D3995" i="9"/>
  <c r="P3995" i="9" s="1"/>
  <c r="D3994" i="9"/>
  <c r="P3994" i="9" s="1"/>
  <c r="D3993" i="9"/>
  <c r="P3993" i="9" s="1"/>
  <c r="D3992" i="9"/>
  <c r="P3992" i="9" s="1"/>
  <c r="D3991" i="9"/>
  <c r="P3991" i="9" s="1"/>
  <c r="D3990" i="9"/>
  <c r="P3990" i="9" s="1"/>
  <c r="D3989" i="9"/>
  <c r="P3989" i="9" s="1"/>
  <c r="D3988" i="9"/>
  <c r="P3988" i="9" s="1"/>
  <c r="D3987" i="9"/>
  <c r="P3987" i="9" s="1"/>
  <c r="D3986" i="9"/>
  <c r="P3986" i="9" s="1"/>
  <c r="D3985" i="9"/>
  <c r="P3985" i="9" s="1"/>
  <c r="D3984" i="9"/>
  <c r="P3984" i="9" s="1"/>
  <c r="D3983" i="9"/>
  <c r="P3983" i="9" s="1"/>
  <c r="D3982" i="9"/>
  <c r="P3982" i="9" s="1"/>
  <c r="D3981" i="9"/>
  <c r="P3981" i="9" s="1"/>
  <c r="D3980" i="9"/>
  <c r="P3980" i="9" s="1"/>
  <c r="D3979" i="9"/>
  <c r="P3979" i="9" s="1"/>
  <c r="D3978" i="9"/>
  <c r="P3978" i="9" s="1"/>
  <c r="D3977" i="9"/>
  <c r="P3977" i="9" s="1"/>
  <c r="D3976" i="9"/>
  <c r="P3976" i="9" s="1"/>
  <c r="D3975" i="9"/>
  <c r="P3975" i="9" s="1"/>
  <c r="D3974" i="9"/>
  <c r="P3974" i="9" s="1"/>
  <c r="D3973" i="9"/>
  <c r="P3973" i="9" s="1"/>
  <c r="D3972" i="9"/>
  <c r="P3972" i="9" s="1"/>
  <c r="D3971" i="9"/>
  <c r="P3971" i="9" s="1"/>
  <c r="D3970" i="9"/>
  <c r="P3970" i="9" s="1"/>
  <c r="D3969" i="9"/>
  <c r="P3969" i="9" s="1"/>
  <c r="D3968" i="9"/>
  <c r="P3968" i="9" s="1"/>
  <c r="D3967" i="9"/>
  <c r="P3967" i="9" s="1"/>
  <c r="D3966" i="9"/>
  <c r="P3966" i="9" s="1"/>
  <c r="D3965" i="9"/>
  <c r="P3965" i="9" s="1"/>
  <c r="D3964" i="9"/>
  <c r="P3964" i="9" s="1"/>
  <c r="D3963" i="9"/>
  <c r="P3963" i="9" s="1"/>
  <c r="D3962" i="9"/>
  <c r="P3962" i="9" s="1"/>
  <c r="D3961" i="9"/>
  <c r="P3961" i="9" s="1"/>
  <c r="D3960" i="9"/>
  <c r="P3960" i="9" s="1"/>
  <c r="D3959" i="9"/>
  <c r="P3959" i="9" s="1"/>
  <c r="D3958" i="9"/>
  <c r="P3958" i="9" s="1"/>
  <c r="D3957" i="9"/>
  <c r="P3957" i="9" s="1"/>
  <c r="D3956" i="9"/>
  <c r="P3956" i="9" s="1"/>
  <c r="D3955" i="9"/>
  <c r="P3955" i="9" s="1"/>
  <c r="D3954" i="9"/>
  <c r="P3954" i="9" s="1"/>
  <c r="D3953" i="9"/>
  <c r="P3953" i="9" s="1"/>
  <c r="D3952" i="9"/>
  <c r="P3952" i="9" s="1"/>
  <c r="D3951" i="9"/>
  <c r="P3951" i="9" s="1"/>
  <c r="D3950" i="9"/>
  <c r="P3950" i="9" s="1"/>
  <c r="D3949" i="9"/>
  <c r="P3949" i="9" s="1"/>
  <c r="D3948" i="9"/>
  <c r="P3948" i="9" s="1"/>
  <c r="D3947" i="9"/>
  <c r="P3947" i="9" s="1"/>
  <c r="D3946" i="9"/>
  <c r="P3946" i="9" s="1"/>
  <c r="D3945" i="9"/>
  <c r="P3945" i="9" s="1"/>
  <c r="D3944" i="9"/>
  <c r="P3944" i="9" s="1"/>
  <c r="D3943" i="9"/>
  <c r="P3943" i="9" s="1"/>
  <c r="D3942" i="9"/>
  <c r="P3942" i="9" s="1"/>
  <c r="D3941" i="9"/>
  <c r="P3941" i="9" s="1"/>
  <c r="D3940" i="9"/>
  <c r="P3940" i="9" s="1"/>
  <c r="D3939" i="9"/>
  <c r="P3939" i="9" s="1"/>
  <c r="D3938" i="9"/>
  <c r="P3938" i="9" s="1"/>
  <c r="D3937" i="9"/>
  <c r="P3937" i="9" s="1"/>
  <c r="D3936" i="9"/>
  <c r="P3936" i="9" s="1"/>
  <c r="D3935" i="9"/>
  <c r="P3935" i="9" s="1"/>
  <c r="D3934" i="9"/>
  <c r="P3934" i="9" s="1"/>
  <c r="D3933" i="9"/>
  <c r="P3933" i="9" s="1"/>
  <c r="D3932" i="9"/>
  <c r="P3932" i="9" s="1"/>
  <c r="D3931" i="9"/>
  <c r="P3931" i="9" s="1"/>
  <c r="D3930" i="9"/>
  <c r="P3930" i="9" s="1"/>
  <c r="D3929" i="9"/>
  <c r="P3929" i="9" s="1"/>
  <c r="D3928" i="9"/>
  <c r="P3928" i="9" s="1"/>
  <c r="D3927" i="9"/>
  <c r="P3927" i="9" s="1"/>
  <c r="D3926" i="9"/>
  <c r="P3926" i="9" s="1"/>
  <c r="D3925" i="9"/>
  <c r="P3925" i="9" s="1"/>
  <c r="D3924" i="9"/>
  <c r="P3924" i="9" s="1"/>
  <c r="D3923" i="9"/>
  <c r="P3923" i="9" s="1"/>
  <c r="D3922" i="9"/>
  <c r="P3922" i="9" s="1"/>
  <c r="D3921" i="9"/>
  <c r="P3921" i="9" s="1"/>
  <c r="D3920" i="9"/>
  <c r="P3920" i="9" s="1"/>
  <c r="D3919" i="9"/>
  <c r="P3919" i="9" s="1"/>
  <c r="D3918" i="9"/>
  <c r="P3918" i="9" s="1"/>
  <c r="D3917" i="9"/>
  <c r="P3917" i="9" s="1"/>
  <c r="D3916" i="9"/>
  <c r="P3916" i="9" s="1"/>
  <c r="D3915" i="9"/>
  <c r="P3915" i="9" s="1"/>
  <c r="D3914" i="9"/>
  <c r="P3914" i="9" s="1"/>
  <c r="D3913" i="9"/>
  <c r="P3913" i="9" s="1"/>
  <c r="D3912" i="9"/>
  <c r="P3912" i="9" s="1"/>
  <c r="D3911" i="9"/>
  <c r="P3911" i="9" s="1"/>
  <c r="D3910" i="9"/>
  <c r="P3910" i="9" s="1"/>
  <c r="D3909" i="9"/>
  <c r="P3909" i="9" s="1"/>
  <c r="D3908" i="9"/>
  <c r="P3908" i="9" s="1"/>
  <c r="D3907" i="9"/>
  <c r="P3907" i="9" s="1"/>
  <c r="D3906" i="9"/>
  <c r="P3906" i="9" s="1"/>
  <c r="D3905" i="9"/>
  <c r="P3905" i="9" s="1"/>
  <c r="D3904" i="9"/>
  <c r="P3904" i="9" s="1"/>
  <c r="D3903" i="9"/>
  <c r="P3903" i="9" s="1"/>
  <c r="D3902" i="9"/>
  <c r="P3902" i="9" s="1"/>
  <c r="D3901" i="9"/>
  <c r="P3901" i="9" s="1"/>
  <c r="D3900" i="9"/>
  <c r="P3900" i="9" s="1"/>
  <c r="D3899" i="9"/>
  <c r="P3899" i="9" s="1"/>
  <c r="D3898" i="9"/>
  <c r="P3898" i="9" s="1"/>
  <c r="D3897" i="9"/>
  <c r="P3897" i="9" s="1"/>
  <c r="D3896" i="9"/>
  <c r="P3896" i="9" s="1"/>
  <c r="D3895" i="9"/>
  <c r="P3895" i="9" s="1"/>
  <c r="D3894" i="9"/>
  <c r="P3894" i="9" s="1"/>
  <c r="D3893" i="9"/>
  <c r="P3893" i="9" s="1"/>
  <c r="D3892" i="9"/>
  <c r="P3892" i="9" s="1"/>
  <c r="D3891" i="9"/>
  <c r="P3891" i="9" s="1"/>
  <c r="D3890" i="9"/>
  <c r="P3890" i="9" s="1"/>
  <c r="D3889" i="9"/>
  <c r="P3889" i="9" s="1"/>
  <c r="D3888" i="9"/>
  <c r="P3888" i="9" s="1"/>
  <c r="D3887" i="9"/>
  <c r="P3887" i="9" s="1"/>
  <c r="D3886" i="9"/>
  <c r="P3886" i="9" s="1"/>
  <c r="D3885" i="9"/>
  <c r="P3885" i="9" s="1"/>
  <c r="D3884" i="9"/>
  <c r="P3884" i="9" s="1"/>
  <c r="D3883" i="9"/>
  <c r="P3883" i="9" s="1"/>
  <c r="D3882" i="9"/>
  <c r="P3882" i="9" s="1"/>
  <c r="D3881" i="9"/>
  <c r="P3881" i="9" s="1"/>
  <c r="D3880" i="9"/>
  <c r="P3880" i="9" s="1"/>
  <c r="D3879" i="9"/>
  <c r="P3879" i="9" s="1"/>
  <c r="D3878" i="9"/>
  <c r="P3878" i="9" s="1"/>
  <c r="D3877" i="9"/>
  <c r="P3877" i="9" s="1"/>
  <c r="D3876" i="9"/>
  <c r="P3876" i="9" s="1"/>
  <c r="D3875" i="9"/>
  <c r="P3875" i="9" s="1"/>
  <c r="D3874" i="9"/>
  <c r="P3874" i="9" s="1"/>
  <c r="D3873" i="9"/>
  <c r="P3873" i="9" s="1"/>
  <c r="D3872" i="9"/>
  <c r="P3872" i="9" s="1"/>
  <c r="D3871" i="9"/>
  <c r="P3871" i="9" s="1"/>
  <c r="D3870" i="9"/>
  <c r="P3870" i="9" s="1"/>
  <c r="D3869" i="9"/>
  <c r="P3869" i="9" s="1"/>
  <c r="D3868" i="9"/>
  <c r="P3868" i="9" s="1"/>
  <c r="D3867" i="9"/>
  <c r="P3867" i="9" s="1"/>
  <c r="D3866" i="9"/>
  <c r="P3866" i="9" s="1"/>
  <c r="D3865" i="9"/>
  <c r="P3865" i="9" s="1"/>
  <c r="D3864" i="9"/>
  <c r="P3864" i="9" s="1"/>
  <c r="D3863" i="9"/>
  <c r="P3863" i="9" s="1"/>
  <c r="D3862" i="9"/>
  <c r="P3862" i="9" s="1"/>
  <c r="D3861" i="9"/>
  <c r="P3861" i="9" s="1"/>
  <c r="P3860" i="9"/>
  <c r="D3860" i="9"/>
  <c r="D3859" i="9"/>
  <c r="P3859" i="9" s="1"/>
  <c r="D3858" i="9"/>
  <c r="P3858" i="9" s="1"/>
  <c r="D3857" i="9"/>
  <c r="P3857" i="9" s="1"/>
  <c r="D3856" i="9"/>
  <c r="P3856" i="9" s="1"/>
  <c r="D3855" i="9"/>
  <c r="P3855" i="9" s="1"/>
  <c r="P3854" i="9"/>
  <c r="D3854" i="9"/>
  <c r="D3853" i="9"/>
  <c r="P3853" i="9" s="1"/>
  <c r="D3852" i="9"/>
  <c r="P3852" i="9" s="1"/>
  <c r="D3851" i="9"/>
  <c r="P3851" i="9" s="1"/>
  <c r="D3850" i="9"/>
  <c r="P3850" i="9" s="1"/>
  <c r="D3849" i="9"/>
  <c r="P3849" i="9" s="1"/>
  <c r="D3848" i="9"/>
  <c r="P3848" i="9" s="1"/>
  <c r="D3847" i="9"/>
  <c r="P3847" i="9" s="1"/>
  <c r="P3846" i="9"/>
  <c r="D3846" i="9"/>
  <c r="D3845" i="9"/>
  <c r="P3845" i="9" s="1"/>
  <c r="D3844" i="9"/>
  <c r="P3844" i="9" s="1"/>
  <c r="D3843" i="9"/>
  <c r="P3843" i="9" s="1"/>
  <c r="P3842" i="9"/>
  <c r="D3842" i="9"/>
  <c r="D3841" i="9"/>
  <c r="P3841" i="9" s="1"/>
  <c r="D3840" i="9"/>
  <c r="P3840" i="9" s="1"/>
  <c r="D3839" i="9"/>
  <c r="P3839" i="9" s="1"/>
  <c r="P3838" i="9"/>
  <c r="D3838" i="9"/>
  <c r="D3837" i="9"/>
  <c r="P3837" i="9" s="1"/>
  <c r="P3836" i="9"/>
  <c r="D3836" i="9"/>
  <c r="D3835" i="9"/>
  <c r="P3835" i="9" s="1"/>
  <c r="P3834" i="9"/>
  <c r="D3834" i="9"/>
  <c r="D3833" i="9"/>
  <c r="P3833" i="9" s="1"/>
  <c r="D3832" i="9"/>
  <c r="P3832" i="9" s="1"/>
  <c r="D3831" i="9"/>
  <c r="P3831" i="9" s="1"/>
  <c r="P3830" i="9"/>
  <c r="D3830" i="9"/>
  <c r="D3829" i="9"/>
  <c r="P3829" i="9" s="1"/>
  <c r="P3828" i="9"/>
  <c r="D3828" i="9"/>
  <c r="D3827" i="9"/>
  <c r="P3827" i="9" s="1"/>
  <c r="D3826" i="9"/>
  <c r="P3826" i="9" s="1"/>
  <c r="D3825" i="9"/>
  <c r="P3825" i="9" s="1"/>
  <c r="D3824" i="9"/>
  <c r="P3824" i="9" s="1"/>
  <c r="D3823" i="9"/>
  <c r="P3823" i="9" s="1"/>
  <c r="P3822" i="9"/>
  <c r="D3822" i="9"/>
  <c r="D3821" i="9"/>
  <c r="P3821" i="9" s="1"/>
  <c r="D3820" i="9"/>
  <c r="P3820" i="9" s="1"/>
  <c r="D3819" i="9"/>
  <c r="P3819" i="9" s="1"/>
  <c r="D3818" i="9"/>
  <c r="P3818" i="9" s="1"/>
  <c r="D3817" i="9"/>
  <c r="P3817" i="9" s="1"/>
  <c r="D3816" i="9"/>
  <c r="P3816" i="9" s="1"/>
  <c r="D3815" i="9"/>
  <c r="P3815" i="9" s="1"/>
  <c r="P3814" i="9"/>
  <c r="D3814" i="9"/>
  <c r="D3813" i="9"/>
  <c r="P3813" i="9" s="1"/>
  <c r="D3812" i="9"/>
  <c r="P3812" i="9" s="1"/>
  <c r="D3811" i="9"/>
  <c r="P3811" i="9" s="1"/>
  <c r="P3810" i="9"/>
  <c r="D3810" i="9"/>
  <c r="D3809" i="9"/>
  <c r="P3809" i="9" s="1"/>
  <c r="D3808" i="9"/>
  <c r="P3808" i="9" s="1"/>
  <c r="D3807" i="9"/>
  <c r="P3807" i="9" s="1"/>
  <c r="P3806" i="9"/>
  <c r="D3806" i="9"/>
  <c r="D3805" i="9"/>
  <c r="P3805" i="9" s="1"/>
  <c r="P3804" i="9"/>
  <c r="D3804" i="9"/>
  <c r="D3803" i="9"/>
  <c r="P3803" i="9" s="1"/>
  <c r="P3802" i="9"/>
  <c r="D3802" i="9"/>
  <c r="D3801" i="9"/>
  <c r="P3801" i="9" s="1"/>
  <c r="D3800" i="9"/>
  <c r="P3800" i="9" s="1"/>
  <c r="D3799" i="9"/>
  <c r="P3799" i="9" s="1"/>
  <c r="P3798" i="9"/>
  <c r="D3798" i="9"/>
  <c r="D3797" i="9"/>
  <c r="P3797" i="9" s="1"/>
  <c r="P3796" i="9"/>
  <c r="D3796" i="9"/>
  <c r="D3795" i="9"/>
  <c r="P3795" i="9" s="1"/>
  <c r="D3794" i="9"/>
  <c r="P3794" i="9" s="1"/>
  <c r="D3793" i="9"/>
  <c r="P3793" i="9" s="1"/>
  <c r="D3792" i="9"/>
  <c r="P3792" i="9" s="1"/>
  <c r="D3791" i="9"/>
  <c r="P3791" i="9" s="1"/>
  <c r="P3790" i="9"/>
  <c r="D3790" i="9"/>
  <c r="D3789" i="9"/>
  <c r="P3789" i="9" s="1"/>
  <c r="D3788" i="9"/>
  <c r="P3788" i="9" s="1"/>
  <c r="D3787" i="9"/>
  <c r="P3787" i="9" s="1"/>
  <c r="D3786" i="9"/>
  <c r="P3786" i="9" s="1"/>
  <c r="D3785" i="9"/>
  <c r="P3785" i="9" s="1"/>
  <c r="D3784" i="9"/>
  <c r="P3784" i="9" s="1"/>
  <c r="D3783" i="9"/>
  <c r="P3783" i="9" s="1"/>
  <c r="P3782" i="9"/>
  <c r="D3782" i="9"/>
  <c r="D3781" i="9"/>
  <c r="P3781" i="9" s="1"/>
  <c r="D3780" i="9"/>
  <c r="P3780" i="9" s="1"/>
  <c r="D3779" i="9"/>
  <c r="P3779" i="9" s="1"/>
  <c r="P3778" i="9"/>
  <c r="D3778" i="9"/>
  <c r="D3777" i="9"/>
  <c r="P3777" i="9" s="1"/>
  <c r="D3776" i="9"/>
  <c r="P3776" i="9" s="1"/>
  <c r="D3775" i="9"/>
  <c r="P3775" i="9" s="1"/>
  <c r="P3774" i="9"/>
  <c r="D3774" i="9"/>
  <c r="D3773" i="9"/>
  <c r="P3773" i="9" s="1"/>
  <c r="P3772" i="9"/>
  <c r="D3772" i="9"/>
  <c r="D3771" i="9"/>
  <c r="P3771" i="9" s="1"/>
  <c r="P3770" i="9"/>
  <c r="D3770" i="9"/>
  <c r="D3769" i="9"/>
  <c r="P3769" i="9" s="1"/>
  <c r="D3768" i="9"/>
  <c r="P3768" i="9" s="1"/>
  <c r="D3767" i="9"/>
  <c r="P3767" i="9" s="1"/>
  <c r="P3766" i="9"/>
  <c r="D3766" i="9"/>
  <c r="D3765" i="9"/>
  <c r="P3765" i="9" s="1"/>
  <c r="P3764" i="9"/>
  <c r="D3764" i="9"/>
  <c r="D3763" i="9"/>
  <c r="P3763" i="9" s="1"/>
  <c r="D3762" i="9"/>
  <c r="P3762" i="9" s="1"/>
  <c r="D3761" i="9"/>
  <c r="P3761" i="9" s="1"/>
  <c r="D3760" i="9"/>
  <c r="P3760" i="9" s="1"/>
  <c r="D3759" i="9"/>
  <c r="P3759" i="9" s="1"/>
  <c r="P3758" i="9"/>
  <c r="D3758" i="9"/>
  <c r="D3757" i="9"/>
  <c r="P3757" i="9" s="1"/>
  <c r="D3756" i="9"/>
  <c r="P3756" i="9" s="1"/>
  <c r="D3755" i="9"/>
  <c r="P3755" i="9" s="1"/>
  <c r="D3754" i="9"/>
  <c r="P3754" i="9" s="1"/>
  <c r="D3753" i="9"/>
  <c r="P3753" i="9" s="1"/>
  <c r="D3752" i="9"/>
  <c r="P3752" i="9" s="1"/>
  <c r="D3751" i="9"/>
  <c r="P3751" i="9" s="1"/>
  <c r="P3750" i="9"/>
  <c r="D3750" i="9"/>
  <c r="D3749" i="9"/>
  <c r="P3749" i="9" s="1"/>
  <c r="D3748" i="9"/>
  <c r="P3748" i="9" s="1"/>
  <c r="D3747" i="9"/>
  <c r="P3747" i="9" s="1"/>
  <c r="P3746" i="9"/>
  <c r="D3746" i="9"/>
  <c r="D3745" i="9"/>
  <c r="P3745" i="9" s="1"/>
  <c r="D3744" i="9"/>
  <c r="P3744" i="9" s="1"/>
  <c r="D3743" i="9"/>
  <c r="P3743" i="9" s="1"/>
  <c r="P3742" i="9"/>
  <c r="D3742" i="9"/>
  <c r="D3741" i="9"/>
  <c r="P3741" i="9" s="1"/>
  <c r="P3740" i="9"/>
  <c r="D3740" i="9"/>
  <c r="D3739" i="9"/>
  <c r="P3739" i="9" s="1"/>
  <c r="P3738" i="9"/>
  <c r="D3738" i="9"/>
  <c r="D3737" i="9"/>
  <c r="P3737" i="9" s="1"/>
  <c r="D3736" i="9"/>
  <c r="P3736" i="9" s="1"/>
  <c r="D3735" i="9"/>
  <c r="P3735" i="9" s="1"/>
  <c r="P3734" i="9"/>
  <c r="D3734" i="9"/>
  <c r="D3733" i="9"/>
  <c r="P3733" i="9" s="1"/>
  <c r="P3732" i="9"/>
  <c r="D3732" i="9"/>
  <c r="D3731" i="9"/>
  <c r="P3731" i="9" s="1"/>
  <c r="D3730" i="9"/>
  <c r="P3730" i="9" s="1"/>
  <c r="D3729" i="9"/>
  <c r="P3729" i="9" s="1"/>
  <c r="D3728" i="9"/>
  <c r="P3728" i="9" s="1"/>
  <c r="D3727" i="9"/>
  <c r="P3727" i="9" s="1"/>
  <c r="P3726" i="9"/>
  <c r="D3726" i="9"/>
  <c r="D3725" i="9"/>
  <c r="P3725" i="9" s="1"/>
  <c r="D3724" i="9"/>
  <c r="P3724" i="9" s="1"/>
  <c r="D3723" i="9"/>
  <c r="P3723" i="9" s="1"/>
  <c r="D3722" i="9"/>
  <c r="P3722" i="9" s="1"/>
  <c r="D3721" i="9"/>
  <c r="P3721" i="9" s="1"/>
  <c r="D3720" i="9"/>
  <c r="P3720" i="9" s="1"/>
  <c r="D3719" i="9"/>
  <c r="P3719" i="9" s="1"/>
  <c r="P3718" i="9"/>
  <c r="D3718" i="9"/>
  <c r="D3717" i="9"/>
  <c r="P3717" i="9" s="1"/>
  <c r="D3716" i="9"/>
  <c r="P3716" i="9" s="1"/>
  <c r="D3715" i="9"/>
  <c r="P3715" i="9" s="1"/>
  <c r="P3714" i="9"/>
  <c r="D3714" i="9"/>
  <c r="D3713" i="9"/>
  <c r="P3713" i="9" s="1"/>
  <c r="D3712" i="9"/>
  <c r="P3712" i="9" s="1"/>
  <c r="D3711" i="9"/>
  <c r="P3711" i="9" s="1"/>
  <c r="P3710" i="9"/>
  <c r="D3710" i="9"/>
  <c r="D3709" i="9"/>
  <c r="P3709" i="9" s="1"/>
  <c r="P3708" i="9"/>
  <c r="D3708" i="9"/>
  <c r="D3707" i="9"/>
  <c r="P3707" i="9" s="1"/>
  <c r="P3706" i="9"/>
  <c r="D3706" i="9"/>
  <c r="D3705" i="9"/>
  <c r="P3705" i="9" s="1"/>
  <c r="D3704" i="9"/>
  <c r="P3704" i="9" s="1"/>
  <c r="P3703" i="9"/>
  <c r="D3703" i="9"/>
  <c r="D3702" i="9"/>
  <c r="P3702" i="9" s="1"/>
  <c r="D3701" i="9"/>
  <c r="P3701" i="9" s="1"/>
  <c r="D3700" i="9"/>
  <c r="P3700" i="9" s="1"/>
  <c r="D3699" i="9"/>
  <c r="P3699" i="9" s="1"/>
  <c r="D3698" i="9"/>
  <c r="P3698" i="9" s="1"/>
  <c r="P3697" i="9"/>
  <c r="D3697" i="9"/>
  <c r="D3696" i="9"/>
  <c r="P3696" i="9" s="1"/>
  <c r="P3695" i="9"/>
  <c r="D3695" i="9"/>
  <c r="D3694" i="9"/>
  <c r="P3694" i="9" s="1"/>
  <c r="P3693" i="9"/>
  <c r="D3693" i="9"/>
  <c r="D3692" i="9"/>
  <c r="P3692" i="9" s="1"/>
  <c r="D3691" i="9"/>
  <c r="P3691" i="9" s="1"/>
  <c r="D3690" i="9"/>
  <c r="P3690" i="9" s="1"/>
  <c r="P3689" i="9"/>
  <c r="D3689" i="9"/>
  <c r="D3688" i="9"/>
  <c r="P3688" i="9" s="1"/>
  <c r="P3687" i="9"/>
  <c r="D3687" i="9"/>
  <c r="D3686" i="9"/>
  <c r="P3686" i="9" s="1"/>
  <c r="D3685" i="9"/>
  <c r="P3685" i="9" s="1"/>
  <c r="D3684" i="9"/>
  <c r="P3684" i="9" s="1"/>
  <c r="D3683" i="9"/>
  <c r="P3683" i="9" s="1"/>
  <c r="D3682" i="9"/>
  <c r="P3682" i="9" s="1"/>
  <c r="P3681" i="9"/>
  <c r="D3681" i="9"/>
  <c r="D3680" i="9"/>
  <c r="P3680" i="9" s="1"/>
  <c r="P3679" i="9"/>
  <c r="D3679" i="9"/>
  <c r="D3678" i="9"/>
  <c r="P3678" i="9" s="1"/>
  <c r="D3677" i="9"/>
  <c r="P3677" i="9" s="1"/>
  <c r="D3676" i="9"/>
  <c r="P3676" i="9" s="1"/>
  <c r="D3675" i="9"/>
  <c r="P3675" i="9" s="1"/>
  <c r="D3674" i="9"/>
  <c r="P3674" i="9" s="1"/>
  <c r="P3673" i="9"/>
  <c r="D3673" i="9"/>
  <c r="D3672" i="9"/>
  <c r="P3672" i="9" s="1"/>
  <c r="P3671" i="9"/>
  <c r="D3671" i="9"/>
  <c r="D3670" i="9"/>
  <c r="P3670" i="9" s="1"/>
  <c r="D3669" i="9"/>
  <c r="P3669" i="9" s="1"/>
  <c r="D3668" i="9"/>
  <c r="P3668" i="9" s="1"/>
  <c r="D3667" i="9"/>
  <c r="P3667" i="9" s="1"/>
  <c r="D3666" i="9"/>
  <c r="P3666" i="9" s="1"/>
  <c r="P3665" i="9"/>
  <c r="D3665" i="9"/>
  <c r="D3664" i="9"/>
  <c r="P3664" i="9" s="1"/>
  <c r="P3663" i="9"/>
  <c r="D3663" i="9"/>
  <c r="D3662" i="9"/>
  <c r="P3662" i="9" s="1"/>
  <c r="P3661" i="9"/>
  <c r="D3661" i="9"/>
  <c r="D3660" i="9"/>
  <c r="P3660" i="9" s="1"/>
  <c r="D3659" i="9"/>
  <c r="P3659" i="9" s="1"/>
  <c r="D3658" i="9"/>
  <c r="P3658" i="9" s="1"/>
  <c r="P3657" i="9"/>
  <c r="D3657" i="9"/>
  <c r="D3656" i="9"/>
  <c r="P3656" i="9" s="1"/>
  <c r="P3655" i="9"/>
  <c r="D3655" i="9"/>
  <c r="D3654" i="9"/>
  <c r="P3654" i="9" s="1"/>
  <c r="D3653" i="9"/>
  <c r="P3653" i="9" s="1"/>
  <c r="D3652" i="9"/>
  <c r="P3652" i="9" s="1"/>
  <c r="D3651" i="9"/>
  <c r="P3651" i="9" s="1"/>
  <c r="D3650" i="9"/>
  <c r="P3650" i="9" s="1"/>
  <c r="P3649" i="9"/>
  <c r="D3649" i="9"/>
  <c r="D3648" i="9"/>
  <c r="P3648" i="9" s="1"/>
  <c r="P3647" i="9"/>
  <c r="D3647" i="9"/>
  <c r="D3646" i="9"/>
  <c r="P3646" i="9" s="1"/>
  <c r="P3645" i="9"/>
  <c r="D3645" i="9"/>
  <c r="D3644" i="9"/>
  <c r="P3644" i="9" s="1"/>
  <c r="D3643" i="9"/>
  <c r="P3643" i="9" s="1"/>
  <c r="D3642" i="9"/>
  <c r="P3642" i="9" s="1"/>
  <c r="P3641" i="9"/>
  <c r="D3641" i="9"/>
  <c r="D3640" i="9"/>
  <c r="P3640" i="9" s="1"/>
  <c r="P3639" i="9"/>
  <c r="D3639" i="9"/>
  <c r="D3638" i="9"/>
  <c r="P3638" i="9" s="1"/>
  <c r="D3637" i="9"/>
  <c r="P3637" i="9" s="1"/>
  <c r="D3636" i="9"/>
  <c r="P3636" i="9" s="1"/>
  <c r="D3635" i="9"/>
  <c r="P3635" i="9" s="1"/>
  <c r="D3634" i="9"/>
  <c r="P3634" i="9" s="1"/>
  <c r="P3633" i="9"/>
  <c r="D3633" i="9"/>
  <c r="D3632" i="9"/>
  <c r="P3632" i="9" s="1"/>
  <c r="P3631" i="9"/>
  <c r="D3631" i="9"/>
  <c r="D3630" i="9"/>
  <c r="P3630" i="9" s="1"/>
  <c r="P3629" i="9"/>
  <c r="D3629" i="9"/>
  <c r="D3628" i="9"/>
  <c r="P3628" i="9" s="1"/>
  <c r="D3627" i="9"/>
  <c r="P3627" i="9" s="1"/>
  <c r="D3626" i="9"/>
  <c r="P3626" i="9" s="1"/>
  <c r="P3625" i="9"/>
  <c r="D3625" i="9"/>
  <c r="D3624" i="9"/>
  <c r="P3624" i="9" s="1"/>
  <c r="P3623" i="9"/>
  <c r="D3623" i="9"/>
  <c r="D3622" i="9"/>
  <c r="P3622" i="9" s="1"/>
  <c r="P3621" i="9"/>
  <c r="D3621" i="9"/>
  <c r="D3620" i="9"/>
  <c r="P3620" i="9" s="1"/>
  <c r="D3619" i="9"/>
  <c r="P3619" i="9" s="1"/>
  <c r="D3618" i="9"/>
  <c r="P3618" i="9" s="1"/>
  <c r="P3617" i="9"/>
  <c r="D3617" i="9"/>
  <c r="D3616" i="9"/>
  <c r="P3616" i="9" s="1"/>
  <c r="P3615" i="9"/>
  <c r="D3615" i="9"/>
  <c r="D3614" i="9"/>
  <c r="P3614" i="9" s="1"/>
  <c r="D3613" i="9"/>
  <c r="P3613" i="9" s="1"/>
  <c r="D3612" i="9"/>
  <c r="P3612" i="9" s="1"/>
  <c r="D3611" i="9"/>
  <c r="P3611" i="9" s="1"/>
  <c r="D3610" i="9"/>
  <c r="P3610" i="9" s="1"/>
  <c r="P3609" i="9"/>
  <c r="D3609" i="9"/>
  <c r="D3608" i="9"/>
  <c r="P3608" i="9" s="1"/>
  <c r="P3607" i="9"/>
  <c r="D3607" i="9"/>
  <c r="D3606" i="9"/>
  <c r="P3606" i="9" s="1"/>
  <c r="D3605" i="9"/>
  <c r="P3605" i="9" s="1"/>
  <c r="D3604" i="9"/>
  <c r="P3604" i="9" s="1"/>
  <c r="D3603" i="9"/>
  <c r="P3603" i="9" s="1"/>
  <c r="D3602" i="9"/>
  <c r="P3602" i="9" s="1"/>
  <c r="P3601" i="9"/>
  <c r="D3601" i="9"/>
  <c r="D3600" i="9"/>
  <c r="P3600" i="9" s="1"/>
  <c r="P3599" i="9"/>
  <c r="D3599" i="9"/>
  <c r="D3598" i="9"/>
  <c r="P3598" i="9" s="1"/>
  <c r="P3597" i="9"/>
  <c r="D3597" i="9"/>
  <c r="D3596" i="9"/>
  <c r="P3596" i="9" s="1"/>
  <c r="D3595" i="9"/>
  <c r="P3595" i="9" s="1"/>
  <c r="D3594" i="9"/>
  <c r="P3594" i="9" s="1"/>
  <c r="P3593" i="9"/>
  <c r="D3593" i="9"/>
  <c r="D3592" i="9"/>
  <c r="P3592" i="9" s="1"/>
  <c r="P3591" i="9"/>
  <c r="D3591" i="9"/>
  <c r="D3590" i="9"/>
  <c r="P3590" i="9" s="1"/>
  <c r="D3589" i="9"/>
  <c r="P3589" i="9" s="1"/>
  <c r="D3588" i="9"/>
  <c r="P3588" i="9" s="1"/>
  <c r="D3587" i="9"/>
  <c r="P3587" i="9" s="1"/>
  <c r="D3586" i="9"/>
  <c r="P3586" i="9" s="1"/>
  <c r="P3585" i="9"/>
  <c r="D3585" i="9"/>
  <c r="D3584" i="9"/>
  <c r="P3584" i="9" s="1"/>
  <c r="P3583" i="9"/>
  <c r="D3583" i="9"/>
  <c r="D3582" i="9"/>
  <c r="P3582" i="9" s="1"/>
  <c r="D3581" i="9"/>
  <c r="P3581" i="9" s="1"/>
  <c r="D3580" i="9"/>
  <c r="P3580" i="9" s="1"/>
  <c r="D3579" i="9"/>
  <c r="P3579" i="9" s="1"/>
  <c r="D3578" i="9"/>
  <c r="P3578" i="9" s="1"/>
  <c r="P3577" i="9"/>
  <c r="D3577" i="9"/>
  <c r="D3576" i="9"/>
  <c r="P3576" i="9" s="1"/>
  <c r="P3575" i="9"/>
  <c r="D3575" i="9"/>
  <c r="D3574" i="9"/>
  <c r="P3574" i="9" s="1"/>
  <c r="D3573" i="9"/>
  <c r="P3573" i="9" s="1"/>
  <c r="D3572" i="9"/>
  <c r="P3572" i="9" s="1"/>
  <c r="D3571" i="9"/>
  <c r="P3571" i="9" s="1"/>
  <c r="D3570" i="9"/>
  <c r="P3570" i="9" s="1"/>
  <c r="P3569" i="9"/>
  <c r="D3569" i="9"/>
  <c r="D3568" i="9"/>
  <c r="P3568" i="9" s="1"/>
  <c r="P3567" i="9"/>
  <c r="D3567" i="9"/>
  <c r="D3566" i="9"/>
  <c r="P3566" i="9" s="1"/>
  <c r="P3565" i="9"/>
  <c r="D3565" i="9"/>
  <c r="D3564" i="9"/>
  <c r="P3564" i="9" s="1"/>
  <c r="D3563" i="9"/>
  <c r="P3563" i="9" s="1"/>
  <c r="D3562" i="9"/>
  <c r="P3562" i="9" s="1"/>
  <c r="P3561" i="9"/>
  <c r="D3561" i="9"/>
  <c r="D3560" i="9"/>
  <c r="P3560" i="9" s="1"/>
  <c r="P3559" i="9"/>
  <c r="D3559" i="9"/>
  <c r="D3558" i="9"/>
  <c r="P3558" i="9" s="1"/>
  <c r="D3557" i="9"/>
  <c r="P3557" i="9" s="1"/>
  <c r="D3556" i="9"/>
  <c r="P3556" i="9" s="1"/>
  <c r="D3555" i="9"/>
  <c r="P3555" i="9" s="1"/>
  <c r="D3554" i="9"/>
  <c r="P3554" i="9" s="1"/>
  <c r="P3553" i="9"/>
  <c r="D3553" i="9"/>
  <c r="D3552" i="9"/>
  <c r="P3552" i="9" s="1"/>
  <c r="P3551" i="9"/>
  <c r="D3551" i="9"/>
  <c r="D3550" i="9"/>
  <c r="P3550" i="9" s="1"/>
  <c r="D3549" i="9"/>
  <c r="P3549" i="9" s="1"/>
  <c r="D3548" i="9"/>
  <c r="P3548" i="9" s="1"/>
  <c r="D3547" i="9"/>
  <c r="P3547" i="9" s="1"/>
  <c r="D3546" i="9"/>
  <c r="P3546" i="9" s="1"/>
  <c r="P3545" i="9"/>
  <c r="D3545" i="9"/>
  <c r="D3544" i="9"/>
  <c r="P3544" i="9" s="1"/>
  <c r="P3543" i="9"/>
  <c r="D3543" i="9"/>
  <c r="D3542" i="9"/>
  <c r="P3542" i="9" s="1"/>
  <c r="D3541" i="9"/>
  <c r="P3541" i="9" s="1"/>
  <c r="D3540" i="9"/>
  <c r="P3540" i="9" s="1"/>
  <c r="D3539" i="9"/>
  <c r="P3539" i="9" s="1"/>
  <c r="D3538" i="9"/>
  <c r="P3538" i="9" s="1"/>
  <c r="P3537" i="9"/>
  <c r="D3537" i="9"/>
  <c r="D3536" i="9"/>
  <c r="P3536" i="9" s="1"/>
  <c r="P3535" i="9"/>
  <c r="D3535" i="9"/>
  <c r="D3534" i="9"/>
  <c r="P3534" i="9" s="1"/>
  <c r="P3533" i="9"/>
  <c r="D3533" i="9"/>
  <c r="D3532" i="9"/>
  <c r="P3532" i="9" s="1"/>
  <c r="D3531" i="9"/>
  <c r="P3531" i="9" s="1"/>
  <c r="D3530" i="9"/>
  <c r="P3530" i="9" s="1"/>
  <c r="P3529" i="9"/>
  <c r="D3529" i="9"/>
  <c r="D3528" i="9"/>
  <c r="P3528" i="9" s="1"/>
  <c r="P3527" i="9"/>
  <c r="D3527" i="9"/>
  <c r="D3526" i="9"/>
  <c r="P3526" i="9" s="1"/>
  <c r="D3525" i="9"/>
  <c r="P3525" i="9" s="1"/>
  <c r="D3524" i="9"/>
  <c r="P3524" i="9" s="1"/>
  <c r="D3523" i="9"/>
  <c r="P3523" i="9" s="1"/>
  <c r="D3522" i="9"/>
  <c r="P3522" i="9" s="1"/>
  <c r="P3521" i="9"/>
  <c r="D3521" i="9"/>
  <c r="D3520" i="9"/>
  <c r="P3520" i="9" s="1"/>
  <c r="P3519" i="9"/>
  <c r="D3519" i="9"/>
  <c r="D3518" i="9"/>
  <c r="P3518" i="9" s="1"/>
  <c r="P3517" i="9"/>
  <c r="D3517" i="9"/>
  <c r="D3516" i="9"/>
  <c r="P3516" i="9" s="1"/>
  <c r="D3515" i="9"/>
  <c r="P3515" i="9" s="1"/>
  <c r="D3514" i="9"/>
  <c r="P3514" i="9" s="1"/>
  <c r="P3513" i="9"/>
  <c r="D3513" i="9"/>
  <c r="D3512" i="9"/>
  <c r="P3512" i="9" s="1"/>
  <c r="P3511" i="9"/>
  <c r="D3511" i="9"/>
  <c r="D3510" i="9"/>
  <c r="P3510" i="9" s="1"/>
  <c r="D3509" i="9"/>
  <c r="P3509" i="9" s="1"/>
  <c r="D3508" i="9"/>
  <c r="P3508" i="9" s="1"/>
  <c r="D3507" i="9"/>
  <c r="P3507" i="9" s="1"/>
  <c r="D3506" i="9"/>
  <c r="P3506" i="9" s="1"/>
  <c r="P3505" i="9"/>
  <c r="D3505" i="9"/>
  <c r="D3504" i="9"/>
  <c r="P3504" i="9" s="1"/>
  <c r="P3503" i="9"/>
  <c r="D3503" i="9"/>
  <c r="D3502" i="9"/>
  <c r="P3502" i="9" s="1"/>
  <c r="P3501" i="9"/>
  <c r="D3501" i="9"/>
  <c r="D3500" i="9"/>
  <c r="P3500" i="9" s="1"/>
  <c r="D3499" i="9"/>
  <c r="P3499" i="9" s="1"/>
  <c r="D3498" i="9"/>
  <c r="P3498" i="9" s="1"/>
  <c r="P3497" i="9"/>
  <c r="D3497" i="9"/>
  <c r="D3496" i="9"/>
  <c r="P3496" i="9" s="1"/>
  <c r="P3495" i="9"/>
  <c r="D3495" i="9"/>
  <c r="D3494" i="9"/>
  <c r="P3494" i="9" s="1"/>
  <c r="P3493" i="9"/>
  <c r="D3493" i="9"/>
  <c r="D3492" i="9"/>
  <c r="P3492" i="9" s="1"/>
  <c r="D3491" i="9"/>
  <c r="P3491" i="9" s="1"/>
  <c r="D3490" i="9"/>
  <c r="P3490" i="9" s="1"/>
  <c r="P3489" i="9"/>
  <c r="D3489" i="9"/>
  <c r="D3488" i="9"/>
  <c r="P3488" i="9" s="1"/>
  <c r="P3487" i="9"/>
  <c r="D3487" i="9"/>
  <c r="D3486" i="9"/>
  <c r="P3486" i="9" s="1"/>
  <c r="D3485" i="9"/>
  <c r="P3485" i="9" s="1"/>
  <c r="D3484" i="9"/>
  <c r="P3484" i="9" s="1"/>
  <c r="D3483" i="9"/>
  <c r="P3483" i="9" s="1"/>
  <c r="D3482" i="9"/>
  <c r="P3482" i="9" s="1"/>
  <c r="P3481" i="9"/>
  <c r="D3481" i="9"/>
  <c r="D3480" i="9"/>
  <c r="P3480" i="9" s="1"/>
  <c r="P3479" i="9"/>
  <c r="D3479" i="9"/>
  <c r="D3478" i="9"/>
  <c r="P3478" i="9" s="1"/>
  <c r="D3477" i="9"/>
  <c r="P3477" i="9" s="1"/>
  <c r="D3476" i="9"/>
  <c r="P3476" i="9" s="1"/>
  <c r="D3475" i="9"/>
  <c r="P3475" i="9" s="1"/>
  <c r="D3474" i="9"/>
  <c r="P3474" i="9" s="1"/>
  <c r="P3473" i="9"/>
  <c r="D3473" i="9"/>
  <c r="D3472" i="9"/>
  <c r="P3472" i="9" s="1"/>
  <c r="P3471" i="9"/>
  <c r="D3471" i="9"/>
  <c r="D3470" i="9"/>
  <c r="P3470" i="9" s="1"/>
  <c r="P3469" i="9"/>
  <c r="D3469" i="9"/>
  <c r="D3468" i="9"/>
  <c r="P3468" i="9" s="1"/>
  <c r="D3467" i="9"/>
  <c r="P3467" i="9" s="1"/>
  <c r="D3466" i="9"/>
  <c r="P3466" i="9" s="1"/>
  <c r="P3465" i="9"/>
  <c r="D3465" i="9"/>
  <c r="D3464" i="9"/>
  <c r="P3464" i="9" s="1"/>
  <c r="P3463" i="9"/>
  <c r="D3463" i="9"/>
  <c r="D3462" i="9"/>
  <c r="P3462" i="9" s="1"/>
  <c r="D3461" i="9"/>
  <c r="P3461" i="9" s="1"/>
  <c r="D3460" i="9"/>
  <c r="P3460" i="9" s="1"/>
  <c r="D3459" i="9"/>
  <c r="P3459" i="9" s="1"/>
  <c r="D3458" i="9"/>
  <c r="P3458" i="9" s="1"/>
  <c r="P3457" i="9"/>
  <c r="D3457" i="9"/>
  <c r="D3456" i="9"/>
  <c r="P3456" i="9" s="1"/>
  <c r="P3455" i="9"/>
  <c r="D3455" i="9"/>
  <c r="D3454" i="9"/>
  <c r="P3454" i="9" s="1"/>
  <c r="D3453" i="9"/>
  <c r="P3453" i="9" s="1"/>
  <c r="D3452" i="9"/>
  <c r="P3452" i="9" s="1"/>
  <c r="D3451" i="9"/>
  <c r="P3451" i="9" s="1"/>
  <c r="D3450" i="9"/>
  <c r="P3450" i="9" s="1"/>
  <c r="P3449" i="9"/>
  <c r="D3449" i="9"/>
  <c r="D3448" i="9"/>
  <c r="P3448" i="9" s="1"/>
  <c r="P3447" i="9"/>
  <c r="D3447" i="9"/>
  <c r="D3446" i="9"/>
  <c r="P3446" i="9" s="1"/>
  <c r="D3445" i="9"/>
  <c r="P3445" i="9" s="1"/>
  <c r="D3444" i="9"/>
  <c r="P3444" i="9" s="1"/>
  <c r="D3443" i="9"/>
  <c r="P3443" i="9" s="1"/>
  <c r="D3442" i="9"/>
  <c r="P3442" i="9" s="1"/>
  <c r="P3441" i="9"/>
  <c r="D3441" i="9"/>
  <c r="D3440" i="9"/>
  <c r="P3440" i="9" s="1"/>
  <c r="P3439" i="9"/>
  <c r="D3439" i="9"/>
  <c r="D3438" i="9"/>
  <c r="P3438" i="9" s="1"/>
  <c r="P3437" i="9"/>
  <c r="D3437" i="9"/>
  <c r="D3436" i="9"/>
  <c r="P3436" i="9" s="1"/>
  <c r="D3435" i="9"/>
  <c r="P3435" i="9" s="1"/>
  <c r="D3434" i="9"/>
  <c r="P3434" i="9" s="1"/>
  <c r="P3433" i="9"/>
  <c r="D3433" i="9"/>
  <c r="D3432" i="9"/>
  <c r="P3432" i="9" s="1"/>
  <c r="P3431" i="9"/>
  <c r="D3431" i="9"/>
  <c r="D3430" i="9"/>
  <c r="P3430" i="9" s="1"/>
  <c r="D3429" i="9"/>
  <c r="P3429" i="9" s="1"/>
  <c r="D3428" i="9"/>
  <c r="P3428" i="9" s="1"/>
  <c r="D3427" i="9"/>
  <c r="P3427" i="9" s="1"/>
  <c r="D3426" i="9"/>
  <c r="P3426" i="9" s="1"/>
  <c r="P3425" i="9"/>
  <c r="D3425" i="9"/>
  <c r="D3424" i="9"/>
  <c r="P3424" i="9" s="1"/>
  <c r="P3423" i="9"/>
  <c r="D3423" i="9"/>
  <c r="D3422" i="9"/>
  <c r="P3422" i="9" s="1"/>
  <c r="D3421" i="9"/>
  <c r="P3421" i="9" s="1"/>
  <c r="D3420" i="9"/>
  <c r="P3420" i="9" s="1"/>
  <c r="D3419" i="9"/>
  <c r="P3419" i="9" s="1"/>
  <c r="D3418" i="9"/>
  <c r="P3418" i="9" s="1"/>
  <c r="P3417" i="9"/>
  <c r="D3417" i="9"/>
  <c r="D3416" i="9"/>
  <c r="P3416" i="9" s="1"/>
  <c r="P3415" i="9"/>
  <c r="D3415" i="9"/>
  <c r="D3414" i="9"/>
  <c r="P3414" i="9" s="1"/>
  <c r="D3413" i="9"/>
  <c r="P3413" i="9" s="1"/>
  <c r="D3412" i="9"/>
  <c r="P3412" i="9" s="1"/>
  <c r="D3411" i="9"/>
  <c r="P3411" i="9" s="1"/>
  <c r="D3410" i="9"/>
  <c r="P3410" i="9" s="1"/>
  <c r="P3409" i="9"/>
  <c r="D3409" i="9"/>
  <c r="D3408" i="9"/>
  <c r="P3408" i="9" s="1"/>
  <c r="P3407" i="9"/>
  <c r="D3407" i="9"/>
  <c r="D3406" i="9"/>
  <c r="P3406" i="9" s="1"/>
  <c r="P3405" i="9"/>
  <c r="D3405" i="9"/>
  <c r="D3404" i="9"/>
  <c r="P3404" i="9" s="1"/>
  <c r="D3403" i="9"/>
  <c r="P3403" i="9" s="1"/>
  <c r="P3402" i="9"/>
  <c r="D3402" i="9"/>
  <c r="D3401" i="9"/>
  <c r="P3401" i="9" s="1"/>
  <c r="P3400" i="9"/>
  <c r="D3400" i="9"/>
  <c r="D3399" i="9"/>
  <c r="P3399" i="9" s="1"/>
  <c r="P3398" i="9"/>
  <c r="D3398" i="9"/>
  <c r="D3397" i="9"/>
  <c r="P3397" i="9" s="1"/>
  <c r="P3396" i="9"/>
  <c r="D3396" i="9"/>
  <c r="D3395" i="9"/>
  <c r="P3395" i="9" s="1"/>
  <c r="P3394" i="9"/>
  <c r="D3394" i="9"/>
  <c r="D3393" i="9"/>
  <c r="P3393" i="9" s="1"/>
  <c r="P3392" i="9"/>
  <c r="D3392" i="9"/>
  <c r="D3391" i="9"/>
  <c r="P3391" i="9" s="1"/>
  <c r="P3390" i="9"/>
  <c r="D3390" i="9"/>
  <c r="D3389" i="9"/>
  <c r="P3389" i="9" s="1"/>
  <c r="P3388" i="9"/>
  <c r="D3388" i="9"/>
  <c r="D3387" i="9"/>
  <c r="P3387" i="9" s="1"/>
  <c r="P3386" i="9"/>
  <c r="D3386" i="9"/>
  <c r="D3385" i="9"/>
  <c r="P3385" i="9" s="1"/>
  <c r="P3384" i="9"/>
  <c r="D3384" i="9"/>
  <c r="D3383" i="9"/>
  <c r="P3383" i="9" s="1"/>
  <c r="P3382" i="9"/>
  <c r="D3382" i="9"/>
  <c r="D3381" i="9"/>
  <c r="P3381" i="9" s="1"/>
  <c r="P3380" i="9"/>
  <c r="D3380" i="9"/>
  <c r="D3379" i="9"/>
  <c r="P3379" i="9" s="1"/>
  <c r="P3378" i="9"/>
  <c r="D3378" i="9"/>
  <c r="D3377" i="9"/>
  <c r="P3377" i="9" s="1"/>
  <c r="P3376" i="9"/>
  <c r="D3376" i="9"/>
  <c r="D3375" i="9"/>
  <c r="P3375" i="9" s="1"/>
  <c r="P3374" i="9"/>
  <c r="D3374" i="9"/>
  <c r="D3373" i="9"/>
  <c r="P3373" i="9" s="1"/>
  <c r="P3372" i="9"/>
  <c r="D3372" i="9"/>
  <c r="D3371" i="9"/>
  <c r="P3371" i="9" s="1"/>
  <c r="P3370" i="9"/>
  <c r="D3370" i="9"/>
  <c r="D3369" i="9"/>
  <c r="P3369" i="9" s="1"/>
  <c r="P3368" i="9"/>
  <c r="D3368" i="9"/>
  <c r="D3367" i="9"/>
  <c r="P3367" i="9" s="1"/>
  <c r="P3366" i="9"/>
  <c r="D3366" i="9"/>
  <c r="D3365" i="9"/>
  <c r="P3365" i="9" s="1"/>
  <c r="P3364" i="9"/>
  <c r="D3364" i="9"/>
  <c r="D3363" i="9"/>
  <c r="P3363" i="9" s="1"/>
  <c r="P3362" i="9"/>
  <c r="D3362" i="9"/>
  <c r="D3361" i="9"/>
  <c r="P3361" i="9" s="1"/>
  <c r="P3360" i="9"/>
  <c r="D3360" i="9"/>
  <c r="D3359" i="9"/>
  <c r="P3359" i="9" s="1"/>
  <c r="P3358" i="9"/>
  <c r="D3358" i="9"/>
  <c r="D3357" i="9"/>
  <c r="P3357" i="9" s="1"/>
  <c r="P3356" i="9"/>
  <c r="D3356" i="9"/>
  <c r="D3355" i="9"/>
  <c r="P3355" i="9" s="1"/>
  <c r="P3354" i="9"/>
  <c r="D3354" i="9"/>
  <c r="D3353" i="9"/>
  <c r="P3353" i="9" s="1"/>
  <c r="P3352" i="9"/>
  <c r="D3352" i="9"/>
  <c r="D3351" i="9"/>
  <c r="P3351" i="9" s="1"/>
  <c r="P3350" i="9"/>
  <c r="D3350" i="9"/>
  <c r="D3349" i="9"/>
  <c r="P3349" i="9" s="1"/>
  <c r="P3348" i="9"/>
  <c r="D3348" i="9"/>
  <c r="D3347" i="9"/>
  <c r="P3347" i="9" s="1"/>
  <c r="P3346" i="9"/>
  <c r="D3346" i="9"/>
  <c r="D3345" i="9"/>
  <c r="P3345" i="9" s="1"/>
  <c r="P3344" i="9"/>
  <c r="D3344" i="9"/>
  <c r="D3343" i="9"/>
  <c r="P3343" i="9" s="1"/>
  <c r="P3342" i="9"/>
  <c r="D3342" i="9"/>
  <c r="D3341" i="9"/>
  <c r="P3341" i="9" s="1"/>
  <c r="P3340" i="9"/>
  <c r="D3340" i="9"/>
  <c r="D3339" i="9"/>
  <c r="P3339" i="9" s="1"/>
  <c r="P3338" i="9"/>
  <c r="D3338" i="9"/>
  <c r="D3337" i="9"/>
  <c r="P3337" i="9" s="1"/>
  <c r="P3336" i="9"/>
  <c r="D3336" i="9"/>
  <c r="D3335" i="9"/>
  <c r="P3335" i="9" s="1"/>
  <c r="P3334" i="9"/>
  <c r="D3334" i="9"/>
  <c r="D3333" i="9"/>
  <c r="P3333" i="9" s="1"/>
  <c r="P3332" i="9"/>
  <c r="D3332" i="9"/>
  <c r="D3331" i="9"/>
  <c r="P3331" i="9" s="1"/>
  <c r="P3330" i="9"/>
  <c r="D3330" i="9"/>
  <c r="D3329" i="9"/>
  <c r="P3329" i="9" s="1"/>
  <c r="P3328" i="9"/>
  <c r="D3328" i="9"/>
  <c r="D3327" i="9"/>
  <c r="P3327" i="9" s="1"/>
  <c r="P3326" i="9"/>
  <c r="D3326" i="9"/>
  <c r="D3325" i="9"/>
  <c r="P3325" i="9" s="1"/>
  <c r="P3324" i="9"/>
  <c r="D3324" i="9"/>
  <c r="D3323" i="9"/>
  <c r="P3323" i="9" s="1"/>
  <c r="P3322" i="9"/>
  <c r="D3322" i="9"/>
  <c r="D3321" i="9"/>
  <c r="P3321" i="9" s="1"/>
  <c r="P3320" i="9"/>
  <c r="D3320" i="9"/>
  <c r="D3319" i="9"/>
  <c r="P3319" i="9" s="1"/>
  <c r="P3318" i="9"/>
  <c r="D3318" i="9"/>
  <c r="D3317" i="9"/>
  <c r="P3317" i="9" s="1"/>
  <c r="P3316" i="9"/>
  <c r="D3316" i="9"/>
  <c r="D3315" i="9"/>
  <c r="P3315" i="9" s="1"/>
  <c r="P3314" i="9"/>
  <c r="D3314" i="9"/>
  <c r="D3313" i="9"/>
  <c r="P3313" i="9" s="1"/>
  <c r="P3312" i="9"/>
  <c r="D3312" i="9"/>
  <c r="D3311" i="9"/>
  <c r="P3311" i="9" s="1"/>
  <c r="P3310" i="9"/>
  <c r="D3310" i="9"/>
  <c r="D3309" i="9"/>
  <c r="P3309" i="9" s="1"/>
  <c r="P3308" i="9"/>
  <c r="D3308" i="9"/>
  <c r="D3307" i="9"/>
  <c r="P3307" i="9" s="1"/>
  <c r="P3306" i="9"/>
  <c r="D3306" i="9"/>
  <c r="D3305" i="9"/>
  <c r="P3305" i="9" s="1"/>
  <c r="P3304" i="9"/>
  <c r="D3304" i="9"/>
  <c r="D3303" i="9"/>
  <c r="P3303" i="9" s="1"/>
  <c r="P3302" i="9"/>
  <c r="D3302" i="9"/>
  <c r="D3301" i="9"/>
  <c r="P3301" i="9" s="1"/>
  <c r="P3300" i="9"/>
  <c r="D3300" i="9"/>
  <c r="D3299" i="9"/>
  <c r="P3299" i="9" s="1"/>
  <c r="P3298" i="9"/>
  <c r="D3298" i="9"/>
  <c r="D3297" i="9"/>
  <c r="P3297" i="9" s="1"/>
  <c r="P3296" i="9"/>
  <c r="D3296" i="9"/>
  <c r="D3295" i="9"/>
  <c r="P3295" i="9" s="1"/>
  <c r="P3294" i="9"/>
  <c r="D3294" i="9"/>
  <c r="D3293" i="9"/>
  <c r="P3293" i="9" s="1"/>
  <c r="P3292" i="9"/>
  <c r="D3292" i="9"/>
  <c r="D3291" i="9"/>
  <c r="P3291" i="9" s="1"/>
  <c r="P3290" i="9"/>
  <c r="D3290" i="9"/>
  <c r="D3289" i="9"/>
  <c r="P3289" i="9" s="1"/>
  <c r="P3288" i="9"/>
  <c r="D3288" i="9"/>
  <c r="D3287" i="9"/>
  <c r="P3287" i="9" s="1"/>
  <c r="P3286" i="9"/>
  <c r="D3286" i="9"/>
  <c r="D3285" i="9"/>
  <c r="P3285" i="9" s="1"/>
  <c r="P3284" i="9"/>
  <c r="D3284" i="9"/>
  <c r="D3283" i="9"/>
  <c r="P3283" i="9" s="1"/>
  <c r="P3282" i="9"/>
  <c r="D3282" i="9"/>
  <c r="D3281" i="9"/>
  <c r="P3281" i="9" s="1"/>
  <c r="P3280" i="9"/>
  <c r="D3280" i="9"/>
  <c r="D3279" i="9"/>
  <c r="P3279" i="9" s="1"/>
  <c r="P3278" i="9"/>
  <c r="D3278" i="9"/>
  <c r="D3277" i="9"/>
  <c r="P3277" i="9" s="1"/>
  <c r="P3276" i="9"/>
  <c r="D3276" i="9"/>
  <c r="D3275" i="9"/>
  <c r="P3275" i="9" s="1"/>
  <c r="P3274" i="9"/>
  <c r="D3274" i="9"/>
  <c r="D3273" i="9"/>
  <c r="P3273" i="9" s="1"/>
  <c r="P3272" i="9"/>
  <c r="D3272" i="9"/>
  <c r="D3271" i="9"/>
  <c r="P3271" i="9" s="1"/>
  <c r="P3270" i="9"/>
  <c r="D3270" i="9"/>
  <c r="D3269" i="9"/>
  <c r="P3269" i="9" s="1"/>
  <c r="P3268" i="9"/>
  <c r="D3268" i="9"/>
  <c r="D3267" i="9"/>
  <c r="P3267" i="9" s="1"/>
  <c r="P3266" i="9"/>
  <c r="D3266" i="9"/>
  <c r="D3265" i="9"/>
  <c r="P3265" i="9" s="1"/>
  <c r="P3264" i="9"/>
  <c r="D3264" i="9"/>
  <c r="D3263" i="9"/>
  <c r="P3263" i="9" s="1"/>
  <c r="P3262" i="9"/>
  <c r="D3262" i="9"/>
  <c r="D3261" i="9"/>
  <c r="P3261" i="9" s="1"/>
  <c r="P3260" i="9"/>
  <c r="D3260" i="9"/>
  <c r="D3259" i="9"/>
  <c r="P3259" i="9" s="1"/>
  <c r="P3258" i="9"/>
  <c r="D3258" i="9"/>
  <c r="D3257" i="9"/>
  <c r="P3257" i="9" s="1"/>
  <c r="P3256" i="9"/>
  <c r="D3256" i="9"/>
  <c r="D3255" i="9"/>
  <c r="P3255" i="9" s="1"/>
  <c r="P3254" i="9"/>
  <c r="D3254" i="9"/>
  <c r="D3253" i="9"/>
  <c r="P3253" i="9" s="1"/>
  <c r="P3252" i="9"/>
  <c r="D3252" i="9"/>
  <c r="D3251" i="9"/>
  <c r="P3251" i="9" s="1"/>
  <c r="P3250" i="9"/>
  <c r="D3250" i="9"/>
  <c r="D3249" i="9"/>
  <c r="P3249" i="9" s="1"/>
  <c r="P3248" i="9"/>
  <c r="D3248" i="9"/>
  <c r="D3247" i="9"/>
  <c r="P3247" i="9" s="1"/>
  <c r="P3246" i="9"/>
  <c r="D3246" i="9"/>
  <c r="D3245" i="9"/>
  <c r="P3245" i="9" s="1"/>
  <c r="P3244" i="9"/>
  <c r="D3244" i="9"/>
  <c r="D3243" i="9"/>
  <c r="P3243" i="9" s="1"/>
  <c r="P3242" i="9"/>
  <c r="D3242" i="9"/>
  <c r="D3241" i="9"/>
  <c r="P3241" i="9" s="1"/>
  <c r="P3240" i="9"/>
  <c r="D3240" i="9"/>
  <c r="D3239" i="9"/>
  <c r="P3239" i="9" s="1"/>
  <c r="P3238" i="9"/>
  <c r="D3238" i="9"/>
  <c r="D3237" i="9"/>
  <c r="P3237" i="9" s="1"/>
  <c r="P3236" i="9"/>
  <c r="D3236" i="9"/>
  <c r="D3235" i="9"/>
  <c r="P3235" i="9" s="1"/>
  <c r="P3234" i="9"/>
  <c r="D3234" i="9"/>
  <c r="D3233" i="9"/>
  <c r="P3233" i="9" s="1"/>
  <c r="P3232" i="9"/>
  <c r="D3232" i="9"/>
  <c r="D3231" i="9"/>
  <c r="P3231" i="9" s="1"/>
  <c r="P3230" i="9"/>
  <c r="D3230" i="9"/>
  <c r="D3229" i="9"/>
  <c r="P3229" i="9" s="1"/>
  <c r="P3228" i="9"/>
  <c r="D3228" i="9"/>
  <c r="D3227" i="9"/>
  <c r="P3227" i="9" s="1"/>
  <c r="P3226" i="9"/>
  <c r="D3226" i="9"/>
  <c r="D3225" i="9"/>
  <c r="P3225" i="9" s="1"/>
  <c r="P3224" i="9"/>
  <c r="D3224" i="9"/>
  <c r="D3223" i="9"/>
  <c r="P3223" i="9" s="1"/>
  <c r="P3222" i="9"/>
  <c r="D3222" i="9"/>
  <c r="D3221" i="9"/>
  <c r="P3221" i="9" s="1"/>
  <c r="P3220" i="9"/>
  <c r="D3220" i="9"/>
  <c r="D3219" i="9"/>
  <c r="P3219" i="9" s="1"/>
  <c r="P3218" i="9"/>
  <c r="D3218" i="9"/>
  <c r="D3217" i="9"/>
  <c r="P3217" i="9" s="1"/>
  <c r="P3216" i="9"/>
  <c r="D3216" i="9"/>
  <c r="D3215" i="9"/>
  <c r="P3215" i="9" s="1"/>
  <c r="P3214" i="9"/>
  <c r="D3214" i="9"/>
  <c r="D3213" i="9"/>
  <c r="P3213" i="9" s="1"/>
  <c r="P3212" i="9"/>
  <c r="D3212" i="9"/>
  <c r="D3211" i="9"/>
  <c r="P3211" i="9" s="1"/>
  <c r="P3210" i="9"/>
  <c r="D3210" i="9"/>
  <c r="D3209" i="9"/>
  <c r="P3209" i="9" s="1"/>
  <c r="P3208" i="9"/>
  <c r="D3208" i="9"/>
  <c r="D3207" i="9"/>
  <c r="P3207" i="9" s="1"/>
  <c r="P3206" i="9"/>
  <c r="D3206" i="9"/>
  <c r="D3205" i="9"/>
  <c r="P3205" i="9" s="1"/>
  <c r="P3204" i="9"/>
  <c r="D3204" i="9"/>
  <c r="D3203" i="9"/>
  <c r="P3203" i="9" s="1"/>
  <c r="P3202" i="9"/>
  <c r="D3202" i="9"/>
  <c r="D3201" i="9"/>
  <c r="P3201" i="9" s="1"/>
  <c r="P3200" i="9"/>
  <c r="D3200" i="9"/>
  <c r="D3199" i="9"/>
  <c r="P3199" i="9" s="1"/>
  <c r="P3198" i="9"/>
  <c r="D3198" i="9"/>
  <c r="D3197" i="9"/>
  <c r="P3197" i="9" s="1"/>
  <c r="P3196" i="9"/>
  <c r="D3196" i="9"/>
  <c r="D3195" i="9"/>
  <c r="P3195" i="9" s="1"/>
  <c r="P3194" i="9"/>
  <c r="D3194" i="9"/>
  <c r="D3193" i="9"/>
  <c r="P3193" i="9" s="1"/>
  <c r="P3192" i="9"/>
  <c r="D3192" i="9"/>
  <c r="D3191" i="9"/>
  <c r="P3191" i="9" s="1"/>
  <c r="P3190" i="9"/>
  <c r="D3190" i="9"/>
  <c r="D3189" i="9"/>
  <c r="P3189" i="9" s="1"/>
  <c r="P3188" i="9"/>
  <c r="D3188" i="9"/>
  <c r="D3187" i="9"/>
  <c r="P3187" i="9" s="1"/>
  <c r="P3186" i="9"/>
  <c r="D3186" i="9"/>
  <c r="D3185" i="9"/>
  <c r="P3185" i="9" s="1"/>
  <c r="P3184" i="9"/>
  <c r="D3184" i="9"/>
  <c r="D3183" i="9"/>
  <c r="P3183" i="9" s="1"/>
  <c r="P3182" i="9"/>
  <c r="D3182" i="9"/>
  <c r="D3181" i="9"/>
  <c r="P3181" i="9" s="1"/>
  <c r="P3180" i="9"/>
  <c r="D3180" i="9"/>
  <c r="D3179" i="9"/>
  <c r="P3179" i="9" s="1"/>
  <c r="P3178" i="9"/>
  <c r="D3178" i="9"/>
  <c r="D3177" i="9"/>
  <c r="P3177" i="9" s="1"/>
  <c r="P3176" i="9"/>
  <c r="D3176" i="9"/>
  <c r="D3175" i="9"/>
  <c r="P3175" i="9" s="1"/>
  <c r="P3174" i="9"/>
  <c r="D3174" i="9"/>
  <c r="D3173" i="9"/>
  <c r="P3173" i="9" s="1"/>
  <c r="P3172" i="9"/>
  <c r="D3172" i="9"/>
  <c r="D3171" i="9"/>
  <c r="P3171" i="9" s="1"/>
  <c r="P3170" i="9"/>
  <c r="D3170" i="9"/>
  <c r="D3169" i="9"/>
  <c r="P3169" i="9" s="1"/>
  <c r="P3168" i="9"/>
  <c r="D3168" i="9"/>
  <c r="D3167" i="9"/>
  <c r="P3167" i="9" s="1"/>
  <c r="P3166" i="9"/>
  <c r="D3166" i="9"/>
  <c r="D3165" i="9"/>
  <c r="P3165" i="9" s="1"/>
  <c r="P3164" i="9"/>
  <c r="D3164" i="9"/>
  <c r="D3163" i="9"/>
  <c r="P3163" i="9" s="1"/>
  <c r="P3162" i="9"/>
  <c r="D3162" i="9"/>
  <c r="D3161" i="9"/>
  <c r="P3161" i="9" s="1"/>
  <c r="P3160" i="9"/>
  <c r="D3160" i="9"/>
  <c r="D3159" i="9"/>
  <c r="P3159" i="9" s="1"/>
  <c r="P3158" i="9"/>
  <c r="D3158" i="9"/>
  <c r="D3157" i="9"/>
  <c r="P3157" i="9" s="1"/>
  <c r="P3156" i="9"/>
  <c r="D3156" i="9"/>
  <c r="D3155" i="9"/>
  <c r="P3155" i="9" s="1"/>
  <c r="P3154" i="9"/>
  <c r="D3154" i="9"/>
  <c r="D3153" i="9"/>
  <c r="P3153" i="9" s="1"/>
  <c r="P3152" i="9"/>
  <c r="D3152" i="9"/>
  <c r="D3151" i="9"/>
  <c r="P3151" i="9" s="1"/>
  <c r="P3150" i="9"/>
  <c r="D3150" i="9"/>
  <c r="D3149" i="9"/>
  <c r="P3149" i="9" s="1"/>
  <c r="P3148" i="9"/>
  <c r="D3148" i="9"/>
  <c r="D3147" i="9"/>
  <c r="P3147" i="9" s="1"/>
  <c r="P3146" i="9"/>
  <c r="D3146" i="9"/>
  <c r="D3145" i="9"/>
  <c r="P3145" i="9" s="1"/>
  <c r="P3144" i="9"/>
  <c r="D3144" i="9"/>
  <c r="D3143" i="9"/>
  <c r="P3143" i="9" s="1"/>
  <c r="P3142" i="9"/>
  <c r="D3142" i="9"/>
  <c r="D3141" i="9"/>
  <c r="P3141" i="9" s="1"/>
  <c r="P3140" i="9"/>
  <c r="D3140" i="9"/>
  <c r="D3139" i="9"/>
  <c r="P3139" i="9" s="1"/>
  <c r="P3138" i="9"/>
  <c r="D3138" i="9"/>
  <c r="D3137" i="9"/>
  <c r="P3137" i="9" s="1"/>
  <c r="P3136" i="9"/>
  <c r="D3136" i="9"/>
  <c r="D3135" i="9"/>
  <c r="P3135" i="9" s="1"/>
  <c r="P3134" i="9"/>
  <c r="D3134" i="9"/>
  <c r="D3133" i="9"/>
  <c r="P3133" i="9" s="1"/>
  <c r="P3132" i="9"/>
  <c r="D3132" i="9"/>
  <c r="D3131" i="9"/>
  <c r="P3131" i="9" s="1"/>
  <c r="P3130" i="9"/>
  <c r="D3130" i="9"/>
  <c r="D3129" i="9"/>
  <c r="P3129" i="9" s="1"/>
  <c r="P3128" i="9"/>
  <c r="D3128" i="9"/>
  <c r="D3127" i="9"/>
  <c r="P3127" i="9" s="1"/>
  <c r="P3126" i="9"/>
  <c r="D3126" i="9"/>
  <c r="D3125" i="9"/>
  <c r="P3125" i="9" s="1"/>
  <c r="P3124" i="9"/>
  <c r="D3124" i="9"/>
  <c r="D3123" i="9"/>
  <c r="P3123" i="9" s="1"/>
  <c r="P3122" i="9"/>
  <c r="D3122" i="9"/>
  <c r="D3121" i="9"/>
  <c r="P3121" i="9" s="1"/>
  <c r="P3120" i="9"/>
  <c r="D3120" i="9"/>
  <c r="D3119" i="9"/>
  <c r="P3119" i="9" s="1"/>
  <c r="P3118" i="9"/>
  <c r="D3118" i="9"/>
  <c r="D3117" i="9"/>
  <c r="P3117" i="9" s="1"/>
  <c r="P3116" i="9"/>
  <c r="D3116" i="9"/>
  <c r="D3115" i="9"/>
  <c r="P3115" i="9" s="1"/>
  <c r="P3114" i="9"/>
  <c r="D3114" i="9"/>
  <c r="D3113" i="9"/>
  <c r="P3113" i="9" s="1"/>
  <c r="P3112" i="9"/>
  <c r="D3112" i="9"/>
  <c r="D3111" i="9"/>
  <c r="P3111" i="9" s="1"/>
  <c r="P3110" i="9"/>
  <c r="D3110" i="9"/>
  <c r="D3109" i="9"/>
  <c r="P3109" i="9" s="1"/>
  <c r="P3108" i="9"/>
  <c r="D3108" i="9"/>
  <c r="D3107" i="9"/>
  <c r="P3107" i="9" s="1"/>
  <c r="P3106" i="9"/>
  <c r="D3106" i="9"/>
  <c r="D3105" i="9"/>
  <c r="P3105" i="9" s="1"/>
  <c r="P3104" i="9"/>
  <c r="D3104" i="9"/>
  <c r="D3103" i="9"/>
  <c r="P3103" i="9" s="1"/>
  <c r="P3102" i="9"/>
  <c r="D3102" i="9"/>
  <c r="D3101" i="9"/>
  <c r="P3101" i="9" s="1"/>
  <c r="P3100" i="9"/>
  <c r="D3100" i="9"/>
  <c r="D3099" i="9"/>
  <c r="P3099" i="9" s="1"/>
  <c r="P3098" i="9"/>
  <c r="D3098" i="9"/>
  <c r="D3097" i="9"/>
  <c r="P3097" i="9" s="1"/>
  <c r="P3096" i="9"/>
  <c r="D3096" i="9"/>
  <c r="D3095" i="9"/>
  <c r="P3095" i="9" s="1"/>
  <c r="P3094" i="9"/>
  <c r="D3094" i="9"/>
  <c r="D3093" i="9"/>
  <c r="P3093" i="9" s="1"/>
  <c r="P3092" i="9"/>
  <c r="D3092" i="9"/>
  <c r="D3091" i="9"/>
  <c r="P3091" i="9" s="1"/>
  <c r="P3090" i="9"/>
  <c r="D3090" i="9"/>
  <c r="D3089" i="9"/>
  <c r="P3089" i="9" s="1"/>
  <c r="P3088" i="9"/>
  <c r="D3088" i="9"/>
  <c r="D3087" i="9"/>
  <c r="P3087" i="9" s="1"/>
  <c r="P3086" i="9"/>
  <c r="D3086" i="9"/>
  <c r="D3085" i="9"/>
  <c r="P3085" i="9" s="1"/>
  <c r="P3084" i="9"/>
  <c r="D3084" i="9"/>
  <c r="D3083" i="9"/>
  <c r="P3083" i="9" s="1"/>
  <c r="P3082" i="9"/>
  <c r="D3082" i="9"/>
  <c r="D3081" i="9"/>
  <c r="P3081" i="9" s="1"/>
  <c r="P3080" i="9"/>
  <c r="D3080" i="9"/>
  <c r="D3079" i="9"/>
  <c r="P3079" i="9" s="1"/>
  <c r="P3078" i="9"/>
  <c r="D3078" i="9"/>
  <c r="D3077" i="9"/>
  <c r="P3077" i="9" s="1"/>
  <c r="P3076" i="9"/>
  <c r="D3076" i="9"/>
  <c r="D3075" i="9"/>
  <c r="P3075" i="9" s="1"/>
  <c r="P3074" i="9"/>
  <c r="D3074" i="9"/>
  <c r="D3073" i="9"/>
  <c r="P3073" i="9" s="1"/>
  <c r="P3072" i="9"/>
  <c r="D3072" i="9"/>
  <c r="D3071" i="9"/>
  <c r="P3071" i="9" s="1"/>
  <c r="P3070" i="9"/>
  <c r="D3070" i="9"/>
  <c r="D3069" i="9"/>
  <c r="P3069" i="9" s="1"/>
  <c r="P3068" i="9"/>
  <c r="D3068" i="9"/>
  <c r="D3067" i="9"/>
  <c r="P3067" i="9" s="1"/>
  <c r="P3066" i="9"/>
  <c r="D3066" i="9"/>
  <c r="D3065" i="9"/>
  <c r="P3065" i="9" s="1"/>
  <c r="P3064" i="9"/>
  <c r="D3064" i="9"/>
  <c r="D3063" i="9"/>
  <c r="P3063" i="9" s="1"/>
  <c r="P3062" i="9"/>
  <c r="D3062" i="9"/>
  <c r="D3061" i="9"/>
  <c r="P3061" i="9" s="1"/>
  <c r="P3060" i="9"/>
  <c r="D3060" i="9"/>
  <c r="D3059" i="9"/>
  <c r="P3059" i="9" s="1"/>
  <c r="P3058" i="9"/>
  <c r="D3058" i="9"/>
  <c r="D3057" i="9"/>
  <c r="P3057" i="9" s="1"/>
  <c r="P3056" i="9"/>
  <c r="D3056" i="9"/>
  <c r="D3055" i="9"/>
  <c r="P3055" i="9" s="1"/>
  <c r="P3054" i="9"/>
  <c r="D3054" i="9"/>
  <c r="D3053" i="9"/>
  <c r="P3053" i="9" s="1"/>
  <c r="P3052" i="9"/>
  <c r="D3052" i="9"/>
  <c r="D3051" i="9"/>
  <c r="P3051" i="9" s="1"/>
  <c r="P3050" i="9"/>
  <c r="D3050" i="9"/>
  <c r="D3049" i="9"/>
  <c r="P3049" i="9" s="1"/>
  <c r="P3048" i="9"/>
  <c r="D3048" i="9"/>
  <c r="D3047" i="9"/>
  <c r="P3047" i="9" s="1"/>
  <c r="P3046" i="9"/>
  <c r="D3046" i="9"/>
  <c r="D3045" i="9"/>
  <c r="P3045" i="9" s="1"/>
  <c r="P3044" i="9"/>
  <c r="D3044" i="9"/>
  <c r="D3043" i="9"/>
  <c r="P3043" i="9" s="1"/>
  <c r="P3042" i="9"/>
  <c r="D3042" i="9"/>
  <c r="D3041" i="9"/>
  <c r="P3041" i="9" s="1"/>
  <c r="P3040" i="9"/>
  <c r="D3040" i="9"/>
  <c r="D3039" i="9"/>
  <c r="P3039" i="9" s="1"/>
  <c r="P3038" i="9"/>
  <c r="D3038" i="9"/>
  <c r="D3037" i="9"/>
  <c r="P3037" i="9" s="1"/>
  <c r="P3036" i="9"/>
  <c r="D3036" i="9"/>
  <c r="D3035" i="9"/>
  <c r="P3035" i="9" s="1"/>
  <c r="P3034" i="9"/>
  <c r="D3034" i="9"/>
  <c r="D3033" i="9"/>
  <c r="P3033" i="9" s="1"/>
  <c r="P3032" i="9"/>
  <c r="D3032" i="9"/>
  <c r="D3031" i="9"/>
  <c r="P3031" i="9" s="1"/>
  <c r="P3030" i="9"/>
  <c r="D3030" i="9"/>
  <c r="D3029" i="9"/>
  <c r="P3029" i="9" s="1"/>
  <c r="P3028" i="9"/>
  <c r="D3028" i="9"/>
  <c r="D3027" i="9"/>
  <c r="P3027" i="9" s="1"/>
  <c r="P3026" i="9"/>
  <c r="D3026" i="9"/>
  <c r="D3025" i="9"/>
  <c r="P3025" i="9" s="1"/>
  <c r="P3024" i="9"/>
  <c r="D3024" i="9"/>
  <c r="D3023" i="9"/>
  <c r="P3023" i="9" s="1"/>
  <c r="P3022" i="9"/>
  <c r="D3022" i="9"/>
  <c r="D3021" i="9"/>
  <c r="P3021" i="9" s="1"/>
  <c r="P3020" i="9"/>
  <c r="D3020" i="9"/>
  <c r="D3019" i="9"/>
  <c r="P3019" i="9" s="1"/>
  <c r="P3018" i="9"/>
  <c r="D3018" i="9"/>
  <c r="D3017" i="9"/>
  <c r="P3017" i="9" s="1"/>
  <c r="P3016" i="9"/>
  <c r="D3016" i="9"/>
  <c r="D3015" i="9"/>
  <c r="P3015" i="9" s="1"/>
  <c r="P3014" i="9"/>
  <c r="D3014" i="9"/>
  <c r="D3013" i="9"/>
  <c r="P3013" i="9" s="1"/>
  <c r="P3012" i="9"/>
  <c r="D3012" i="9"/>
  <c r="D3011" i="9"/>
  <c r="P3011" i="9" s="1"/>
  <c r="P3010" i="9"/>
  <c r="D3010" i="9"/>
  <c r="D3009" i="9"/>
  <c r="P3009" i="9" s="1"/>
  <c r="P3008" i="9"/>
  <c r="D3008" i="9"/>
  <c r="D3007" i="9"/>
  <c r="P3007" i="9" s="1"/>
  <c r="P3006" i="9"/>
  <c r="D3006" i="9"/>
  <c r="D3005" i="9"/>
  <c r="P3005" i="9" s="1"/>
  <c r="P3004" i="9"/>
  <c r="D3004" i="9"/>
  <c r="D3003" i="9"/>
  <c r="P3003" i="9" s="1"/>
  <c r="P3002" i="9"/>
  <c r="D3002" i="9"/>
  <c r="D3001" i="9"/>
  <c r="P3001" i="9" s="1"/>
  <c r="P3000" i="9"/>
  <c r="D3000" i="9"/>
  <c r="D2999" i="9"/>
  <c r="P2999" i="9" s="1"/>
  <c r="P2998" i="9"/>
  <c r="D2998" i="9"/>
  <c r="D2997" i="9"/>
  <c r="P2997" i="9" s="1"/>
  <c r="P2996" i="9"/>
  <c r="D2996" i="9"/>
  <c r="D2995" i="9"/>
  <c r="P2995" i="9" s="1"/>
  <c r="P2994" i="9"/>
  <c r="D2994" i="9"/>
  <c r="D2993" i="9"/>
  <c r="P2993" i="9" s="1"/>
  <c r="P2992" i="9"/>
  <c r="D2992" i="9"/>
  <c r="D2991" i="9"/>
  <c r="P2991" i="9" s="1"/>
  <c r="P2990" i="9"/>
  <c r="D2990" i="9"/>
  <c r="D2989" i="9"/>
  <c r="P2989" i="9" s="1"/>
  <c r="P2988" i="9"/>
  <c r="D2988" i="9"/>
  <c r="D2987" i="9"/>
  <c r="P2987" i="9" s="1"/>
  <c r="P2986" i="9"/>
  <c r="D2986" i="9"/>
  <c r="D2985" i="9"/>
  <c r="P2985" i="9" s="1"/>
  <c r="P2984" i="9"/>
  <c r="D2984" i="9"/>
  <c r="D2983" i="9"/>
  <c r="P2983" i="9" s="1"/>
  <c r="P2982" i="9"/>
  <c r="D2982" i="9"/>
  <c r="D2981" i="9"/>
  <c r="P2981" i="9" s="1"/>
  <c r="P2980" i="9"/>
  <c r="D2980" i="9"/>
  <c r="D2979" i="9"/>
  <c r="P2979" i="9" s="1"/>
  <c r="P2978" i="9"/>
  <c r="D2978" i="9"/>
  <c r="D2977" i="9"/>
  <c r="P2977" i="9" s="1"/>
  <c r="P2976" i="9"/>
  <c r="D2976" i="9"/>
  <c r="D2975" i="9"/>
  <c r="P2975" i="9" s="1"/>
  <c r="P2974" i="9"/>
  <c r="D2974" i="9"/>
  <c r="D2973" i="9"/>
  <c r="P2973" i="9" s="1"/>
  <c r="P2972" i="9"/>
  <c r="D2972" i="9"/>
  <c r="D2971" i="9"/>
  <c r="P2971" i="9" s="1"/>
  <c r="P2970" i="9"/>
  <c r="D2970" i="9"/>
  <c r="D2969" i="9"/>
  <c r="P2969" i="9" s="1"/>
  <c r="P2968" i="9"/>
  <c r="D2968" i="9"/>
  <c r="D2967" i="9"/>
  <c r="P2967" i="9" s="1"/>
  <c r="P2966" i="9"/>
  <c r="D2966" i="9"/>
  <c r="D2965" i="9"/>
  <c r="P2965" i="9" s="1"/>
  <c r="P2964" i="9"/>
  <c r="D2964" i="9"/>
  <c r="D2963" i="9"/>
  <c r="P2963" i="9" s="1"/>
  <c r="P2962" i="9"/>
  <c r="D2962" i="9"/>
  <c r="D2961" i="9"/>
  <c r="P2961" i="9" s="1"/>
  <c r="P2960" i="9"/>
  <c r="D2960" i="9"/>
  <c r="D2959" i="9"/>
  <c r="P2959" i="9" s="1"/>
  <c r="P2958" i="9"/>
  <c r="D2958" i="9"/>
  <c r="D2957" i="9"/>
  <c r="P2957" i="9" s="1"/>
  <c r="P2956" i="9"/>
  <c r="D2956" i="9"/>
  <c r="D2955" i="9"/>
  <c r="P2955" i="9" s="1"/>
  <c r="P2954" i="9"/>
  <c r="D2954" i="9"/>
  <c r="D2953" i="9"/>
  <c r="P2953" i="9" s="1"/>
  <c r="P2952" i="9"/>
  <c r="D2952" i="9"/>
  <c r="D2951" i="9"/>
  <c r="P2951" i="9" s="1"/>
  <c r="P2950" i="9"/>
  <c r="D2950" i="9"/>
  <c r="D2949" i="9"/>
  <c r="P2949" i="9" s="1"/>
  <c r="P2948" i="9"/>
  <c r="D2948" i="9"/>
  <c r="D2947" i="9"/>
  <c r="P2947" i="9" s="1"/>
  <c r="P2946" i="9"/>
  <c r="D2946" i="9"/>
  <c r="D2945" i="9"/>
  <c r="P2945" i="9" s="1"/>
  <c r="D2944" i="9"/>
  <c r="P2944" i="9" s="1"/>
  <c r="D2943" i="9"/>
  <c r="P2943" i="9" s="1"/>
  <c r="P2942" i="9"/>
  <c r="D2942" i="9"/>
  <c r="D2941" i="9"/>
  <c r="P2941" i="9" s="1"/>
  <c r="D2940" i="9"/>
  <c r="P2940" i="9" s="1"/>
  <c r="D2939" i="9"/>
  <c r="P2939" i="9" s="1"/>
  <c r="P2938" i="9"/>
  <c r="D2938" i="9"/>
  <c r="D2937" i="9"/>
  <c r="P2937" i="9" s="1"/>
  <c r="P2936" i="9"/>
  <c r="D2936" i="9"/>
  <c r="D2935" i="9"/>
  <c r="P2935" i="9" s="1"/>
  <c r="D2934" i="9"/>
  <c r="P2934" i="9" s="1"/>
  <c r="D2933" i="9"/>
  <c r="P2933" i="9" s="1"/>
  <c r="D2932" i="9"/>
  <c r="P2932" i="9" s="1"/>
  <c r="D2931" i="9"/>
  <c r="P2931" i="9" s="1"/>
  <c r="P2930" i="9"/>
  <c r="D2930" i="9"/>
  <c r="D2929" i="9"/>
  <c r="P2929" i="9" s="1"/>
  <c r="D2928" i="9"/>
  <c r="P2928" i="9" s="1"/>
  <c r="D2927" i="9"/>
  <c r="P2927" i="9" s="1"/>
  <c r="D2926" i="9"/>
  <c r="P2926" i="9" s="1"/>
  <c r="D2925" i="9"/>
  <c r="P2925" i="9" s="1"/>
  <c r="D2924" i="9"/>
  <c r="P2924" i="9" s="1"/>
  <c r="D2923" i="9"/>
  <c r="P2923" i="9" s="1"/>
  <c r="P2922" i="9"/>
  <c r="D2922" i="9"/>
  <c r="D2921" i="9"/>
  <c r="P2921" i="9" s="1"/>
  <c r="D2920" i="9"/>
  <c r="P2920" i="9" s="1"/>
  <c r="D2919" i="9"/>
  <c r="P2919" i="9" s="1"/>
  <c r="D2918" i="9"/>
  <c r="P2918" i="9" s="1"/>
  <c r="D2917" i="9"/>
  <c r="P2917" i="9" s="1"/>
  <c r="D2916" i="9"/>
  <c r="P2916" i="9" s="1"/>
  <c r="D2915" i="9"/>
  <c r="P2915" i="9" s="1"/>
  <c r="P2914" i="9"/>
  <c r="D2914" i="9"/>
  <c r="D2913" i="9"/>
  <c r="P2913" i="9" s="1"/>
  <c r="D2912" i="9"/>
  <c r="P2912" i="9" s="1"/>
  <c r="D2911" i="9"/>
  <c r="P2911" i="9" s="1"/>
  <c r="P2910" i="9"/>
  <c r="D2910" i="9"/>
  <c r="D2909" i="9"/>
  <c r="P2909" i="9" s="1"/>
  <c r="D2908" i="9"/>
  <c r="P2908" i="9" s="1"/>
  <c r="D2907" i="9"/>
  <c r="P2907" i="9" s="1"/>
  <c r="P2906" i="9"/>
  <c r="D2906" i="9"/>
  <c r="D2905" i="9"/>
  <c r="P2905" i="9" s="1"/>
  <c r="P2904" i="9"/>
  <c r="D2904" i="9"/>
  <c r="D2903" i="9"/>
  <c r="P2903" i="9" s="1"/>
  <c r="D2902" i="9"/>
  <c r="P2902" i="9" s="1"/>
  <c r="D2901" i="9"/>
  <c r="P2901" i="9" s="1"/>
  <c r="D2900" i="9"/>
  <c r="P2900" i="9" s="1"/>
  <c r="D2899" i="9"/>
  <c r="P2899" i="9" s="1"/>
  <c r="P2898" i="9"/>
  <c r="D2898" i="9"/>
  <c r="D2897" i="9"/>
  <c r="P2897" i="9" s="1"/>
  <c r="D2896" i="9"/>
  <c r="P2896" i="9" s="1"/>
  <c r="D2895" i="9"/>
  <c r="P2895" i="9" s="1"/>
  <c r="D2894" i="9"/>
  <c r="P2894" i="9" s="1"/>
  <c r="D2893" i="9"/>
  <c r="P2893" i="9" s="1"/>
  <c r="D2892" i="9"/>
  <c r="P2892" i="9" s="1"/>
  <c r="D2891" i="9"/>
  <c r="P2891" i="9" s="1"/>
  <c r="P2890" i="9"/>
  <c r="D2890" i="9"/>
  <c r="D2889" i="9"/>
  <c r="P2889" i="9" s="1"/>
  <c r="D2888" i="9"/>
  <c r="P2888" i="9" s="1"/>
  <c r="D2887" i="9"/>
  <c r="P2887" i="9" s="1"/>
  <c r="D2886" i="9"/>
  <c r="P2886" i="9" s="1"/>
  <c r="D2885" i="9"/>
  <c r="P2885" i="9" s="1"/>
  <c r="D2884" i="9"/>
  <c r="P2884" i="9" s="1"/>
  <c r="D2883" i="9"/>
  <c r="P2883" i="9" s="1"/>
  <c r="P2882" i="9"/>
  <c r="D2882" i="9"/>
  <c r="D2881" i="9"/>
  <c r="P2881" i="9" s="1"/>
  <c r="D2880" i="9"/>
  <c r="P2880" i="9" s="1"/>
  <c r="D2879" i="9"/>
  <c r="P2879" i="9" s="1"/>
  <c r="P2878" i="9"/>
  <c r="D2878" i="9"/>
  <c r="D2877" i="9"/>
  <c r="P2877" i="9" s="1"/>
  <c r="D2876" i="9"/>
  <c r="P2876" i="9" s="1"/>
  <c r="D2875" i="9"/>
  <c r="P2875" i="9" s="1"/>
  <c r="P2874" i="9"/>
  <c r="D2874" i="9"/>
  <c r="D2873" i="9"/>
  <c r="P2873" i="9" s="1"/>
  <c r="P2872" i="9"/>
  <c r="D2872" i="9"/>
  <c r="D2871" i="9"/>
  <c r="P2871" i="9" s="1"/>
  <c r="D2870" i="9"/>
  <c r="P2870" i="9" s="1"/>
  <c r="D2869" i="9"/>
  <c r="P2869" i="9" s="1"/>
  <c r="D2868" i="9"/>
  <c r="P2868" i="9" s="1"/>
  <c r="D2867" i="9"/>
  <c r="P2867" i="9" s="1"/>
  <c r="P2866" i="9"/>
  <c r="D2866" i="9"/>
  <c r="D2865" i="9"/>
  <c r="P2865" i="9" s="1"/>
  <c r="D2864" i="9"/>
  <c r="P2864" i="9" s="1"/>
  <c r="D2863" i="9"/>
  <c r="P2863" i="9" s="1"/>
  <c r="D2862" i="9"/>
  <c r="P2862" i="9" s="1"/>
  <c r="D2861" i="9"/>
  <c r="P2861" i="9" s="1"/>
  <c r="D2860" i="9"/>
  <c r="P2860" i="9" s="1"/>
  <c r="D2859" i="9"/>
  <c r="P2859" i="9" s="1"/>
  <c r="P2858" i="9"/>
  <c r="D2858" i="9"/>
  <c r="D2857" i="9"/>
  <c r="P2857" i="9" s="1"/>
  <c r="D2856" i="9"/>
  <c r="P2856" i="9" s="1"/>
  <c r="D2855" i="9"/>
  <c r="P2855" i="9" s="1"/>
  <c r="D2854" i="9"/>
  <c r="P2854" i="9" s="1"/>
  <c r="D2853" i="9"/>
  <c r="P2853" i="9" s="1"/>
  <c r="D2852" i="9"/>
  <c r="P2852" i="9" s="1"/>
  <c r="D2851" i="9"/>
  <c r="P2851" i="9" s="1"/>
  <c r="P2850" i="9"/>
  <c r="D2850" i="9"/>
  <c r="D2849" i="9"/>
  <c r="P2849" i="9" s="1"/>
  <c r="D2848" i="9"/>
  <c r="P2848" i="9" s="1"/>
  <c r="D2847" i="9"/>
  <c r="P2847" i="9" s="1"/>
  <c r="P2846" i="9"/>
  <c r="D2846" i="9"/>
  <c r="D2845" i="9"/>
  <c r="P2845" i="9" s="1"/>
  <c r="D2844" i="9"/>
  <c r="P2844" i="9" s="1"/>
  <c r="D2843" i="9"/>
  <c r="P2843" i="9" s="1"/>
  <c r="P2842" i="9"/>
  <c r="D2842" i="9"/>
  <c r="D2841" i="9"/>
  <c r="P2841" i="9" s="1"/>
  <c r="P2840" i="9"/>
  <c r="D2840" i="9"/>
  <c r="D2839" i="9"/>
  <c r="P2839" i="9" s="1"/>
  <c r="D2838" i="9"/>
  <c r="P2838" i="9" s="1"/>
  <c r="D2837" i="9"/>
  <c r="P2837" i="9" s="1"/>
  <c r="D2836" i="9"/>
  <c r="P2836" i="9" s="1"/>
  <c r="D2835" i="9"/>
  <c r="P2835" i="9" s="1"/>
  <c r="P2834" i="9"/>
  <c r="D2834" i="9"/>
  <c r="D2833" i="9"/>
  <c r="P2833" i="9" s="1"/>
  <c r="D2832" i="9"/>
  <c r="P2832" i="9" s="1"/>
  <c r="D2831" i="9"/>
  <c r="P2831" i="9" s="1"/>
  <c r="D2830" i="9"/>
  <c r="P2830" i="9" s="1"/>
  <c r="D2829" i="9"/>
  <c r="P2829" i="9" s="1"/>
  <c r="D2828" i="9"/>
  <c r="P2828" i="9" s="1"/>
  <c r="D2827" i="9"/>
  <c r="P2827" i="9" s="1"/>
  <c r="P2826" i="9"/>
  <c r="D2826" i="9"/>
  <c r="D2825" i="9"/>
  <c r="P2825" i="9" s="1"/>
  <c r="D2824" i="9"/>
  <c r="P2824" i="9" s="1"/>
  <c r="D2823" i="9"/>
  <c r="P2823" i="9" s="1"/>
  <c r="D2822" i="9"/>
  <c r="P2822" i="9" s="1"/>
  <c r="D2821" i="9"/>
  <c r="P2821" i="9" s="1"/>
  <c r="D2820" i="9"/>
  <c r="P2820" i="9" s="1"/>
  <c r="D2819" i="9"/>
  <c r="P2819" i="9" s="1"/>
  <c r="P2818" i="9"/>
  <c r="D2818" i="9"/>
  <c r="D2817" i="9"/>
  <c r="P2817" i="9" s="1"/>
  <c r="D2816" i="9"/>
  <c r="P2816" i="9" s="1"/>
  <c r="D2815" i="9"/>
  <c r="P2815" i="9" s="1"/>
  <c r="P2814" i="9"/>
  <c r="D2814" i="9"/>
  <c r="D2813" i="9"/>
  <c r="P2813" i="9" s="1"/>
  <c r="D2812" i="9"/>
  <c r="P2812" i="9" s="1"/>
  <c r="D2811" i="9"/>
  <c r="P2811" i="9" s="1"/>
  <c r="D2810" i="9"/>
  <c r="P2810" i="9" s="1"/>
  <c r="D2809" i="9"/>
  <c r="P2809" i="9" s="1"/>
  <c r="D2808" i="9"/>
  <c r="P2808" i="9" s="1"/>
  <c r="D2807" i="9"/>
  <c r="P2807" i="9" s="1"/>
  <c r="P2806" i="9"/>
  <c r="D2806" i="9"/>
  <c r="D2805" i="9"/>
  <c r="P2805" i="9" s="1"/>
  <c r="D2804" i="9"/>
  <c r="P2804" i="9" s="1"/>
  <c r="D2803" i="9"/>
  <c r="P2803" i="9" s="1"/>
  <c r="D2802" i="9"/>
  <c r="P2802" i="9" s="1"/>
  <c r="D2801" i="9"/>
  <c r="P2801" i="9" s="1"/>
  <c r="D2800" i="9"/>
  <c r="P2800" i="9" s="1"/>
  <c r="D2799" i="9"/>
  <c r="P2799" i="9" s="1"/>
  <c r="P2798" i="9"/>
  <c r="D2798" i="9"/>
  <c r="D2797" i="9"/>
  <c r="P2797" i="9" s="1"/>
  <c r="D2796" i="9"/>
  <c r="P2796" i="9" s="1"/>
  <c r="D2795" i="9"/>
  <c r="P2795" i="9" s="1"/>
  <c r="D2794" i="9"/>
  <c r="P2794" i="9" s="1"/>
  <c r="D2793" i="9"/>
  <c r="P2793" i="9" s="1"/>
  <c r="D2792" i="9"/>
  <c r="P2792" i="9" s="1"/>
  <c r="D2791" i="9"/>
  <c r="P2791" i="9" s="1"/>
  <c r="P2790" i="9"/>
  <c r="D2790" i="9"/>
  <c r="D2789" i="9"/>
  <c r="P2789" i="9" s="1"/>
  <c r="D2788" i="9"/>
  <c r="P2788" i="9" s="1"/>
  <c r="D2787" i="9"/>
  <c r="P2787" i="9" s="1"/>
  <c r="D2786" i="9"/>
  <c r="P2786" i="9" s="1"/>
  <c r="D2785" i="9"/>
  <c r="P2785" i="9" s="1"/>
  <c r="D2784" i="9"/>
  <c r="P2784" i="9" s="1"/>
  <c r="D2783" i="9"/>
  <c r="P2783" i="9" s="1"/>
  <c r="P2782" i="9"/>
  <c r="D2782" i="9"/>
  <c r="D2781" i="9"/>
  <c r="P2781" i="9" s="1"/>
  <c r="D2780" i="9"/>
  <c r="P2780" i="9" s="1"/>
  <c r="D2779" i="9"/>
  <c r="P2779" i="9" s="1"/>
  <c r="D2778" i="9"/>
  <c r="P2778" i="9" s="1"/>
  <c r="D2777" i="9"/>
  <c r="P2777" i="9" s="1"/>
  <c r="D2776" i="9"/>
  <c r="P2776" i="9" s="1"/>
  <c r="D2775" i="9"/>
  <c r="P2775" i="9" s="1"/>
  <c r="P2774" i="9"/>
  <c r="D2774" i="9"/>
  <c r="D2773" i="9"/>
  <c r="P2773" i="9" s="1"/>
  <c r="D2772" i="9"/>
  <c r="P2772" i="9" s="1"/>
  <c r="D2771" i="9"/>
  <c r="P2771" i="9" s="1"/>
  <c r="D2770" i="9"/>
  <c r="P2770" i="9" s="1"/>
  <c r="D2769" i="9"/>
  <c r="P2769" i="9" s="1"/>
  <c r="D2768" i="9"/>
  <c r="P2768" i="9" s="1"/>
  <c r="D2767" i="9"/>
  <c r="P2767" i="9" s="1"/>
  <c r="P2766" i="9"/>
  <c r="D2766" i="9"/>
  <c r="D2765" i="9"/>
  <c r="P2765" i="9" s="1"/>
  <c r="D2764" i="9"/>
  <c r="P2764" i="9" s="1"/>
  <c r="D2763" i="9"/>
  <c r="P2763" i="9" s="1"/>
  <c r="D2762" i="9"/>
  <c r="P2762" i="9" s="1"/>
  <c r="D2761" i="9"/>
  <c r="P2761" i="9" s="1"/>
  <c r="D2760" i="9"/>
  <c r="P2760" i="9" s="1"/>
  <c r="D2759" i="9"/>
  <c r="P2759" i="9" s="1"/>
  <c r="P2758" i="9"/>
  <c r="D2758" i="9"/>
  <c r="D2757" i="9"/>
  <c r="P2757" i="9" s="1"/>
  <c r="D2756" i="9"/>
  <c r="P2756" i="9" s="1"/>
  <c r="D2755" i="9"/>
  <c r="P2755" i="9" s="1"/>
  <c r="D2754" i="9"/>
  <c r="P2754" i="9" s="1"/>
  <c r="D2753" i="9"/>
  <c r="P2753" i="9" s="1"/>
  <c r="D2752" i="9"/>
  <c r="P2752" i="9" s="1"/>
  <c r="D2751" i="9"/>
  <c r="P2751" i="9" s="1"/>
  <c r="P2750" i="9"/>
  <c r="D2750" i="9"/>
  <c r="D2749" i="9"/>
  <c r="P2749" i="9" s="1"/>
  <c r="D2748" i="9"/>
  <c r="P2748" i="9" s="1"/>
  <c r="D2747" i="9"/>
  <c r="P2747" i="9" s="1"/>
  <c r="D2746" i="9"/>
  <c r="P2746" i="9" s="1"/>
  <c r="D2745" i="9"/>
  <c r="P2745" i="9" s="1"/>
  <c r="D2744" i="9"/>
  <c r="P2744" i="9" s="1"/>
  <c r="D2743" i="9"/>
  <c r="P2743" i="9" s="1"/>
  <c r="P2742" i="9"/>
  <c r="D2742" i="9"/>
  <c r="D2741" i="9"/>
  <c r="P2741" i="9" s="1"/>
  <c r="D2740" i="9"/>
  <c r="P2740" i="9" s="1"/>
  <c r="D2739" i="9"/>
  <c r="P2739" i="9" s="1"/>
  <c r="D2738" i="9"/>
  <c r="P2738" i="9" s="1"/>
  <c r="D2737" i="9"/>
  <c r="P2737" i="9" s="1"/>
  <c r="D2736" i="9"/>
  <c r="P2736" i="9" s="1"/>
  <c r="D2735" i="9"/>
  <c r="P2735" i="9" s="1"/>
  <c r="P2734" i="9"/>
  <c r="D2734" i="9"/>
  <c r="D2733" i="9"/>
  <c r="P2733" i="9" s="1"/>
  <c r="D2732" i="9"/>
  <c r="P2732" i="9" s="1"/>
  <c r="D2731" i="9"/>
  <c r="P2731" i="9" s="1"/>
  <c r="D2730" i="9"/>
  <c r="P2730" i="9" s="1"/>
  <c r="D2729" i="9"/>
  <c r="P2729" i="9" s="1"/>
  <c r="D2728" i="9"/>
  <c r="P2728" i="9" s="1"/>
  <c r="D2727" i="9"/>
  <c r="P2727" i="9" s="1"/>
  <c r="P2726" i="9"/>
  <c r="D2726" i="9"/>
  <c r="D2725" i="9"/>
  <c r="P2725" i="9" s="1"/>
  <c r="D2724" i="9"/>
  <c r="P2724" i="9" s="1"/>
  <c r="D2723" i="9"/>
  <c r="P2723" i="9" s="1"/>
  <c r="D2722" i="9"/>
  <c r="P2722" i="9" s="1"/>
  <c r="D2721" i="9"/>
  <c r="P2721" i="9" s="1"/>
  <c r="D2720" i="9"/>
  <c r="P2720" i="9" s="1"/>
  <c r="D2719" i="9"/>
  <c r="P2719" i="9" s="1"/>
  <c r="P2718" i="9"/>
  <c r="D2718" i="9"/>
  <c r="D2717" i="9"/>
  <c r="P2717" i="9" s="1"/>
  <c r="D2716" i="9"/>
  <c r="P2716" i="9" s="1"/>
  <c r="D2715" i="9"/>
  <c r="P2715" i="9" s="1"/>
  <c r="D2714" i="9"/>
  <c r="P2714" i="9" s="1"/>
  <c r="D2713" i="9"/>
  <c r="P2713" i="9" s="1"/>
  <c r="D2712" i="9"/>
  <c r="P2712" i="9" s="1"/>
  <c r="D2711" i="9"/>
  <c r="P2711" i="9" s="1"/>
  <c r="P2710" i="9"/>
  <c r="D2710" i="9"/>
  <c r="D2709" i="9"/>
  <c r="P2709" i="9" s="1"/>
  <c r="D2708" i="9"/>
  <c r="P2708" i="9" s="1"/>
  <c r="D2707" i="9"/>
  <c r="P2707" i="9" s="1"/>
  <c r="D2706" i="9"/>
  <c r="P2706" i="9" s="1"/>
  <c r="P2705" i="9"/>
  <c r="D2705" i="9"/>
  <c r="D2704" i="9"/>
  <c r="P2704" i="9" s="1"/>
  <c r="P2703" i="9"/>
  <c r="D2703" i="9"/>
  <c r="D2702" i="9"/>
  <c r="P2702" i="9" s="1"/>
  <c r="P2701" i="9"/>
  <c r="D2701" i="9"/>
  <c r="D2700" i="9"/>
  <c r="P2700" i="9" s="1"/>
  <c r="P2699" i="9"/>
  <c r="D2699" i="9"/>
  <c r="D2698" i="9"/>
  <c r="P2698" i="9" s="1"/>
  <c r="P2697" i="9"/>
  <c r="D2697" i="9"/>
  <c r="D2696" i="9"/>
  <c r="P2696" i="9" s="1"/>
  <c r="P2695" i="9"/>
  <c r="D2695" i="9"/>
  <c r="D2694" i="9"/>
  <c r="P2694" i="9" s="1"/>
  <c r="P2693" i="9"/>
  <c r="D2693" i="9"/>
  <c r="D2692" i="9"/>
  <c r="P2692" i="9" s="1"/>
  <c r="P2691" i="9"/>
  <c r="D2691" i="9"/>
  <c r="D2690" i="9"/>
  <c r="P2690" i="9" s="1"/>
  <c r="P2689" i="9"/>
  <c r="D2689" i="9"/>
  <c r="D2688" i="9"/>
  <c r="P2688" i="9" s="1"/>
  <c r="P2687" i="9"/>
  <c r="D2687" i="9"/>
  <c r="D2686" i="9"/>
  <c r="P2686" i="9" s="1"/>
  <c r="P2685" i="9"/>
  <c r="D2685" i="9"/>
  <c r="D2684" i="9"/>
  <c r="P2684" i="9" s="1"/>
  <c r="P2683" i="9"/>
  <c r="D2683" i="9"/>
  <c r="D2682" i="9"/>
  <c r="P2682" i="9" s="1"/>
  <c r="P2681" i="9"/>
  <c r="D2681" i="9"/>
  <c r="D2680" i="9"/>
  <c r="P2680" i="9" s="1"/>
  <c r="P2679" i="9"/>
  <c r="D2679" i="9"/>
  <c r="D2678" i="9"/>
  <c r="P2678" i="9" s="1"/>
  <c r="P2677" i="9"/>
  <c r="D2677" i="9"/>
  <c r="D2676" i="9"/>
  <c r="P2676" i="9" s="1"/>
  <c r="P2675" i="9"/>
  <c r="D2675" i="9"/>
  <c r="D2674" i="9"/>
  <c r="P2674" i="9" s="1"/>
  <c r="P2673" i="9"/>
  <c r="D2673" i="9"/>
  <c r="D2672" i="9"/>
  <c r="P2672" i="9" s="1"/>
  <c r="P2671" i="9"/>
  <c r="D2671" i="9"/>
  <c r="D2670" i="9"/>
  <c r="P2670" i="9" s="1"/>
  <c r="P2669" i="9"/>
  <c r="D2669" i="9"/>
  <c r="D2668" i="9"/>
  <c r="P2668" i="9" s="1"/>
  <c r="P2667" i="9"/>
  <c r="D2667" i="9"/>
  <c r="D2666" i="9"/>
  <c r="P2666" i="9" s="1"/>
  <c r="P2665" i="9"/>
  <c r="D2665" i="9"/>
  <c r="D2664" i="9"/>
  <c r="P2664" i="9" s="1"/>
  <c r="P2663" i="9"/>
  <c r="D2663" i="9"/>
  <c r="D2662" i="9"/>
  <c r="P2662" i="9" s="1"/>
  <c r="P2661" i="9"/>
  <c r="D2661" i="9"/>
  <c r="D2660" i="9"/>
  <c r="P2660" i="9" s="1"/>
  <c r="P2659" i="9"/>
  <c r="D2659" i="9"/>
  <c r="D2658" i="9"/>
  <c r="P2658" i="9" s="1"/>
  <c r="P2657" i="9"/>
  <c r="D2657" i="9"/>
  <c r="D2656" i="9"/>
  <c r="P2656" i="9" s="1"/>
  <c r="P2655" i="9"/>
  <c r="D2655" i="9"/>
  <c r="D2654" i="9"/>
  <c r="P2654" i="9" s="1"/>
  <c r="P2653" i="9"/>
  <c r="D2653" i="9"/>
  <c r="D2652" i="9"/>
  <c r="P2652" i="9" s="1"/>
  <c r="P2651" i="9"/>
  <c r="D2651" i="9"/>
  <c r="D2650" i="9"/>
  <c r="P2650" i="9" s="1"/>
  <c r="P2649" i="9"/>
  <c r="D2649" i="9"/>
  <c r="D2648" i="9"/>
  <c r="P2648" i="9" s="1"/>
  <c r="P2647" i="9"/>
  <c r="D2647" i="9"/>
  <c r="D2646" i="9"/>
  <c r="P2646" i="9" s="1"/>
  <c r="P2645" i="9"/>
  <c r="D2645" i="9"/>
  <c r="D2644" i="9"/>
  <c r="P2644" i="9" s="1"/>
  <c r="P2643" i="9"/>
  <c r="D2643" i="9"/>
  <c r="D2642" i="9"/>
  <c r="P2642" i="9" s="1"/>
  <c r="P2641" i="9"/>
  <c r="D2641" i="9"/>
  <c r="D2640" i="9"/>
  <c r="P2640" i="9" s="1"/>
  <c r="P2639" i="9"/>
  <c r="D2639" i="9"/>
  <c r="D2638" i="9"/>
  <c r="P2638" i="9" s="1"/>
  <c r="P2637" i="9"/>
  <c r="D2637" i="9"/>
  <c r="D2636" i="9"/>
  <c r="P2636" i="9" s="1"/>
  <c r="P2635" i="9"/>
  <c r="D2635" i="9"/>
  <c r="D2634" i="9"/>
  <c r="P2634" i="9" s="1"/>
  <c r="P2633" i="9"/>
  <c r="D2633" i="9"/>
  <c r="D2632" i="9"/>
  <c r="P2632" i="9" s="1"/>
  <c r="P2631" i="9"/>
  <c r="D2631" i="9"/>
  <c r="D2630" i="9"/>
  <c r="P2630" i="9" s="1"/>
  <c r="P2629" i="9"/>
  <c r="D2629" i="9"/>
  <c r="D2628" i="9"/>
  <c r="P2628" i="9" s="1"/>
  <c r="P2627" i="9"/>
  <c r="D2627" i="9"/>
  <c r="D2626" i="9"/>
  <c r="P2626" i="9" s="1"/>
  <c r="P2625" i="9"/>
  <c r="D2625" i="9"/>
  <c r="D2624" i="9"/>
  <c r="P2624" i="9" s="1"/>
  <c r="P2623" i="9"/>
  <c r="D2623" i="9"/>
  <c r="D2622" i="9"/>
  <c r="P2622" i="9" s="1"/>
  <c r="P2621" i="9"/>
  <c r="D2621" i="9"/>
  <c r="D2620" i="9"/>
  <c r="P2620" i="9" s="1"/>
  <c r="P2619" i="9"/>
  <c r="D2619" i="9"/>
  <c r="D2618" i="9"/>
  <c r="P2618" i="9" s="1"/>
  <c r="P2617" i="9"/>
  <c r="D2617" i="9"/>
  <c r="D2616" i="9"/>
  <c r="P2616" i="9" s="1"/>
  <c r="P2615" i="9"/>
  <c r="D2615" i="9"/>
  <c r="D2614" i="9"/>
  <c r="P2614" i="9" s="1"/>
  <c r="P2613" i="9"/>
  <c r="D2613" i="9"/>
  <c r="D2612" i="9"/>
  <c r="P2612" i="9" s="1"/>
  <c r="P2611" i="9"/>
  <c r="D2611" i="9"/>
  <c r="D2610" i="9"/>
  <c r="P2610" i="9" s="1"/>
  <c r="P2609" i="9"/>
  <c r="D2609" i="9"/>
  <c r="D2608" i="9"/>
  <c r="P2608" i="9" s="1"/>
  <c r="P2607" i="9"/>
  <c r="D2607" i="9"/>
  <c r="D2606" i="9"/>
  <c r="P2606" i="9" s="1"/>
  <c r="P2605" i="9"/>
  <c r="D2605" i="9"/>
  <c r="D2604" i="9"/>
  <c r="P2604" i="9" s="1"/>
  <c r="P2603" i="9"/>
  <c r="D2603" i="9"/>
  <c r="D2602" i="9"/>
  <c r="P2602" i="9" s="1"/>
  <c r="P2601" i="9"/>
  <c r="D2601" i="9"/>
  <c r="D2600" i="9"/>
  <c r="P2600" i="9" s="1"/>
  <c r="P2599" i="9"/>
  <c r="D2599" i="9"/>
  <c r="D2598" i="9"/>
  <c r="P2598" i="9" s="1"/>
  <c r="P2597" i="9"/>
  <c r="D2597" i="9"/>
  <c r="D2596" i="9"/>
  <c r="P2596" i="9" s="1"/>
  <c r="P2595" i="9"/>
  <c r="D2595" i="9"/>
  <c r="D2594" i="9"/>
  <c r="P2594" i="9" s="1"/>
  <c r="P2593" i="9"/>
  <c r="D2593" i="9"/>
  <c r="D2592" i="9"/>
  <c r="P2592" i="9" s="1"/>
  <c r="P2591" i="9"/>
  <c r="D2591" i="9"/>
  <c r="D2590" i="9"/>
  <c r="P2590" i="9" s="1"/>
  <c r="P2589" i="9"/>
  <c r="D2589" i="9"/>
  <c r="D2588" i="9"/>
  <c r="P2588" i="9" s="1"/>
  <c r="P2587" i="9"/>
  <c r="D2587" i="9"/>
  <c r="D2586" i="9"/>
  <c r="P2586" i="9" s="1"/>
  <c r="P2585" i="9"/>
  <c r="D2585" i="9"/>
  <c r="D2584" i="9"/>
  <c r="P2584" i="9" s="1"/>
  <c r="P2583" i="9"/>
  <c r="D2583" i="9"/>
  <c r="D2582" i="9"/>
  <c r="P2582" i="9" s="1"/>
  <c r="P2581" i="9"/>
  <c r="D2581" i="9"/>
  <c r="D2580" i="9"/>
  <c r="P2580" i="9" s="1"/>
  <c r="P2579" i="9"/>
  <c r="D2579" i="9"/>
  <c r="D2578" i="9"/>
  <c r="P2578" i="9" s="1"/>
  <c r="P2577" i="9"/>
  <c r="D2577" i="9"/>
  <c r="D2576" i="9"/>
  <c r="P2576" i="9" s="1"/>
  <c r="P2575" i="9"/>
  <c r="D2575" i="9"/>
  <c r="D2574" i="9"/>
  <c r="P2574" i="9" s="1"/>
  <c r="P2573" i="9"/>
  <c r="D2573" i="9"/>
  <c r="D2572" i="9"/>
  <c r="P2572" i="9" s="1"/>
  <c r="P2571" i="9"/>
  <c r="D2571" i="9"/>
  <c r="D2570" i="9"/>
  <c r="P2570" i="9" s="1"/>
  <c r="P2569" i="9"/>
  <c r="D2569" i="9"/>
  <c r="D2568" i="9"/>
  <c r="P2568" i="9" s="1"/>
  <c r="P2567" i="9"/>
  <c r="D2567" i="9"/>
  <c r="D2566" i="9"/>
  <c r="P2566" i="9" s="1"/>
  <c r="P2565" i="9"/>
  <c r="D2565" i="9"/>
  <c r="D2564" i="9"/>
  <c r="P2564" i="9" s="1"/>
  <c r="P2563" i="9"/>
  <c r="D2563" i="9"/>
  <c r="D2562" i="9"/>
  <c r="P2562" i="9" s="1"/>
  <c r="P2561" i="9"/>
  <c r="D2561" i="9"/>
  <c r="D2560" i="9"/>
  <c r="P2560" i="9" s="1"/>
  <c r="P2559" i="9"/>
  <c r="D2559" i="9"/>
  <c r="D2558" i="9"/>
  <c r="P2558" i="9" s="1"/>
  <c r="P2557" i="9"/>
  <c r="D2557" i="9"/>
  <c r="D2556" i="9"/>
  <c r="P2556" i="9" s="1"/>
  <c r="P2555" i="9"/>
  <c r="D2555" i="9"/>
  <c r="D2554" i="9"/>
  <c r="P2554" i="9" s="1"/>
  <c r="P2553" i="9"/>
  <c r="D2553" i="9"/>
  <c r="D2552" i="9"/>
  <c r="P2552" i="9" s="1"/>
  <c r="P2551" i="9"/>
  <c r="D2551" i="9"/>
  <c r="D2550" i="9"/>
  <c r="P2550" i="9" s="1"/>
  <c r="P2549" i="9"/>
  <c r="D2549" i="9"/>
  <c r="D2548" i="9"/>
  <c r="P2548" i="9" s="1"/>
  <c r="P2547" i="9"/>
  <c r="D2547" i="9"/>
  <c r="D2546" i="9"/>
  <c r="P2546" i="9" s="1"/>
  <c r="P2545" i="9"/>
  <c r="D2545" i="9"/>
  <c r="D2544" i="9"/>
  <c r="P2544" i="9" s="1"/>
  <c r="P2543" i="9"/>
  <c r="D2543" i="9"/>
  <c r="D2542" i="9"/>
  <c r="P2542" i="9" s="1"/>
  <c r="P2541" i="9"/>
  <c r="D2541" i="9"/>
  <c r="D2540" i="9"/>
  <c r="P2540" i="9" s="1"/>
  <c r="P2539" i="9"/>
  <c r="D2539" i="9"/>
  <c r="D2538" i="9"/>
  <c r="P2538" i="9" s="1"/>
  <c r="P2537" i="9"/>
  <c r="D2537" i="9"/>
  <c r="D2536" i="9"/>
  <c r="P2536" i="9" s="1"/>
  <c r="P2535" i="9"/>
  <c r="D2535" i="9"/>
  <c r="D2534" i="9"/>
  <c r="P2534" i="9" s="1"/>
  <c r="P2533" i="9"/>
  <c r="D2533" i="9"/>
  <c r="D2532" i="9"/>
  <c r="P2532" i="9" s="1"/>
  <c r="P2531" i="9"/>
  <c r="D2531" i="9"/>
  <c r="D2530" i="9"/>
  <c r="P2530" i="9" s="1"/>
  <c r="P2529" i="9"/>
  <c r="D2529" i="9"/>
  <c r="D2528" i="9"/>
  <c r="P2528" i="9" s="1"/>
  <c r="P2527" i="9"/>
  <c r="D2527" i="9"/>
  <c r="D2526" i="9"/>
  <c r="P2526" i="9" s="1"/>
  <c r="P2525" i="9"/>
  <c r="D2525" i="9"/>
  <c r="D2524" i="9"/>
  <c r="P2524" i="9" s="1"/>
  <c r="P2523" i="9"/>
  <c r="D2523" i="9"/>
  <c r="D2522" i="9"/>
  <c r="P2522" i="9" s="1"/>
  <c r="P2521" i="9"/>
  <c r="D2521" i="9"/>
  <c r="D2520" i="9"/>
  <c r="P2520" i="9" s="1"/>
  <c r="P2519" i="9"/>
  <c r="D2519" i="9"/>
  <c r="D2518" i="9"/>
  <c r="P2518" i="9" s="1"/>
  <c r="P2517" i="9"/>
  <c r="D2517" i="9"/>
  <c r="D2516" i="9"/>
  <c r="P2516" i="9" s="1"/>
  <c r="P2515" i="9"/>
  <c r="D2515" i="9"/>
  <c r="D2514" i="9"/>
  <c r="P2514" i="9" s="1"/>
  <c r="P2513" i="9"/>
  <c r="D2513" i="9"/>
  <c r="D2512" i="9"/>
  <c r="P2512" i="9" s="1"/>
  <c r="P2511" i="9"/>
  <c r="D2511" i="9"/>
  <c r="D2510" i="9"/>
  <c r="P2510" i="9" s="1"/>
  <c r="P2509" i="9"/>
  <c r="D2509" i="9"/>
  <c r="D2508" i="9"/>
  <c r="P2508" i="9" s="1"/>
  <c r="P2507" i="9"/>
  <c r="D2507" i="9"/>
  <c r="D2506" i="9"/>
  <c r="P2506" i="9" s="1"/>
  <c r="P2505" i="9"/>
  <c r="D2505" i="9"/>
  <c r="D2504" i="9"/>
  <c r="P2504" i="9" s="1"/>
  <c r="P2503" i="9"/>
  <c r="D2503" i="9"/>
  <c r="D2502" i="9"/>
  <c r="P2502" i="9" s="1"/>
  <c r="P2501" i="9"/>
  <c r="D2501" i="9"/>
  <c r="D2500" i="9"/>
  <c r="P2500" i="9" s="1"/>
  <c r="P2499" i="9"/>
  <c r="D2499" i="9"/>
  <c r="D2498" i="9"/>
  <c r="P2498" i="9" s="1"/>
  <c r="P2497" i="9"/>
  <c r="D2497" i="9"/>
  <c r="D2496" i="9"/>
  <c r="P2496" i="9" s="1"/>
  <c r="P2495" i="9"/>
  <c r="D2495" i="9"/>
  <c r="D2494" i="9"/>
  <c r="P2494" i="9" s="1"/>
  <c r="P2493" i="9"/>
  <c r="D2493" i="9"/>
  <c r="D2492" i="9"/>
  <c r="P2492" i="9" s="1"/>
  <c r="P2491" i="9"/>
  <c r="D2491" i="9"/>
  <c r="D2490" i="9"/>
  <c r="P2490" i="9" s="1"/>
  <c r="P2489" i="9"/>
  <c r="D2489" i="9"/>
  <c r="D2488" i="9"/>
  <c r="P2488" i="9" s="1"/>
  <c r="P2487" i="9"/>
  <c r="D2487" i="9"/>
  <c r="D2486" i="9"/>
  <c r="P2486" i="9" s="1"/>
  <c r="P2485" i="9"/>
  <c r="D2485" i="9"/>
  <c r="D2484" i="9"/>
  <c r="P2484" i="9" s="1"/>
  <c r="P2483" i="9"/>
  <c r="D2483" i="9"/>
  <c r="D2482" i="9"/>
  <c r="P2482" i="9" s="1"/>
  <c r="P2481" i="9"/>
  <c r="D2481" i="9"/>
  <c r="D2480" i="9"/>
  <c r="P2480" i="9" s="1"/>
  <c r="P2479" i="9"/>
  <c r="D2479" i="9"/>
  <c r="D2478" i="9"/>
  <c r="P2478" i="9" s="1"/>
  <c r="P2477" i="9"/>
  <c r="D2477" i="9"/>
  <c r="D2476" i="9"/>
  <c r="P2476" i="9" s="1"/>
  <c r="P2475" i="9"/>
  <c r="D2475" i="9"/>
  <c r="D2474" i="9"/>
  <c r="P2474" i="9" s="1"/>
  <c r="P2473" i="9"/>
  <c r="D2473" i="9"/>
  <c r="D2472" i="9"/>
  <c r="P2472" i="9" s="1"/>
  <c r="P2471" i="9"/>
  <c r="D2471" i="9"/>
  <c r="D2470" i="9"/>
  <c r="P2470" i="9" s="1"/>
  <c r="P2469" i="9"/>
  <c r="D2469" i="9"/>
  <c r="D2468" i="9"/>
  <c r="P2468" i="9" s="1"/>
  <c r="P2467" i="9"/>
  <c r="D2467" i="9"/>
  <c r="D2466" i="9"/>
  <c r="P2466" i="9" s="1"/>
  <c r="P2465" i="9"/>
  <c r="D2465" i="9"/>
  <c r="D2464" i="9"/>
  <c r="P2464" i="9" s="1"/>
  <c r="P2463" i="9"/>
  <c r="D2463" i="9"/>
  <c r="D2462" i="9"/>
  <c r="P2462" i="9" s="1"/>
  <c r="P2461" i="9"/>
  <c r="D2461" i="9"/>
  <c r="D2460" i="9"/>
  <c r="P2460" i="9" s="1"/>
  <c r="P2459" i="9"/>
  <c r="D2459" i="9"/>
  <c r="D2458" i="9"/>
  <c r="P2458" i="9" s="1"/>
  <c r="P2457" i="9"/>
  <c r="D2457" i="9"/>
  <c r="D2456" i="9"/>
  <c r="P2456" i="9" s="1"/>
  <c r="P2455" i="9"/>
  <c r="D2455" i="9"/>
  <c r="D2454" i="9"/>
  <c r="P2454" i="9" s="1"/>
  <c r="P2453" i="9"/>
  <c r="D2453" i="9"/>
  <c r="D2452" i="9"/>
  <c r="P2452" i="9" s="1"/>
  <c r="P2451" i="9"/>
  <c r="D2451" i="9"/>
  <c r="D2450" i="9"/>
  <c r="P2450" i="9" s="1"/>
  <c r="P2449" i="9"/>
  <c r="D2449" i="9"/>
  <c r="D2448" i="9"/>
  <c r="P2448" i="9" s="1"/>
  <c r="P2447" i="9"/>
  <c r="D2447" i="9"/>
  <c r="D2446" i="9"/>
  <c r="P2446" i="9" s="1"/>
  <c r="P2445" i="9"/>
  <c r="D2445" i="9"/>
  <c r="D2444" i="9"/>
  <c r="P2444" i="9" s="1"/>
  <c r="P2443" i="9"/>
  <c r="D2443" i="9"/>
  <c r="D2442" i="9"/>
  <c r="P2442" i="9" s="1"/>
  <c r="P2441" i="9"/>
  <c r="D2441" i="9"/>
  <c r="D2440" i="9"/>
  <c r="P2440" i="9" s="1"/>
  <c r="P2439" i="9"/>
  <c r="D2439" i="9"/>
  <c r="D2438" i="9"/>
  <c r="P2438" i="9" s="1"/>
  <c r="P2437" i="9"/>
  <c r="D2437" i="9"/>
  <c r="D2436" i="9"/>
  <c r="P2436" i="9" s="1"/>
  <c r="P2435" i="9"/>
  <c r="D2435" i="9"/>
  <c r="D2434" i="9"/>
  <c r="P2434" i="9" s="1"/>
  <c r="P2433" i="9"/>
  <c r="D2433" i="9"/>
  <c r="D2432" i="9"/>
  <c r="P2432" i="9" s="1"/>
  <c r="P2431" i="9"/>
  <c r="D2431" i="9"/>
  <c r="D2430" i="9"/>
  <c r="P2430" i="9" s="1"/>
  <c r="P2429" i="9"/>
  <c r="D2429" i="9"/>
  <c r="D2428" i="9"/>
  <c r="P2428" i="9" s="1"/>
  <c r="P2427" i="9"/>
  <c r="D2427" i="9"/>
  <c r="D2426" i="9"/>
  <c r="P2426" i="9" s="1"/>
  <c r="P2425" i="9"/>
  <c r="D2425" i="9"/>
  <c r="D2424" i="9"/>
  <c r="P2424" i="9" s="1"/>
  <c r="P2423" i="9"/>
  <c r="D2423" i="9"/>
  <c r="D2422" i="9"/>
  <c r="P2422" i="9" s="1"/>
  <c r="P2421" i="9"/>
  <c r="D2421" i="9"/>
  <c r="D2420" i="9"/>
  <c r="P2420" i="9" s="1"/>
  <c r="P2419" i="9"/>
  <c r="D2419" i="9"/>
  <c r="D2418" i="9"/>
  <c r="P2418" i="9" s="1"/>
  <c r="P2417" i="9"/>
  <c r="D2417" i="9"/>
  <c r="D2416" i="9"/>
  <c r="P2416" i="9" s="1"/>
  <c r="P2415" i="9"/>
  <c r="D2415" i="9"/>
  <c r="D2414" i="9"/>
  <c r="P2414" i="9" s="1"/>
  <c r="P2413" i="9"/>
  <c r="D2413" i="9"/>
  <c r="D2412" i="9"/>
  <c r="P2412" i="9" s="1"/>
  <c r="P2411" i="9"/>
  <c r="D2411" i="9"/>
  <c r="D2410" i="9"/>
  <c r="P2410" i="9" s="1"/>
  <c r="P2409" i="9"/>
  <c r="D2409" i="9"/>
  <c r="D2408" i="9"/>
  <c r="P2408" i="9" s="1"/>
  <c r="P2407" i="9"/>
  <c r="D2407" i="9"/>
  <c r="D2406" i="9"/>
  <c r="P2406" i="9" s="1"/>
  <c r="P2405" i="9"/>
  <c r="D2405" i="9"/>
  <c r="D2404" i="9"/>
  <c r="P2404" i="9" s="1"/>
  <c r="P2403" i="9"/>
  <c r="D2403" i="9"/>
  <c r="D2402" i="9"/>
  <c r="P2402" i="9" s="1"/>
  <c r="P2401" i="9"/>
  <c r="D2401" i="9"/>
  <c r="D2400" i="9"/>
  <c r="P2400" i="9" s="1"/>
  <c r="P2399" i="9"/>
  <c r="D2399" i="9"/>
  <c r="D2398" i="9"/>
  <c r="P2398" i="9" s="1"/>
  <c r="P2397" i="9"/>
  <c r="D2397" i="9"/>
  <c r="D2396" i="9"/>
  <c r="P2396" i="9" s="1"/>
  <c r="P2395" i="9"/>
  <c r="D2395" i="9"/>
  <c r="D2394" i="9"/>
  <c r="P2394" i="9" s="1"/>
  <c r="P2393" i="9"/>
  <c r="D2393" i="9"/>
  <c r="D2392" i="9"/>
  <c r="P2392" i="9" s="1"/>
  <c r="P2391" i="9"/>
  <c r="D2391" i="9"/>
  <c r="D2390" i="9"/>
  <c r="P2390" i="9" s="1"/>
  <c r="P2389" i="9"/>
  <c r="D2389" i="9"/>
  <c r="D2388" i="9"/>
  <c r="P2388" i="9" s="1"/>
  <c r="P2387" i="9"/>
  <c r="D2387" i="9"/>
  <c r="D2386" i="9"/>
  <c r="P2386" i="9" s="1"/>
  <c r="P2385" i="9"/>
  <c r="D2385" i="9"/>
  <c r="D2384" i="9"/>
  <c r="P2384" i="9" s="1"/>
  <c r="P2383" i="9"/>
  <c r="D2383" i="9"/>
  <c r="D2382" i="9"/>
  <c r="P2382" i="9" s="1"/>
  <c r="P2381" i="9"/>
  <c r="D2381" i="9"/>
  <c r="D2380" i="9"/>
  <c r="P2380" i="9" s="1"/>
  <c r="P2379" i="9"/>
  <c r="D2379" i="9"/>
  <c r="D2378" i="9"/>
  <c r="P2378" i="9" s="1"/>
  <c r="P2377" i="9"/>
  <c r="D2377" i="9"/>
  <c r="D2376" i="9"/>
  <c r="P2376" i="9" s="1"/>
  <c r="P2375" i="9"/>
  <c r="D2375" i="9"/>
  <c r="D2374" i="9"/>
  <c r="P2374" i="9" s="1"/>
  <c r="P2373" i="9"/>
  <c r="D2373" i="9"/>
  <c r="D2372" i="9"/>
  <c r="P2372" i="9" s="1"/>
  <c r="P2371" i="9"/>
  <c r="D2371" i="9"/>
  <c r="D2370" i="9"/>
  <c r="P2370" i="9" s="1"/>
  <c r="P2369" i="9"/>
  <c r="D2369" i="9"/>
  <c r="D2368" i="9"/>
  <c r="P2368" i="9" s="1"/>
  <c r="P2367" i="9"/>
  <c r="D2367" i="9"/>
  <c r="D2366" i="9"/>
  <c r="P2366" i="9" s="1"/>
  <c r="P2365" i="9"/>
  <c r="D2365" i="9"/>
  <c r="D2364" i="9"/>
  <c r="P2364" i="9" s="1"/>
  <c r="P2363" i="9"/>
  <c r="D2363" i="9"/>
  <c r="D2362" i="9"/>
  <c r="P2362" i="9" s="1"/>
  <c r="P2361" i="9"/>
  <c r="D2361" i="9"/>
  <c r="D2360" i="9"/>
  <c r="P2360" i="9" s="1"/>
  <c r="P2359" i="9"/>
  <c r="D2359" i="9"/>
  <c r="D2358" i="9"/>
  <c r="P2358" i="9" s="1"/>
  <c r="P2357" i="9"/>
  <c r="D2357" i="9"/>
  <c r="D2356" i="9"/>
  <c r="P2356" i="9" s="1"/>
  <c r="P2355" i="9"/>
  <c r="D2355" i="9"/>
  <c r="D2354" i="9"/>
  <c r="P2354" i="9" s="1"/>
  <c r="P2353" i="9"/>
  <c r="D2353" i="9"/>
  <c r="D2352" i="9"/>
  <c r="P2352" i="9" s="1"/>
  <c r="P2351" i="9"/>
  <c r="D2351" i="9"/>
  <c r="D2350" i="9"/>
  <c r="P2350" i="9" s="1"/>
  <c r="P2349" i="9"/>
  <c r="D2349" i="9"/>
  <c r="D2348" i="9"/>
  <c r="P2348" i="9" s="1"/>
  <c r="P2347" i="9"/>
  <c r="D2347" i="9"/>
  <c r="D2346" i="9"/>
  <c r="P2346" i="9" s="1"/>
  <c r="P2345" i="9"/>
  <c r="D2345" i="9"/>
  <c r="D2344" i="9"/>
  <c r="P2344" i="9" s="1"/>
  <c r="P2343" i="9"/>
  <c r="D2343" i="9"/>
  <c r="D2342" i="9"/>
  <c r="P2342" i="9" s="1"/>
  <c r="P2341" i="9"/>
  <c r="D2341" i="9"/>
  <c r="D2340" i="9"/>
  <c r="P2340" i="9" s="1"/>
  <c r="P2339" i="9"/>
  <c r="D2339" i="9"/>
  <c r="D2338" i="9"/>
  <c r="P2338" i="9" s="1"/>
  <c r="P2337" i="9"/>
  <c r="D2337" i="9"/>
  <c r="D2336" i="9"/>
  <c r="P2336" i="9" s="1"/>
  <c r="P2335" i="9"/>
  <c r="D2335" i="9"/>
  <c r="D2334" i="9"/>
  <c r="P2334" i="9" s="1"/>
  <c r="P2333" i="9"/>
  <c r="D2333" i="9"/>
  <c r="D2332" i="9"/>
  <c r="P2332" i="9" s="1"/>
  <c r="P2331" i="9"/>
  <c r="D2331" i="9"/>
  <c r="D2330" i="9"/>
  <c r="P2330" i="9" s="1"/>
  <c r="P2329" i="9"/>
  <c r="D2329" i="9"/>
  <c r="D2328" i="9"/>
  <c r="P2328" i="9" s="1"/>
  <c r="P2327" i="9"/>
  <c r="D2327" i="9"/>
  <c r="D2326" i="9"/>
  <c r="P2326" i="9" s="1"/>
  <c r="P2325" i="9"/>
  <c r="D2325" i="9"/>
  <c r="D2324" i="9"/>
  <c r="P2324" i="9" s="1"/>
  <c r="P2323" i="9"/>
  <c r="D2323" i="9"/>
  <c r="D2322" i="9"/>
  <c r="P2322" i="9" s="1"/>
  <c r="P2321" i="9"/>
  <c r="D2321" i="9"/>
  <c r="D2320" i="9"/>
  <c r="P2320" i="9" s="1"/>
  <c r="P2319" i="9"/>
  <c r="D2319" i="9"/>
  <c r="D2318" i="9"/>
  <c r="P2318" i="9" s="1"/>
  <c r="P2317" i="9"/>
  <c r="D2317" i="9"/>
  <c r="D2316" i="9"/>
  <c r="P2316" i="9" s="1"/>
  <c r="P2315" i="9"/>
  <c r="D2315" i="9"/>
  <c r="D2314" i="9"/>
  <c r="P2314" i="9" s="1"/>
  <c r="P2313" i="9"/>
  <c r="D2313" i="9"/>
  <c r="D2312" i="9"/>
  <c r="P2312" i="9" s="1"/>
  <c r="P2311" i="9"/>
  <c r="D2311" i="9"/>
  <c r="D2310" i="9"/>
  <c r="P2310" i="9" s="1"/>
  <c r="P2309" i="9"/>
  <c r="D2309" i="9"/>
  <c r="D2308" i="9"/>
  <c r="P2308" i="9" s="1"/>
  <c r="P2307" i="9"/>
  <c r="D2307" i="9"/>
  <c r="D2306" i="9"/>
  <c r="P2306" i="9" s="1"/>
  <c r="P2305" i="9"/>
  <c r="D2305" i="9"/>
  <c r="D2304" i="9"/>
  <c r="P2304" i="9" s="1"/>
  <c r="P2303" i="9"/>
  <c r="D2303" i="9"/>
  <c r="D2302" i="9"/>
  <c r="P2302" i="9" s="1"/>
  <c r="P2301" i="9"/>
  <c r="D2301" i="9"/>
  <c r="D2300" i="9"/>
  <c r="P2300" i="9" s="1"/>
  <c r="P2299" i="9"/>
  <c r="D2299" i="9"/>
  <c r="D2298" i="9"/>
  <c r="P2298" i="9" s="1"/>
  <c r="P2297" i="9"/>
  <c r="D2297" i="9"/>
  <c r="D2296" i="9"/>
  <c r="P2296" i="9" s="1"/>
  <c r="P2295" i="9"/>
  <c r="D2295" i="9"/>
  <c r="D2294" i="9"/>
  <c r="P2294" i="9" s="1"/>
  <c r="P2293" i="9"/>
  <c r="D2293" i="9"/>
  <c r="D2292" i="9"/>
  <c r="P2292" i="9" s="1"/>
  <c r="P2291" i="9"/>
  <c r="D2291" i="9"/>
  <c r="D2290" i="9"/>
  <c r="P2290" i="9" s="1"/>
  <c r="P2289" i="9"/>
  <c r="D2289" i="9"/>
  <c r="D2288" i="9"/>
  <c r="P2288" i="9" s="1"/>
  <c r="P2287" i="9"/>
  <c r="D2287" i="9"/>
  <c r="D2286" i="9"/>
  <c r="P2286" i="9" s="1"/>
  <c r="P2285" i="9"/>
  <c r="D2285" i="9"/>
  <c r="D2284" i="9"/>
  <c r="P2284" i="9" s="1"/>
  <c r="P2283" i="9"/>
  <c r="D2283" i="9"/>
  <c r="D2282" i="9"/>
  <c r="P2282" i="9" s="1"/>
  <c r="P2281" i="9"/>
  <c r="D2281" i="9"/>
  <c r="D2280" i="9"/>
  <c r="P2280" i="9" s="1"/>
  <c r="P2279" i="9"/>
  <c r="D2279" i="9"/>
  <c r="D2278" i="9"/>
  <c r="P2278" i="9" s="1"/>
  <c r="P2277" i="9"/>
  <c r="D2277" i="9"/>
  <c r="D2276" i="9"/>
  <c r="P2276" i="9" s="1"/>
  <c r="P2275" i="9"/>
  <c r="D2275" i="9"/>
  <c r="D2274" i="9"/>
  <c r="P2274" i="9" s="1"/>
  <c r="P2273" i="9"/>
  <c r="D2273" i="9"/>
  <c r="D2272" i="9"/>
  <c r="P2272" i="9" s="1"/>
  <c r="P2271" i="9"/>
  <c r="D2271" i="9"/>
  <c r="D2270" i="9"/>
  <c r="P2270" i="9" s="1"/>
  <c r="P2269" i="9"/>
  <c r="D2269" i="9"/>
  <c r="D2268" i="9"/>
  <c r="P2268" i="9" s="1"/>
  <c r="P2267" i="9"/>
  <c r="D2267" i="9"/>
  <c r="D2266" i="9"/>
  <c r="P2266" i="9" s="1"/>
  <c r="P2265" i="9"/>
  <c r="D2265" i="9"/>
  <c r="D2264" i="9"/>
  <c r="P2264" i="9" s="1"/>
  <c r="P2263" i="9"/>
  <c r="D2263" i="9"/>
  <c r="D2262" i="9"/>
  <c r="P2262" i="9" s="1"/>
  <c r="P2261" i="9"/>
  <c r="D2261" i="9"/>
  <c r="D2260" i="9"/>
  <c r="P2260" i="9" s="1"/>
  <c r="P2259" i="9"/>
  <c r="D2259" i="9"/>
  <c r="D2258" i="9"/>
  <c r="P2258" i="9" s="1"/>
  <c r="P2257" i="9"/>
  <c r="D2257" i="9"/>
  <c r="D2256" i="9"/>
  <c r="P2256" i="9" s="1"/>
  <c r="P2255" i="9"/>
  <c r="D2255" i="9"/>
  <c r="D2254" i="9"/>
  <c r="P2254" i="9" s="1"/>
  <c r="P2253" i="9"/>
  <c r="D2253" i="9"/>
  <c r="D2252" i="9"/>
  <c r="P2252" i="9" s="1"/>
  <c r="P2251" i="9"/>
  <c r="D2251" i="9"/>
  <c r="D2250" i="9"/>
  <c r="P2250" i="9" s="1"/>
  <c r="P2249" i="9"/>
  <c r="D2249" i="9"/>
  <c r="D2248" i="9"/>
  <c r="P2248" i="9" s="1"/>
  <c r="P2247" i="9"/>
  <c r="D2247" i="9"/>
  <c r="D2246" i="9"/>
  <c r="P2246" i="9" s="1"/>
  <c r="P2245" i="9"/>
  <c r="D2245" i="9"/>
  <c r="D2244" i="9"/>
  <c r="P2244" i="9" s="1"/>
  <c r="P2243" i="9"/>
  <c r="D2243" i="9"/>
  <c r="D2242" i="9"/>
  <c r="P2242" i="9" s="1"/>
  <c r="P2241" i="9"/>
  <c r="D2241" i="9"/>
  <c r="D2240" i="9"/>
  <c r="P2240" i="9" s="1"/>
  <c r="P2239" i="9"/>
  <c r="D2239" i="9"/>
  <c r="D2238" i="9"/>
  <c r="P2238" i="9" s="1"/>
  <c r="P2237" i="9"/>
  <c r="D2237" i="9"/>
  <c r="D2236" i="9"/>
  <c r="P2236" i="9" s="1"/>
  <c r="P2235" i="9"/>
  <c r="D2235" i="9"/>
  <c r="D2234" i="9"/>
  <c r="P2234" i="9" s="1"/>
  <c r="P2233" i="9"/>
  <c r="D2233" i="9"/>
  <c r="D2232" i="9"/>
  <c r="P2232" i="9" s="1"/>
  <c r="P2231" i="9"/>
  <c r="D2231" i="9"/>
  <c r="D2230" i="9"/>
  <c r="P2230" i="9" s="1"/>
  <c r="P2229" i="9"/>
  <c r="D2229" i="9"/>
  <c r="D2228" i="9"/>
  <c r="P2228" i="9" s="1"/>
  <c r="P2227" i="9"/>
  <c r="D2227" i="9"/>
  <c r="D2226" i="9"/>
  <c r="P2226" i="9" s="1"/>
  <c r="P2225" i="9"/>
  <c r="D2225" i="9"/>
  <c r="D2224" i="9"/>
  <c r="P2224" i="9" s="1"/>
  <c r="P2223" i="9"/>
  <c r="D2223" i="9"/>
  <c r="D2222" i="9"/>
  <c r="P2222" i="9" s="1"/>
  <c r="P2221" i="9"/>
  <c r="D2221" i="9"/>
  <c r="D2220" i="9"/>
  <c r="P2220" i="9" s="1"/>
  <c r="P2219" i="9"/>
  <c r="D2219" i="9"/>
  <c r="D2218" i="9"/>
  <c r="P2218" i="9" s="1"/>
  <c r="P2217" i="9"/>
  <c r="D2217" i="9"/>
  <c r="D2216" i="9"/>
  <c r="P2216" i="9" s="1"/>
  <c r="P2215" i="9"/>
  <c r="D2215" i="9"/>
  <c r="D2214" i="9"/>
  <c r="P2214" i="9" s="1"/>
  <c r="P2213" i="9"/>
  <c r="D2213" i="9"/>
  <c r="D2212" i="9"/>
  <c r="P2212" i="9" s="1"/>
  <c r="P2211" i="9"/>
  <c r="D2211" i="9"/>
  <c r="D2210" i="9"/>
  <c r="P2210" i="9" s="1"/>
  <c r="P2209" i="9"/>
  <c r="D2209" i="9"/>
  <c r="D2208" i="9"/>
  <c r="P2208" i="9" s="1"/>
  <c r="P2207" i="9"/>
  <c r="D2207" i="9"/>
  <c r="D2206" i="9"/>
  <c r="P2206" i="9" s="1"/>
  <c r="P2205" i="9"/>
  <c r="D2205" i="9"/>
  <c r="D2204" i="9"/>
  <c r="P2204" i="9" s="1"/>
  <c r="P2203" i="9"/>
  <c r="D2203" i="9"/>
  <c r="D2202" i="9"/>
  <c r="P2202" i="9" s="1"/>
  <c r="P2201" i="9"/>
  <c r="D2201" i="9"/>
  <c r="D2200" i="9"/>
  <c r="P2200" i="9" s="1"/>
  <c r="P2199" i="9"/>
  <c r="D2199" i="9"/>
  <c r="D2198" i="9"/>
  <c r="P2198" i="9" s="1"/>
  <c r="P2197" i="9"/>
  <c r="D2197" i="9"/>
  <c r="D2196" i="9"/>
  <c r="P2196" i="9" s="1"/>
  <c r="P2195" i="9"/>
  <c r="D2195" i="9"/>
  <c r="D2194" i="9"/>
  <c r="P2194" i="9" s="1"/>
  <c r="P2193" i="9"/>
  <c r="D2193" i="9"/>
  <c r="D2192" i="9"/>
  <c r="P2192" i="9" s="1"/>
  <c r="P2191" i="9"/>
  <c r="D2191" i="9"/>
  <c r="D2190" i="9"/>
  <c r="P2190" i="9" s="1"/>
  <c r="P2189" i="9"/>
  <c r="D2189" i="9"/>
  <c r="D2188" i="9"/>
  <c r="P2188" i="9" s="1"/>
  <c r="P2187" i="9"/>
  <c r="D2187" i="9"/>
  <c r="D2186" i="9"/>
  <c r="P2186" i="9" s="1"/>
  <c r="P2185" i="9"/>
  <c r="D2185" i="9"/>
  <c r="D2184" i="9"/>
  <c r="P2184" i="9" s="1"/>
  <c r="P2183" i="9"/>
  <c r="D2183" i="9"/>
  <c r="D2182" i="9"/>
  <c r="P2182" i="9" s="1"/>
  <c r="P2181" i="9"/>
  <c r="D2181" i="9"/>
  <c r="D2180" i="9"/>
  <c r="P2180" i="9" s="1"/>
  <c r="P2179" i="9"/>
  <c r="D2179" i="9"/>
  <c r="D2178" i="9"/>
  <c r="P2178" i="9" s="1"/>
  <c r="P2177" i="9"/>
  <c r="D2177" i="9"/>
  <c r="D2176" i="9"/>
  <c r="P2176" i="9" s="1"/>
  <c r="P2175" i="9"/>
  <c r="D2175" i="9"/>
  <c r="D2174" i="9"/>
  <c r="P2174" i="9" s="1"/>
  <c r="P2173" i="9"/>
  <c r="D2173" i="9"/>
  <c r="D2172" i="9"/>
  <c r="P2172" i="9" s="1"/>
  <c r="P2171" i="9"/>
  <c r="D2171" i="9"/>
  <c r="D2170" i="9"/>
  <c r="P2170" i="9" s="1"/>
  <c r="P2169" i="9"/>
  <c r="D2169" i="9"/>
  <c r="D2168" i="9"/>
  <c r="P2168" i="9" s="1"/>
  <c r="P2167" i="9"/>
  <c r="D2167" i="9"/>
  <c r="D2166" i="9"/>
  <c r="P2166" i="9" s="1"/>
  <c r="P2165" i="9"/>
  <c r="D2165" i="9"/>
  <c r="D2164" i="9"/>
  <c r="P2164" i="9" s="1"/>
  <c r="P2163" i="9"/>
  <c r="D2163" i="9"/>
  <c r="D2162" i="9"/>
  <c r="P2162" i="9" s="1"/>
  <c r="P2161" i="9"/>
  <c r="D2161" i="9"/>
  <c r="D2160" i="9"/>
  <c r="P2160" i="9" s="1"/>
  <c r="P2159" i="9"/>
  <c r="D2159" i="9"/>
  <c r="D2158" i="9"/>
  <c r="P2158" i="9" s="1"/>
  <c r="P2157" i="9"/>
  <c r="D2157" i="9"/>
  <c r="D2156" i="9"/>
  <c r="P2156" i="9" s="1"/>
  <c r="P2155" i="9"/>
  <c r="D2155" i="9"/>
  <c r="D2154" i="9"/>
  <c r="P2154" i="9" s="1"/>
  <c r="P2153" i="9"/>
  <c r="D2153" i="9"/>
  <c r="D2152" i="9"/>
  <c r="P2152" i="9" s="1"/>
  <c r="P2151" i="9"/>
  <c r="D2151" i="9"/>
  <c r="D2150" i="9"/>
  <c r="P2150" i="9" s="1"/>
  <c r="P2149" i="9"/>
  <c r="D2149" i="9"/>
  <c r="D2148" i="9"/>
  <c r="P2148" i="9" s="1"/>
  <c r="P2147" i="9"/>
  <c r="D2147" i="9"/>
  <c r="D2146" i="9"/>
  <c r="P2146" i="9" s="1"/>
  <c r="P2145" i="9"/>
  <c r="D2145" i="9"/>
  <c r="D2144" i="9"/>
  <c r="P2144" i="9" s="1"/>
  <c r="P2143" i="9"/>
  <c r="D2143" i="9"/>
  <c r="D2142" i="9"/>
  <c r="P2142" i="9" s="1"/>
  <c r="P2141" i="9"/>
  <c r="D2141" i="9"/>
  <c r="D2140" i="9"/>
  <c r="P2140" i="9" s="1"/>
  <c r="P2139" i="9"/>
  <c r="D2139" i="9"/>
  <c r="D2138" i="9"/>
  <c r="P2138" i="9" s="1"/>
  <c r="P2137" i="9"/>
  <c r="D2137" i="9"/>
  <c r="D2136" i="9"/>
  <c r="P2136" i="9" s="1"/>
  <c r="P2135" i="9"/>
  <c r="D2135" i="9"/>
  <c r="D2134" i="9"/>
  <c r="P2134" i="9" s="1"/>
  <c r="P2133" i="9"/>
  <c r="D2133" i="9"/>
  <c r="D2132" i="9"/>
  <c r="P2132" i="9" s="1"/>
  <c r="P2131" i="9"/>
  <c r="D2131" i="9"/>
  <c r="D2130" i="9"/>
  <c r="P2130" i="9" s="1"/>
  <c r="P2129" i="9"/>
  <c r="D2129" i="9"/>
  <c r="D2128" i="9"/>
  <c r="P2128" i="9" s="1"/>
  <c r="P2127" i="9"/>
  <c r="D2127" i="9"/>
  <c r="D2126" i="9"/>
  <c r="P2126" i="9" s="1"/>
  <c r="P2125" i="9"/>
  <c r="D2125" i="9"/>
  <c r="D2124" i="9"/>
  <c r="P2124" i="9" s="1"/>
  <c r="P2123" i="9"/>
  <c r="D2123" i="9"/>
  <c r="D2122" i="9"/>
  <c r="P2122" i="9" s="1"/>
  <c r="P2121" i="9"/>
  <c r="D2121" i="9"/>
  <c r="D2120" i="9"/>
  <c r="P2120" i="9" s="1"/>
  <c r="P2119" i="9"/>
  <c r="D2119" i="9"/>
  <c r="D2118" i="9"/>
  <c r="P2118" i="9" s="1"/>
  <c r="P2117" i="9"/>
  <c r="D2117" i="9"/>
  <c r="D2116" i="9"/>
  <c r="P2116" i="9" s="1"/>
  <c r="P2115" i="9"/>
  <c r="D2115" i="9"/>
  <c r="D2114" i="9"/>
  <c r="P2114" i="9" s="1"/>
  <c r="P2113" i="9"/>
  <c r="D2113" i="9"/>
  <c r="D2112" i="9"/>
  <c r="P2112" i="9" s="1"/>
  <c r="P2111" i="9"/>
  <c r="D2111" i="9"/>
  <c r="D2110" i="9"/>
  <c r="P2110" i="9" s="1"/>
  <c r="P2109" i="9"/>
  <c r="D2109" i="9"/>
  <c r="D2108" i="9"/>
  <c r="P2108" i="9" s="1"/>
  <c r="P2107" i="9"/>
  <c r="D2107" i="9"/>
  <c r="D2106" i="9"/>
  <c r="P2106" i="9" s="1"/>
  <c r="P2105" i="9"/>
  <c r="D2105" i="9"/>
  <c r="D2104" i="9"/>
  <c r="P2104" i="9" s="1"/>
  <c r="P2103" i="9"/>
  <c r="D2103" i="9"/>
  <c r="D2102" i="9"/>
  <c r="P2102" i="9" s="1"/>
  <c r="P2101" i="9"/>
  <c r="D2101" i="9"/>
  <c r="D2100" i="9"/>
  <c r="P2100" i="9" s="1"/>
  <c r="P2099" i="9"/>
  <c r="D2099" i="9"/>
  <c r="D2098" i="9"/>
  <c r="P2098" i="9" s="1"/>
  <c r="P2097" i="9"/>
  <c r="D2097" i="9"/>
  <c r="D2096" i="9"/>
  <c r="P2096" i="9" s="1"/>
  <c r="P2095" i="9"/>
  <c r="D2095" i="9"/>
  <c r="D2094" i="9"/>
  <c r="P2094" i="9" s="1"/>
  <c r="P2093" i="9"/>
  <c r="D2093" i="9"/>
  <c r="D2092" i="9"/>
  <c r="P2092" i="9" s="1"/>
  <c r="P2091" i="9"/>
  <c r="D2091" i="9"/>
  <c r="D2090" i="9"/>
  <c r="P2090" i="9" s="1"/>
  <c r="P2089" i="9"/>
  <c r="D2089" i="9"/>
  <c r="D2088" i="9"/>
  <c r="P2088" i="9" s="1"/>
  <c r="P2087" i="9"/>
  <c r="D2087" i="9"/>
  <c r="D2086" i="9"/>
  <c r="P2086" i="9" s="1"/>
  <c r="P2085" i="9"/>
  <c r="D2085" i="9"/>
  <c r="D2084" i="9"/>
  <c r="P2084" i="9" s="1"/>
  <c r="P2083" i="9"/>
  <c r="D2083" i="9"/>
  <c r="D2082" i="9"/>
  <c r="P2082" i="9" s="1"/>
  <c r="P2081" i="9"/>
  <c r="D2081" i="9"/>
  <c r="D2080" i="9"/>
  <c r="P2080" i="9" s="1"/>
  <c r="P2079" i="9"/>
  <c r="D2079" i="9"/>
  <c r="D2078" i="9"/>
  <c r="P2078" i="9" s="1"/>
  <c r="P2077" i="9"/>
  <c r="D2077" i="9"/>
  <c r="D2076" i="9"/>
  <c r="P2076" i="9" s="1"/>
  <c r="P2075" i="9"/>
  <c r="D2075" i="9"/>
  <c r="D2074" i="9"/>
  <c r="P2074" i="9" s="1"/>
  <c r="P2073" i="9"/>
  <c r="D2073" i="9"/>
  <c r="D2072" i="9"/>
  <c r="P2072" i="9" s="1"/>
  <c r="P2071" i="9"/>
  <c r="D2071" i="9"/>
  <c r="D2070" i="9"/>
  <c r="P2070" i="9" s="1"/>
  <c r="P2069" i="9"/>
  <c r="D2069" i="9"/>
  <c r="D2068" i="9"/>
  <c r="P2068" i="9" s="1"/>
  <c r="P2067" i="9"/>
  <c r="D2067" i="9"/>
  <c r="D2066" i="9"/>
  <c r="P2066" i="9" s="1"/>
  <c r="P2065" i="9"/>
  <c r="D2065" i="9"/>
  <c r="D2064" i="9"/>
  <c r="P2064" i="9" s="1"/>
  <c r="P2063" i="9"/>
  <c r="D2063" i="9"/>
  <c r="D2062" i="9"/>
  <c r="P2062" i="9" s="1"/>
  <c r="P2061" i="9"/>
  <c r="D2061" i="9"/>
  <c r="D2060" i="9"/>
  <c r="P2060" i="9" s="1"/>
  <c r="P2059" i="9"/>
  <c r="D2059" i="9"/>
  <c r="D2058" i="9"/>
  <c r="P2058" i="9" s="1"/>
  <c r="P2057" i="9"/>
  <c r="D2057" i="9"/>
  <c r="D2056" i="9"/>
  <c r="P2056" i="9" s="1"/>
  <c r="P2055" i="9"/>
  <c r="D2055" i="9"/>
  <c r="D2054" i="9"/>
  <c r="P2054" i="9" s="1"/>
  <c r="P2053" i="9"/>
  <c r="D2053" i="9"/>
  <c r="D2052" i="9"/>
  <c r="P2052" i="9" s="1"/>
  <c r="P2051" i="9"/>
  <c r="D2051" i="9"/>
  <c r="D2050" i="9"/>
  <c r="P2050" i="9" s="1"/>
  <c r="P2049" i="9"/>
  <c r="D2049" i="9"/>
  <c r="D2048" i="9"/>
  <c r="P2048" i="9" s="1"/>
  <c r="P2047" i="9"/>
  <c r="D2047" i="9"/>
  <c r="D2046" i="9"/>
  <c r="P2046" i="9" s="1"/>
  <c r="P2045" i="9"/>
  <c r="D2045" i="9"/>
  <c r="D2044" i="9"/>
  <c r="P2044" i="9" s="1"/>
  <c r="P2043" i="9"/>
  <c r="D2043" i="9"/>
  <c r="D2042" i="9"/>
  <c r="P2042" i="9" s="1"/>
  <c r="P2041" i="9"/>
  <c r="D2041" i="9"/>
  <c r="D2040" i="9"/>
  <c r="P2040" i="9" s="1"/>
  <c r="P2039" i="9"/>
  <c r="D2039" i="9"/>
  <c r="D2038" i="9"/>
  <c r="P2038" i="9" s="1"/>
  <c r="P2037" i="9"/>
  <c r="D2037" i="9"/>
  <c r="D2036" i="9"/>
  <c r="P2036" i="9" s="1"/>
  <c r="P2035" i="9"/>
  <c r="D2035" i="9"/>
  <c r="D2034" i="9"/>
  <c r="P2034" i="9" s="1"/>
  <c r="P2033" i="9"/>
  <c r="D2033" i="9"/>
  <c r="D2032" i="9"/>
  <c r="P2032" i="9" s="1"/>
  <c r="P2031" i="9"/>
  <c r="D2031" i="9"/>
  <c r="D2030" i="9"/>
  <c r="P2030" i="9" s="1"/>
  <c r="P2029" i="9"/>
  <c r="D2029" i="9"/>
  <c r="D2028" i="9"/>
  <c r="P2028" i="9" s="1"/>
  <c r="P2027" i="9"/>
  <c r="D2027" i="9"/>
  <c r="D2026" i="9"/>
  <c r="P2026" i="9" s="1"/>
  <c r="P2025" i="9"/>
  <c r="D2025" i="9"/>
  <c r="D2024" i="9"/>
  <c r="P2024" i="9" s="1"/>
  <c r="P2023" i="9"/>
  <c r="D2023" i="9"/>
  <c r="D2022" i="9"/>
  <c r="P2022" i="9" s="1"/>
  <c r="P2021" i="9"/>
  <c r="D2021" i="9"/>
  <c r="D2020" i="9"/>
  <c r="P2020" i="9" s="1"/>
  <c r="P2019" i="9"/>
  <c r="D2019" i="9"/>
  <c r="D2018" i="9"/>
  <c r="P2018" i="9" s="1"/>
  <c r="P2017" i="9"/>
  <c r="D2017" i="9"/>
  <c r="D2016" i="9"/>
  <c r="P2016" i="9" s="1"/>
  <c r="P2015" i="9"/>
  <c r="D2015" i="9"/>
  <c r="D2014" i="9"/>
  <c r="P2014" i="9" s="1"/>
  <c r="P2013" i="9"/>
  <c r="D2013" i="9"/>
  <c r="D2012" i="9"/>
  <c r="P2012" i="9" s="1"/>
  <c r="P2011" i="9"/>
  <c r="D2011" i="9"/>
  <c r="D2010" i="9"/>
  <c r="P2010" i="9" s="1"/>
  <c r="P2009" i="9"/>
  <c r="D2009" i="9"/>
  <c r="D2008" i="9"/>
  <c r="P2008" i="9" s="1"/>
  <c r="P2007" i="9"/>
  <c r="D2007" i="9"/>
  <c r="D2006" i="9"/>
  <c r="P2006" i="9" s="1"/>
  <c r="P2005" i="9"/>
  <c r="D2005" i="9"/>
  <c r="D2004" i="9"/>
  <c r="P2004" i="9" s="1"/>
  <c r="P2003" i="9"/>
  <c r="D2003" i="9"/>
  <c r="D2002" i="9"/>
  <c r="P2002" i="9" s="1"/>
  <c r="P2001" i="9"/>
  <c r="D2001" i="9"/>
  <c r="D2000" i="9"/>
  <c r="P2000" i="9" s="1"/>
  <c r="P1999" i="9"/>
  <c r="D1999" i="9"/>
  <c r="D1998" i="9"/>
  <c r="P1998" i="9" s="1"/>
  <c r="P1997" i="9"/>
  <c r="D1997" i="9"/>
  <c r="D1996" i="9"/>
  <c r="P1996" i="9" s="1"/>
  <c r="P1995" i="9"/>
  <c r="D1995" i="9"/>
  <c r="D1994" i="9"/>
  <c r="P1994" i="9" s="1"/>
  <c r="P1993" i="9"/>
  <c r="D1993" i="9"/>
  <c r="D1992" i="9"/>
  <c r="P1992" i="9" s="1"/>
  <c r="P1991" i="9"/>
  <c r="D1991" i="9"/>
  <c r="D1990" i="9"/>
  <c r="P1990" i="9" s="1"/>
  <c r="P1989" i="9"/>
  <c r="D1989" i="9"/>
  <c r="D1988" i="9"/>
  <c r="P1988" i="9" s="1"/>
  <c r="P1987" i="9"/>
  <c r="D1987" i="9"/>
  <c r="D1986" i="9"/>
  <c r="P1986" i="9" s="1"/>
  <c r="P1985" i="9"/>
  <c r="D1985" i="9"/>
  <c r="D1984" i="9"/>
  <c r="P1984" i="9" s="1"/>
  <c r="P1983" i="9"/>
  <c r="D1983" i="9"/>
  <c r="D1982" i="9"/>
  <c r="P1982" i="9" s="1"/>
  <c r="P1981" i="9"/>
  <c r="D1981" i="9"/>
  <c r="D1980" i="9"/>
  <c r="P1980" i="9" s="1"/>
  <c r="P1979" i="9"/>
  <c r="D1979" i="9"/>
  <c r="D1978" i="9"/>
  <c r="P1978" i="9" s="1"/>
  <c r="P1977" i="9"/>
  <c r="D1977" i="9"/>
  <c r="D1976" i="9"/>
  <c r="P1976" i="9" s="1"/>
  <c r="P1975" i="9"/>
  <c r="D1975" i="9"/>
  <c r="D1974" i="9"/>
  <c r="P1974" i="9" s="1"/>
  <c r="P1973" i="9"/>
  <c r="D1973" i="9"/>
  <c r="D1972" i="9"/>
  <c r="P1972" i="9" s="1"/>
  <c r="P1971" i="9"/>
  <c r="D1971" i="9"/>
  <c r="D1970" i="9"/>
  <c r="P1970" i="9" s="1"/>
  <c r="P1969" i="9"/>
  <c r="D1969" i="9"/>
  <c r="D1968" i="9"/>
  <c r="P1968" i="9" s="1"/>
  <c r="P1967" i="9"/>
  <c r="D1967" i="9"/>
  <c r="D1966" i="9"/>
  <c r="P1966" i="9" s="1"/>
  <c r="P1965" i="9"/>
  <c r="D1965" i="9"/>
  <c r="D1964" i="9"/>
  <c r="P1964" i="9" s="1"/>
  <c r="P1963" i="9"/>
  <c r="D1963" i="9"/>
  <c r="D1962" i="9"/>
  <c r="P1962" i="9" s="1"/>
  <c r="P1961" i="9"/>
  <c r="D1961" i="9"/>
  <c r="D1960" i="9"/>
  <c r="P1960" i="9" s="1"/>
  <c r="P1959" i="9"/>
  <c r="D1959" i="9"/>
  <c r="D1958" i="9"/>
  <c r="P1958" i="9" s="1"/>
  <c r="P1957" i="9"/>
  <c r="D1957" i="9"/>
  <c r="D1956" i="9"/>
  <c r="P1956" i="9" s="1"/>
  <c r="P1955" i="9"/>
  <c r="D1955" i="9"/>
  <c r="D1954" i="9"/>
  <c r="P1954" i="9" s="1"/>
  <c r="P1953" i="9"/>
  <c r="D1953" i="9"/>
  <c r="D1952" i="9"/>
  <c r="P1952" i="9" s="1"/>
  <c r="P1951" i="9"/>
  <c r="D1951" i="9"/>
  <c r="D1950" i="9"/>
  <c r="P1950" i="9" s="1"/>
  <c r="P1949" i="9"/>
  <c r="D1949" i="9"/>
  <c r="D1948" i="9"/>
  <c r="P1948" i="9" s="1"/>
  <c r="P1947" i="9"/>
  <c r="D1947" i="9"/>
  <c r="D1946" i="9"/>
  <c r="P1946" i="9" s="1"/>
  <c r="P1945" i="9"/>
  <c r="D1945" i="9"/>
  <c r="D1944" i="9"/>
  <c r="P1944" i="9" s="1"/>
  <c r="P1943" i="9"/>
  <c r="D1943" i="9"/>
  <c r="D1942" i="9"/>
  <c r="P1942" i="9" s="1"/>
  <c r="P1941" i="9"/>
  <c r="D1941" i="9"/>
  <c r="D1940" i="9"/>
  <c r="P1940" i="9" s="1"/>
  <c r="P1939" i="9"/>
  <c r="D1939" i="9"/>
  <c r="D1938" i="9"/>
  <c r="P1938" i="9" s="1"/>
  <c r="P1937" i="9"/>
  <c r="D1937" i="9"/>
  <c r="D1936" i="9"/>
  <c r="P1936" i="9" s="1"/>
  <c r="P1935" i="9"/>
  <c r="D1935" i="9"/>
  <c r="D1934" i="9"/>
  <c r="P1934" i="9" s="1"/>
  <c r="P1933" i="9"/>
  <c r="D1933" i="9"/>
  <c r="D1932" i="9"/>
  <c r="P1932" i="9" s="1"/>
  <c r="P1931" i="9"/>
  <c r="D1931" i="9"/>
  <c r="D1930" i="9"/>
  <c r="P1930" i="9" s="1"/>
  <c r="P1929" i="9"/>
  <c r="D1929" i="9"/>
  <c r="D1928" i="9"/>
  <c r="P1928" i="9" s="1"/>
  <c r="P1927" i="9"/>
  <c r="D1927" i="9"/>
  <c r="D1926" i="9"/>
  <c r="P1926" i="9" s="1"/>
  <c r="P1925" i="9"/>
  <c r="D1925" i="9"/>
  <c r="D1924" i="9"/>
  <c r="P1924" i="9" s="1"/>
  <c r="P1923" i="9"/>
  <c r="D1923" i="9"/>
  <c r="D1922" i="9"/>
  <c r="P1922" i="9" s="1"/>
  <c r="P1921" i="9"/>
  <c r="D1921" i="9"/>
  <c r="D1920" i="9"/>
  <c r="P1920" i="9" s="1"/>
  <c r="P1919" i="9"/>
  <c r="D1919" i="9"/>
  <c r="D1918" i="9"/>
  <c r="P1918" i="9" s="1"/>
  <c r="P1917" i="9"/>
  <c r="D1917" i="9"/>
  <c r="D1916" i="9"/>
  <c r="P1916" i="9" s="1"/>
  <c r="P1915" i="9"/>
  <c r="D1915" i="9"/>
  <c r="D1914" i="9"/>
  <c r="P1914" i="9" s="1"/>
  <c r="P1913" i="9"/>
  <c r="D1913" i="9"/>
  <c r="D1912" i="9"/>
  <c r="P1912" i="9" s="1"/>
  <c r="P1911" i="9"/>
  <c r="D1911" i="9"/>
  <c r="D1910" i="9"/>
  <c r="P1910" i="9" s="1"/>
  <c r="P1909" i="9"/>
  <c r="D1909" i="9"/>
  <c r="D1908" i="9"/>
  <c r="P1908" i="9" s="1"/>
  <c r="P1907" i="9"/>
  <c r="D1907" i="9"/>
  <c r="D1906" i="9"/>
  <c r="P1906" i="9" s="1"/>
  <c r="P1905" i="9"/>
  <c r="D1905" i="9"/>
  <c r="D1904" i="9"/>
  <c r="P1904" i="9" s="1"/>
  <c r="P1903" i="9"/>
  <c r="D1903" i="9"/>
  <c r="D1902" i="9"/>
  <c r="P1902" i="9" s="1"/>
  <c r="P1901" i="9"/>
  <c r="D1901" i="9"/>
  <c r="D1900" i="9"/>
  <c r="P1900" i="9" s="1"/>
  <c r="P1899" i="9"/>
  <c r="D1899" i="9"/>
  <c r="D1898" i="9"/>
  <c r="P1898" i="9" s="1"/>
  <c r="P1897" i="9"/>
  <c r="D1897" i="9"/>
  <c r="D1896" i="9"/>
  <c r="P1896" i="9" s="1"/>
  <c r="P1895" i="9"/>
  <c r="D1895" i="9"/>
  <c r="D1894" i="9"/>
  <c r="P1894" i="9" s="1"/>
  <c r="P1893" i="9"/>
  <c r="D1893" i="9"/>
  <c r="D1892" i="9"/>
  <c r="P1892" i="9" s="1"/>
  <c r="P1891" i="9"/>
  <c r="D1891" i="9"/>
  <c r="D1890" i="9"/>
  <c r="P1890" i="9" s="1"/>
  <c r="P1889" i="9"/>
  <c r="D1889" i="9"/>
  <c r="D1888" i="9"/>
  <c r="P1888" i="9" s="1"/>
  <c r="P1887" i="9"/>
  <c r="D1887" i="9"/>
  <c r="D1886" i="9"/>
  <c r="P1886" i="9" s="1"/>
  <c r="P1885" i="9"/>
  <c r="D1885" i="9"/>
  <c r="D1884" i="9"/>
  <c r="P1884" i="9" s="1"/>
  <c r="P1883" i="9"/>
  <c r="D1883" i="9"/>
  <c r="D1882" i="9"/>
  <c r="P1882" i="9" s="1"/>
  <c r="P1881" i="9"/>
  <c r="D1881" i="9"/>
  <c r="D1880" i="9"/>
  <c r="P1880" i="9" s="1"/>
  <c r="P1879" i="9"/>
  <c r="D1879" i="9"/>
  <c r="D1878" i="9"/>
  <c r="P1878" i="9" s="1"/>
  <c r="P1877" i="9"/>
  <c r="D1877" i="9"/>
  <c r="D1876" i="9"/>
  <c r="P1876" i="9" s="1"/>
  <c r="P1875" i="9"/>
  <c r="D1875" i="9"/>
  <c r="D1874" i="9"/>
  <c r="P1874" i="9" s="1"/>
  <c r="P1873" i="9"/>
  <c r="D1873" i="9"/>
  <c r="D1872" i="9"/>
  <c r="P1872" i="9" s="1"/>
  <c r="P1871" i="9"/>
  <c r="D1871" i="9"/>
  <c r="D1870" i="9"/>
  <c r="P1870" i="9" s="1"/>
  <c r="P1869" i="9"/>
  <c r="D1869" i="9"/>
  <c r="D1868" i="9"/>
  <c r="P1868" i="9" s="1"/>
  <c r="P1867" i="9"/>
  <c r="D1867" i="9"/>
  <c r="D1866" i="9"/>
  <c r="P1866" i="9" s="1"/>
  <c r="P1865" i="9"/>
  <c r="D1865" i="9"/>
  <c r="D1864" i="9"/>
  <c r="P1864" i="9" s="1"/>
  <c r="P1863" i="9"/>
  <c r="D1863" i="9"/>
  <c r="D1862" i="9"/>
  <c r="P1862" i="9" s="1"/>
  <c r="P1861" i="9"/>
  <c r="D1861" i="9"/>
  <c r="D1860" i="9"/>
  <c r="P1860" i="9" s="1"/>
  <c r="P1859" i="9"/>
  <c r="D1859" i="9"/>
  <c r="D1858" i="9"/>
  <c r="P1858" i="9" s="1"/>
  <c r="P1857" i="9"/>
  <c r="D1857" i="9"/>
  <c r="D1856" i="9"/>
  <c r="P1856" i="9" s="1"/>
  <c r="P1855" i="9"/>
  <c r="D1855" i="9"/>
  <c r="D1854" i="9"/>
  <c r="P1854" i="9" s="1"/>
  <c r="P1853" i="9"/>
  <c r="D1853" i="9"/>
  <c r="D1852" i="9"/>
  <c r="P1852" i="9" s="1"/>
  <c r="P1851" i="9"/>
  <c r="D1851" i="9"/>
  <c r="D1850" i="9"/>
  <c r="P1850" i="9" s="1"/>
  <c r="P1849" i="9"/>
  <c r="D1849" i="9"/>
  <c r="D1848" i="9"/>
  <c r="P1848" i="9" s="1"/>
  <c r="P1847" i="9"/>
  <c r="D1847" i="9"/>
  <c r="D1846" i="9"/>
  <c r="P1846" i="9" s="1"/>
  <c r="P1845" i="9"/>
  <c r="D1845" i="9"/>
  <c r="D1844" i="9"/>
  <c r="P1844" i="9" s="1"/>
  <c r="P1843" i="9"/>
  <c r="D1843" i="9"/>
  <c r="D1842" i="9"/>
  <c r="P1842" i="9" s="1"/>
  <c r="P1841" i="9"/>
  <c r="D1841" i="9"/>
  <c r="D1840" i="9"/>
  <c r="P1840" i="9" s="1"/>
  <c r="P1839" i="9"/>
  <c r="D1839" i="9"/>
  <c r="D1838" i="9"/>
  <c r="P1838" i="9" s="1"/>
  <c r="P1837" i="9"/>
  <c r="D1837" i="9"/>
  <c r="D1836" i="9"/>
  <c r="P1836" i="9" s="1"/>
  <c r="P1835" i="9"/>
  <c r="D1835" i="9"/>
  <c r="D1834" i="9"/>
  <c r="P1834" i="9" s="1"/>
  <c r="P1833" i="9"/>
  <c r="D1833" i="9"/>
  <c r="D1832" i="9"/>
  <c r="P1832" i="9" s="1"/>
  <c r="P1831" i="9"/>
  <c r="D1831" i="9"/>
  <c r="D1830" i="9"/>
  <c r="P1830" i="9" s="1"/>
  <c r="P1829" i="9"/>
  <c r="D1829" i="9"/>
  <c r="D1828" i="9"/>
  <c r="P1828" i="9" s="1"/>
  <c r="P1827" i="9"/>
  <c r="D1827" i="9"/>
  <c r="D1826" i="9"/>
  <c r="P1826" i="9" s="1"/>
  <c r="P1825" i="9"/>
  <c r="D1825" i="9"/>
  <c r="D1824" i="9"/>
  <c r="P1824" i="9" s="1"/>
  <c r="P1823" i="9"/>
  <c r="D1823" i="9"/>
  <c r="D1822" i="9"/>
  <c r="P1822" i="9" s="1"/>
  <c r="P1821" i="9"/>
  <c r="D1821" i="9"/>
  <c r="D1820" i="9"/>
  <c r="P1820" i="9" s="1"/>
  <c r="P1819" i="9"/>
  <c r="D1819" i="9"/>
  <c r="D1818" i="9"/>
  <c r="P1818" i="9" s="1"/>
  <c r="P1817" i="9"/>
  <c r="D1817" i="9"/>
  <c r="D1816" i="9"/>
  <c r="P1816" i="9" s="1"/>
  <c r="P1815" i="9"/>
  <c r="D1815" i="9"/>
  <c r="D1814" i="9"/>
  <c r="P1814" i="9" s="1"/>
  <c r="P1813" i="9"/>
  <c r="D1813" i="9"/>
  <c r="D1812" i="9"/>
  <c r="P1812" i="9" s="1"/>
  <c r="P1811" i="9"/>
  <c r="D1811" i="9"/>
  <c r="D1810" i="9"/>
  <c r="P1810" i="9" s="1"/>
  <c r="P1809" i="9"/>
  <c r="D1809" i="9"/>
  <c r="D1808" i="9"/>
  <c r="P1808" i="9" s="1"/>
  <c r="P1807" i="9"/>
  <c r="D1807" i="9"/>
  <c r="D1806" i="9"/>
  <c r="P1806" i="9" s="1"/>
  <c r="P1805" i="9"/>
  <c r="D1805" i="9"/>
  <c r="D1804" i="9"/>
  <c r="P1804" i="9" s="1"/>
  <c r="P1803" i="9"/>
  <c r="D1803" i="9"/>
  <c r="D1802" i="9"/>
  <c r="P1802" i="9" s="1"/>
  <c r="P1801" i="9"/>
  <c r="D1801" i="9"/>
  <c r="D1800" i="9"/>
  <c r="P1800" i="9" s="1"/>
  <c r="P1799" i="9"/>
  <c r="D1799" i="9"/>
  <c r="D1798" i="9"/>
  <c r="P1798" i="9" s="1"/>
  <c r="P1797" i="9"/>
  <c r="D1797" i="9"/>
  <c r="D1796" i="9"/>
  <c r="P1796" i="9" s="1"/>
  <c r="P1795" i="9"/>
  <c r="D1795" i="9"/>
  <c r="D1794" i="9"/>
  <c r="P1794" i="9" s="1"/>
  <c r="P1793" i="9"/>
  <c r="D1793" i="9"/>
  <c r="D1792" i="9"/>
  <c r="P1792" i="9" s="1"/>
  <c r="P1791" i="9"/>
  <c r="D1791" i="9"/>
  <c r="D1790" i="9"/>
  <c r="P1790" i="9" s="1"/>
  <c r="P1789" i="9"/>
  <c r="D1789" i="9"/>
  <c r="D1788" i="9"/>
  <c r="P1788" i="9" s="1"/>
  <c r="P1787" i="9"/>
  <c r="D1787" i="9"/>
  <c r="D1786" i="9"/>
  <c r="P1786" i="9" s="1"/>
  <c r="P1785" i="9"/>
  <c r="D1785" i="9"/>
  <c r="D1784" i="9"/>
  <c r="P1784" i="9" s="1"/>
  <c r="P1783" i="9"/>
  <c r="D1783" i="9"/>
  <c r="D1782" i="9"/>
  <c r="P1782" i="9" s="1"/>
  <c r="P1781" i="9"/>
  <c r="D1781" i="9"/>
  <c r="D1780" i="9"/>
  <c r="P1780" i="9" s="1"/>
  <c r="P1779" i="9"/>
  <c r="D1779" i="9"/>
  <c r="D1778" i="9"/>
  <c r="P1778" i="9" s="1"/>
  <c r="P1777" i="9"/>
  <c r="D1777" i="9"/>
  <c r="D1776" i="9"/>
  <c r="P1776" i="9" s="1"/>
  <c r="P1775" i="9"/>
  <c r="D1775" i="9"/>
  <c r="D1774" i="9"/>
  <c r="P1774" i="9" s="1"/>
  <c r="P1773" i="9"/>
  <c r="D1773" i="9"/>
  <c r="D1772" i="9"/>
  <c r="P1772" i="9" s="1"/>
  <c r="P1771" i="9"/>
  <c r="D1771" i="9"/>
  <c r="D1770" i="9"/>
  <c r="P1770" i="9" s="1"/>
  <c r="P1769" i="9"/>
  <c r="D1769" i="9"/>
  <c r="D1768" i="9"/>
  <c r="P1768" i="9" s="1"/>
  <c r="P1767" i="9"/>
  <c r="D1767" i="9"/>
  <c r="D1766" i="9"/>
  <c r="P1766" i="9" s="1"/>
  <c r="P1765" i="9"/>
  <c r="D1765" i="9"/>
  <c r="D1764" i="9"/>
  <c r="P1764" i="9" s="1"/>
  <c r="P1763" i="9"/>
  <c r="D1763" i="9"/>
  <c r="D1762" i="9"/>
  <c r="P1762" i="9" s="1"/>
  <c r="P1761" i="9"/>
  <c r="D1761" i="9"/>
  <c r="D1760" i="9"/>
  <c r="P1760" i="9" s="1"/>
  <c r="P1759" i="9"/>
  <c r="D1759" i="9"/>
  <c r="D1758" i="9"/>
  <c r="P1758" i="9" s="1"/>
  <c r="P1757" i="9"/>
  <c r="D1757" i="9"/>
  <c r="D1756" i="9"/>
  <c r="P1756" i="9" s="1"/>
  <c r="P1755" i="9"/>
  <c r="D1755" i="9"/>
  <c r="D1754" i="9"/>
  <c r="P1754" i="9" s="1"/>
  <c r="P1753" i="9"/>
  <c r="D1753" i="9"/>
  <c r="D1752" i="9"/>
  <c r="P1752" i="9" s="1"/>
  <c r="P1751" i="9"/>
  <c r="D1751" i="9"/>
  <c r="D1750" i="9"/>
  <c r="P1750" i="9" s="1"/>
  <c r="P1749" i="9"/>
  <c r="D1749" i="9"/>
  <c r="D1748" i="9"/>
  <c r="P1748" i="9" s="1"/>
  <c r="P1747" i="9"/>
  <c r="D1747" i="9"/>
  <c r="D1746" i="9"/>
  <c r="P1746" i="9" s="1"/>
  <c r="P1745" i="9"/>
  <c r="D1745" i="9"/>
  <c r="D1744" i="9"/>
  <c r="P1744" i="9" s="1"/>
  <c r="P1743" i="9"/>
  <c r="D1743" i="9"/>
  <c r="D1742" i="9"/>
  <c r="P1742" i="9" s="1"/>
  <c r="P1741" i="9"/>
  <c r="D1741" i="9"/>
  <c r="D1740" i="9"/>
  <c r="P1740" i="9" s="1"/>
  <c r="P1739" i="9"/>
  <c r="D1739" i="9"/>
  <c r="D1738" i="9"/>
  <c r="P1738" i="9" s="1"/>
  <c r="P1737" i="9"/>
  <c r="D1737" i="9"/>
  <c r="D1736" i="9"/>
  <c r="P1736" i="9" s="1"/>
  <c r="P1735" i="9"/>
  <c r="D1735" i="9"/>
  <c r="D1734" i="9"/>
  <c r="P1734" i="9" s="1"/>
  <c r="P1733" i="9"/>
  <c r="D1733" i="9"/>
  <c r="D1732" i="9"/>
  <c r="P1732" i="9" s="1"/>
  <c r="P1731" i="9"/>
  <c r="D1731" i="9"/>
  <c r="D1730" i="9"/>
  <c r="P1730" i="9" s="1"/>
  <c r="P1729" i="9"/>
  <c r="D1729" i="9"/>
  <c r="D1728" i="9"/>
  <c r="P1728" i="9" s="1"/>
  <c r="P1727" i="9"/>
  <c r="D1727" i="9"/>
  <c r="D1726" i="9"/>
  <c r="P1726" i="9" s="1"/>
  <c r="P1725" i="9"/>
  <c r="D1725" i="9"/>
  <c r="D1724" i="9"/>
  <c r="P1724" i="9" s="1"/>
  <c r="P1723" i="9"/>
  <c r="D1723" i="9"/>
  <c r="D1722" i="9"/>
  <c r="P1722" i="9" s="1"/>
  <c r="P1721" i="9"/>
  <c r="D1721" i="9"/>
  <c r="D1720" i="9"/>
  <c r="P1720" i="9" s="1"/>
  <c r="P1719" i="9"/>
  <c r="D1719" i="9"/>
  <c r="D1718" i="9"/>
  <c r="P1718" i="9" s="1"/>
  <c r="P1717" i="9"/>
  <c r="D1717" i="9"/>
  <c r="D1716" i="9"/>
  <c r="P1716" i="9" s="1"/>
  <c r="P1715" i="9"/>
  <c r="D1715" i="9"/>
  <c r="D1714" i="9"/>
  <c r="P1714" i="9" s="1"/>
  <c r="P1713" i="9"/>
  <c r="D1713" i="9"/>
  <c r="D1712" i="9"/>
  <c r="P1712" i="9" s="1"/>
  <c r="P1711" i="9"/>
  <c r="D1711" i="9"/>
  <c r="D1710" i="9"/>
  <c r="P1710" i="9" s="1"/>
  <c r="P1709" i="9"/>
  <c r="D1709" i="9"/>
  <c r="D1708" i="9"/>
  <c r="P1708" i="9" s="1"/>
  <c r="P1707" i="9"/>
  <c r="D1707" i="9"/>
  <c r="D1706" i="9"/>
  <c r="P1706" i="9" s="1"/>
  <c r="P1705" i="9"/>
  <c r="D1705" i="9"/>
  <c r="D1704" i="9"/>
  <c r="P1704" i="9" s="1"/>
  <c r="P1703" i="9"/>
  <c r="D1703" i="9"/>
  <c r="D1702" i="9"/>
  <c r="P1702" i="9" s="1"/>
  <c r="P1701" i="9"/>
  <c r="D1701" i="9"/>
  <c r="D1700" i="9"/>
  <c r="P1700" i="9" s="1"/>
  <c r="P1699" i="9"/>
  <c r="D1699" i="9"/>
  <c r="D1698" i="9"/>
  <c r="P1698" i="9" s="1"/>
  <c r="P1697" i="9"/>
  <c r="D1697" i="9"/>
  <c r="D1696" i="9"/>
  <c r="P1696" i="9" s="1"/>
  <c r="P1695" i="9"/>
  <c r="D1695" i="9"/>
  <c r="D1694" i="9"/>
  <c r="P1694" i="9" s="1"/>
  <c r="P1693" i="9"/>
  <c r="D1693" i="9"/>
  <c r="D1692" i="9"/>
  <c r="P1692" i="9" s="1"/>
  <c r="P1691" i="9"/>
  <c r="D1691" i="9"/>
  <c r="D1690" i="9"/>
  <c r="P1690" i="9" s="1"/>
  <c r="P1689" i="9"/>
  <c r="D1689" i="9"/>
  <c r="D1688" i="9"/>
  <c r="P1688" i="9" s="1"/>
  <c r="P1687" i="9"/>
  <c r="D1687" i="9"/>
  <c r="D1686" i="9"/>
  <c r="P1686" i="9" s="1"/>
  <c r="P1685" i="9"/>
  <c r="D1685" i="9"/>
  <c r="D1684" i="9"/>
  <c r="P1684" i="9" s="1"/>
  <c r="P1683" i="9"/>
  <c r="D1683" i="9"/>
  <c r="D1682" i="9"/>
  <c r="P1682" i="9" s="1"/>
  <c r="P1681" i="9"/>
  <c r="D1681" i="9"/>
  <c r="D1680" i="9"/>
  <c r="P1680" i="9" s="1"/>
  <c r="P1679" i="9"/>
  <c r="D1679" i="9"/>
  <c r="D1678" i="9"/>
  <c r="P1678" i="9" s="1"/>
  <c r="P1677" i="9"/>
  <c r="D1677" i="9"/>
  <c r="D1676" i="9"/>
  <c r="P1676" i="9" s="1"/>
  <c r="P1675" i="9"/>
  <c r="D1675" i="9"/>
  <c r="D1674" i="9"/>
  <c r="P1674" i="9" s="1"/>
  <c r="P1673" i="9"/>
  <c r="D1673" i="9"/>
  <c r="D1672" i="9"/>
  <c r="P1672" i="9" s="1"/>
  <c r="P1671" i="9"/>
  <c r="D1671" i="9"/>
  <c r="D1670" i="9"/>
  <c r="P1670" i="9" s="1"/>
  <c r="P1669" i="9"/>
  <c r="D1669" i="9"/>
  <c r="D1668" i="9"/>
  <c r="P1668" i="9" s="1"/>
  <c r="P1667" i="9"/>
  <c r="D1667" i="9"/>
  <c r="D1666" i="9"/>
  <c r="P1666" i="9" s="1"/>
  <c r="P1665" i="9"/>
  <c r="D1665" i="9"/>
  <c r="D1664" i="9"/>
  <c r="P1664" i="9" s="1"/>
  <c r="P1663" i="9"/>
  <c r="D1663" i="9"/>
  <c r="D1662" i="9"/>
  <c r="P1662" i="9" s="1"/>
  <c r="P1661" i="9"/>
  <c r="D1661" i="9"/>
  <c r="D1660" i="9"/>
  <c r="P1660" i="9" s="1"/>
  <c r="P1659" i="9"/>
  <c r="D1659" i="9"/>
  <c r="D1658" i="9"/>
  <c r="P1658" i="9" s="1"/>
  <c r="P1657" i="9"/>
  <c r="D1657" i="9"/>
  <c r="D1656" i="9"/>
  <c r="P1656" i="9" s="1"/>
  <c r="P1655" i="9"/>
  <c r="D1655" i="9"/>
  <c r="D1654" i="9"/>
  <c r="P1654" i="9" s="1"/>
  <c r="P1653" i="9"/>
  <c r="D1653" i="9"/>
  <c r="D1652" i="9"/>
  <c r="P1652" i="9" s="1"/>
  <c r="P1651" i="9"/>
  <c r="D1651" i="9"/>
  <c r="D1650" i="9"/>
  <c r="P1650" i="9" s="1"/>
  <c r="P1649" i="9"/>
  <c r="D1649" i="9"/>
  <c r="D1648" i="9"/>
  <c r="P1648" i="9" s="1"/>
  <c r="P1647" i="9"/>
  <c r="D1647" i="9"/>
  <c r="D1646" i="9"/>
  <c r="P1646" i="9" s="1"/>
  <c r="P1645" i="9"/>
  <c r="D1645" i="9"/>
  <c r="D1644" i="9"/>
  <c r="P1644" i="9" s="1"/>
  <c r="P1643" i="9"/>
  <c r="D1643" i="9"/>
  <c r="D1642" i="9"/>
  <c r="P1642" i="9" s="1"/>
  <c r="P1641" i="9"/>
  <c r="D1641" i="9"/>
  <c r="D1640" i="9"/>
  <c r="P1640" i="9" s="1"/>
  <c r="P1639" i="9"/>
  <c r="D1639" i="9"/>
  <c r="D1638" i="9"/>
  <c r="P1638" i="9" s="1"/>
  <c r="P1637" i="9"/>
  <c r="D1637" i="9"/>
  <c r="D1636" i="9"/>
  <c r="P1636" i="9" s="1"/>
  <c r="P1635" i="9"/>
  <c r="D1635" i="9"/>
  <c r="D1634" i="9"/>
  <c r="P1634" i="9" s="1"/>
  <c r="P1633" i="9"/>
  <c r="D1633" i="9"/>
  <c r="D1632" i="9"/>
  <c r="P1632" i="9" s="1"/>
  <c r="P1631" i="9"/>
  <c r="D1631" i="9"/>
  <c r="D1630" i="9"/>
  <c r="P1630" i="9" s="1"/>
  <c r="P1629" i="9"/>
  <c r="D1629" i="9"/>
  <c r="D1628" i="9"/>
  <c r="P1628" i="9" s="1"/>
  <c r="P1627" i="9"/>
  <c r="D1627" i="9"/>
  <c r="D1626" i="9"/>
  <c r="P1626" i="9" s="1"/>
  <c r="P1625" i="9"/>
  <c r="D1625" i="9"/>
  <c r="D1624" i="9"/>
  <c r="P1624" i="9" s="1"/>
  <c r="P1623" i="9"/>
  <c r="D1623" i="9"/>
  <c r="D1622" i="9"/>
  <c r="P1622" i="9" s="1"/>
  <c r="P1621" i="9"/>
  <c r="D1621" i="9"/>
  <c r="D1620" i="9"/>
  <c r="P1620" i="9" s="1"/>
  <c r="P1619" i="9"/>
  <c r="D1619" i="9"/>
  <c r="D1618" i="9"/>
  <c r="P1618" i="9" s="1"/>
  <c r="P1617" i="9"/>
  <c r="D1617" i="9"/>
  <c r="D1616" i="9"/>
  <c r="P1616" i="9" s="1"/>
  <c r="P1615" i="9"/>
  <c r="D1615" i="9"/>
  <c r="D1614" i="9"/>
  <c r="P1614" i="9" s="1"/>
  <c r="P1613" i="9"/>
  <c r="D1613" i="9"/>
  <c r="D1612" i="9"/>
  <c r="P1612" i="9" s="1"/>
  <c r="P1611" i="9"/>
  <c r="D1611" i="9"/>
  <c r="D1610" i="9"/>
  <c r="P1610" i="9" s="1"/>
  <c r="P1609" i="9"/>
  <c r="D1609" i="9"/>
  <c r="D1608" i="9"/>
  <c r="P1608" i="9" s="1"/>
  <c r="P1607" i="9"/>
  <c r="D1607" i="9"/>
  <c r="D1606" i="9"/>
  <c r="P1606" i="9" s="1"/>
  <c r="P1605" i="9"/>
  <c r="D1605" i="9"/>
  <c r="D1604" i="9"/>
  <c r="P1604" i="9" s="1"/>
  <c r="P1603" i="9"/>
  <c r="D1603" i="9"/>
  <c r="D1602" i="9"/>
  <c r="P1602" i="9" s="1"/>
  <c r="P1601" i="9"/>
  <c r="D1601" i="9"/>
  <c r="D1600" i="9"/>
  <c r="P1600" i="9" s="1"/>
  <c r="P1599" i="9"/>
  <c r="D1599" i="9"/>
  <c r="D1598" i="9"/>
  <c r="P1598" i="9" s="1"/>
  <c r="P1597" i="9"/>
  <c r="D1597" i="9"/>
  <c r="D1596" i="9"/>
  <c r="P1596" i="9" s="1"/>
  <c r="P1595" i="9"/>
  <c r="D1595" i="9"/>
  <c r="D1594" i="9"/>
  <c r="P1594" i="9" s="1"/>
  <c r="P1593" i="9"/>
  <c r="D1593" i="9"/>
  <c r="D1592" i="9"/>
  <c r="P1592" i="9" s="1"/>
  <c r="P1591" i="9"/>
  <c r="D1591" i="9"/>
  <c r="D1590" i="9"/>
  <c r="P1590" i="9" s="1"/>
  <c r="P1589" i="9"/>
  <c r="D1589" i="9"/>
  <c r="D1588" i="9"/>
  <c r="P1588" i="9" s="1"/>
  <c r="P1587" i="9"/>
  <c r="D1587" i="9"/>
  <c r="D1586" i="9"/>
  <c r="P1586" i="9" s="1"/>
  <c r="P1585" i="9"/>
  <c r="D1585" i="9"/>
  <c r="D1584" i="9"/>
  <c r="P1584" i="9" s="1"/>
  <c r="P1583" i="9"/>
  <c r="D1583" i="9"/>
  <c r="D1582" i="9"/>
  <c r="P1582" i="9" s="1"/>
  <c r="P1581" i="9"/>
  <c r="D1581" i="9"/>
  <c r="D1580" i="9"/>
  <c r="P1580" i="9" s="1"/>
  <c r="P1579" i="9"/>
  <c r="D1579" i="9"/>
  <c r="D1578" i="9"/>
  <c r="P1578" i="9" s="1"/>
  <c r="P1577" i="9"/>
  <c r="D1577" i="9"/>
  <c r="D1576" i="9"/>
  <c r="P1576" i="9" s="1"/>
  <c r="P1575" i="9"/>
  <c r="D1575" i="9"/>
  <c r="D1574" i="9"/>
  <c r="P1574" i="9" s="1"/>
  <c r="P1573" i="9"/>
  <c r="D1573" i="9"/>
  <c r="D1572" i="9"/>
  <c r="P1572" i="9" s="1"/>
  <c r="P1571" i="9"/>
  <c r="D1571" i="9"/>
  <c r="D1570" i="9"/>
  <c r="P1570" i="9" s="1"/>
  <c r="P1569" i="9"/>
  <c r="D1569" i="9"/>
  <c r="D1568" i="9"/>
  <c r="P1568" i="9" s="1"/>
  <c r="P1567" i="9"/>
  <c r="D1567" i="9"/>
  <c r="D1566" i="9"/>
  <c r="P1566" i="9" s="1"/>
  <c r="P1565" i="9"/>
  <c r="D1565" i="9"/>
  <c r="D1564" i="9"/>
  <c r="P1564" i="9" s="1"/>
  <c r="P1563" i="9"/>
  <c r="D1563" i="9"/>
  <c r="D1562" i="9"/>
  <c r="P1562" i="9" s="1"/>
  <c r="P1561" i="9"/>
  <c r="D1561" i="9"/>
  <c r="D1560" i="9"/>
  <c r="P1560" i="9" s="1"/>
  <c r="P1559" i="9"/>
  <c r="D1559" i="9"/>
  <c r="D1558" i="9"/>
  <c r="P1558" i="9" s="1"/>
  <c r="P1557" i="9"/>
  <c r="D1557" i="9"/>
  <c r="D1556" i="9"/>
  <c r="P1556" i="9" s="1"/>
  <c r="P1555" i="9"/>
  <c r="D1555" i="9"/>
  <c r="D1554" i="9"/>
  <c r="P1554" i="9" s="1"/>
  <c r="P1553" i="9"/>
  <c r="D1553" i="9"/>
  <c r="D1552" i="9"/>
  <c r="P1552" i="9" s="1"/>
  <c r="P1551" i="9"/>
  <c r="D1551" i="9"/>
  <c r="D1550" i="9"/>
  <c r="P1550" i="9" s="1"/>
  <c r="P1549" i="9"/>
  <c r="D1549" i="9"/>
  <c r="D1548" i="9"/>
  <c r="P1548" i="9" s="1"/>
  <c r="P1547" i="9"/>
  <c r="D1547" i="9"/>
  <c r="D1546" i="9"/>
  <c r="P1546" i="9" s="1"/>
  <c r="P1545" i="9"/>
  <c r="D1545" i="9"/>
  <c r="D1544" i="9"/>
  <c r="P1544" i="9" s="1"/>
  <c r="P1543" i="9"/>
  <c r="D1543" i="9"/>
  <c r="D1542" i="9"/>
  <c r="P1542" i="9" s="1"/>
  <c r="P1541" i="9"/>
  <c r="D1541" i="9"/>
  <c r="D1540" i="9"/>
  <c r="P1540" i="9" s="1"/>
  <c r="P1539" i="9"/>
  <c r="D1539" i="9"/>
  <c r="D1538" i="9"/>
  <c r="P1538" i="9" s="1"/>
  <c r="P1537" i="9"/>
  <c r="D1537" i="9"/>
  <c r="D1536" i="9"/>
  <c r="P1536" i="9" s="1"/>
  <c r="P1535" i="9"/>
  <c r="D1535" i="9"/>
  <c r="D1534" i="9"/>
  <c r="P1534" i="9" s="1"/>
  <c r="P1533" i="9"/>
  <c r="D1533" i="9"/>
  <c r="D1532" i="9"/>
  <c r="P1532" i="9" s="1"/>
  <c r="P1531" i="9"/>
  <c r="D1531" i="9"/>
  <c r="D1530" i="9"/>
  <c r="P1530" i="9" s="1"/>
  <c r="P1529" i="9"/>
  <c r="D1529" i="9"/>
  <c r="D1528" i="9"/>
  <c r="P1528" i="9" s="1"/>
  <c r="P1527" i="9"/>
  <c r="D1527" i="9"/>
  <c r="D1526" i="9"/>
  <c r="P1526" i="9" s="1"/>
  <c r="P1525" i="9"/>
  <c r="D1525" i="9"/>
  <c r="D1524" i="9"/>
  <c r="P1524" i="9" s="1"/>
  <c r="P1523" i="9"/>
  <c r="D1523" i="9"/>
  <c r="D1522" i="9"/>
  <c r="P1522" i="9" s="1"/>
  <c r="P1521" i="9"/>
  <c r="D1521" i="9"/>
  <c r="D1520" i="9"/>
  <c r="P1520" i="9" s="1"/>
  <c r="P1519" i="9"/>
  <c r="D1519" i="9"/>
  <c r="D1518" i="9"/>
  <c r="P1518" i="9" s="1"/>
  <c r="P1517" i="9"/>
  <c r="D1517" i="9"/>
  <c r="D1516" i="9"/>
  <c r="P1516" i="9" s="1"/>
  <c r="P1515" i="9"/>
  <c r="D1515" i="9"/>
  <c r="D1514" i="9"/>
  <c r="P1514" i="9" s="1"/>
  <c r="P1513" i="9"/>
  <c r="D1513" i="9"/>
  <c r="D1512" i="9"/>
  <c r="P1512" i="9" s="1"/>
  <c r="P1511" i="9"/>
  <c r="D1511" i="9"/>
  <c r="D1510" i="9"/>
  <c r="P1510" i="9" s="1"/>
  <c r="P1509" i="9"/>
  <c r="D1509" i="9"/>
  <c r="D1508" i="9"/>
  <c r="P1508" i="9" s="1"/>
  <c r="P1507" i="9"/>
  <c r="D1507" i="9"/>
  <c r="D1506" i="9"/>
  <c r="P1506" i="9" s="1"/>
  <c r="P1505" i="9"/>
  <c r="D1505" i="9"/>
  <c r="D1504" i="9"/>
  <c r="P1504" i="9" s="1"/>
  <c r="P1503" i="9"/>
  <c r="D1503" i="9"/>
  <c r="D1502" i="9"/>
  <c r="P1502" i="9" s="1"/>
  <c r="P1501" i="9"/>
  <c r="D1501" i="9"/>
  <c r="D1500" i="9"/>
  <c r="P1500" i="9" s="1"/>
  <c r="P1499" i="9"/>
  <c r="D1499" i="9"/>
  <c r="D1498" i="9"/>
  <c r="P1498" i="9" s="1"/>
  <c r="P1497" i="9"/>
  <c r="D1497" i="9"/>
  <c r="D1496" i="9"/>
  <c r="P1496" i="9" s="1"/>
  <c r="P1495" i="9"/>
  <c r="D1495" i="9"/>
  <c r="D1494" i="9"/>
  <c r="P1494" i="9" s="1"/>
  <c r="P1493" i="9"/>
  <c r="D1493" i="9"/>
  <c r="D1492" i="9"/>
  <c r="P1492" i="9" s="1"/>
  <c r="P1491" i="9"/>
  <c r="D1491" i="9"/>
  <c r="D1490" i="9"/>
  <c r="P1490" i="9" s="1"/>
  <c r="P1489" i="9"/>
  <c r="D1489" i="9"/>
  <c r="D1488" i="9"/>
  <c r="P1488" i="9" s="1"/>
  <c r="P1487" i="9"/>
  <c r="D1487" i="9"/>
  <c r="D1486" i="9"/>
  <c r="P1486" i="9" s="1"/>
  <c r="P1485" i="9"/>
  <c r="D1485" i="9"/>
  <c r="D1484" i="9"/>
  <c r="P1484" i="9" s="1"/>
  <c r="P1483" i="9"/>
  <c r="D1483" i="9"/>
  <c r="D1482" i="9"/>
  <c r="P1482" i="9" s="1"/>
  <c r="P1481" i="9"/>
  <c r="D1481" i="9"/>
  <c r="D1480" i="9"/>
  <c r="P1480" i="9" s="1"/>
  <c r="P1479" i="9"/>
  <c r="D1479" i="9"/>
  <c r="D1478" i="9"/>
  <c r="P1478" i="9" s="1"/>
  <c r="P1477" i="9"/>
  <c r="D1477" i="9"/>
  <c r="D1476" i="9"/>
  <c r="P1476" i="9" s="1"/>
  <c r="P1475" i="9"/>
  <c r="D1475" i="9"/>
  <c r="D1474" i="9"/>
  <c r="P1474" i="9" s="1"/>
  <c r="P1473" i="9"/>
  <c r="D1473" i="9"/>
  <c r="D1472" i="9"/>
  <c r="P1472" i="9" s="1"/>
  <c r="P1471" i="9"/>
  <c r="D1471" i="9"/>
  <c r="D1470" i="9"/>
  <c r="P1470" i="9" s="1"/>
  <c r="P1469" i="9"/>
  <c r="D1469" i="9"/>
  <c r="D1468" i="9"/>
  <c r="P1468" i="9" s="1"/>
  <c r="P1467" i="9"/>
  <c r="D1467" i="9"/>
  <c r="D1466" i="9"/>
  <c r="P1466" i="9" s="1"/>
  <c r="P1465" i="9"/>
  <c r="D1465" i="9"/>
  <c r="D1464" i="9"/>
  <c r="P1464" i="9" s="1"/>
  <c r="P1463" i="9"/>
  <c r="D1463" i="9"/>
  <c r="D1462" i="9"/>
  <c r="P1462" i="9" s="1"/>
  <c r="P1461" i="9"/>
  <c r="D1461" i="9"/>
  <c r="D1460" i="9"/>
  <c r="P1460" i="9" s="1"/>
  <c r="P1459" i="9"/>
  <c r="D1459" i="9"/>
  <c r="D1458" i="9"/>
  <c r="P1458" i="9" s="1"/>
  <c r="P1457" i="9"/>
  <c r="D1457" i="9"/>
  <c r="D1456" i="9"/>
  <c r="P1456" i="9" s="1"/>
  <c r="P1455" i="9"/>
  <c r="D1455" i="9"/>
  <c r="D1454" i="9"/>
  <c r="P1454" i="9" s="1"/>
  <c r="P1453" i="9"/>
  <c r="D1453" i="9"/>
  <c r="D1452" i="9"/>
  <c r="P1452" i="9" s="1"/>
  <c r="P1451" i="9"/>
  <c r="D1451" i="9"/>
  <c r="D1450" i="9"/>
  <c r="P1450" i="9" s="1"/>
  <c r="P1449" i="9"/>
  <c r="D1449" i="9"/>
  <c r="D1448" i="9"/>
  <c r="P1448" i="9" s="1"/>
  <c r="P1447" i="9"/>
  <c r="D1447" i="9"/>
  <c r="D1446" i="9"/>
  <c r="P1446" i="9" s="1"/>
  <c r="P1445" i="9"/>
  <c r="D1445" i="9"/>
  <c r="D1444" i="9"/>
  <c r="P1444" i="9" s="1"/>
  <c r="P1443" i="9"/>
  <c r="D1443" i="9"/>
  <c r="D1442" i="9"/>
  <c r="P1442" i="9" s="1"/>
  <c r="P1441" i="9"/>
  <c r="D1441" i="9"/>
  <c r="D1440" i="9"/>
  <c r="P1440" i="9" s="1"/>
  <c r="P1439" i="9"/>
  <c r="D1439" i="9"/>
  <c r="D1438" i="9"/>
  <c r="P1438" i="9" s="1"/>
  <c r="P1437" i="9"/>
  <c r="D1437" i="9"/>
  <c r="D1436" i="9"/>
  <c r="P1436" i="9" s="1"/>
  <c r="P1435" i="9"/>
  <c r="D1435" i="9"/>
  <c r="D1434" i="9"/>
  <c r="P1434" i="9" s="1"/>
  <c r="P1433" i="9"/>
  <c r="D1433" i="9"/>
  <c r="D1432" i="9"/>
  <c r="P1432" i="9" s="1"/>
  <c r="P1431" i="9"/>
  <c r="D1431" i="9"/>
  <c r="D1430" i="9"/>
  <c r="P1430" i="9" s="1"/>
  <c r="P1429" i="9"/>
  <c r="D1429" i="9"/>
  <c r="D1428" i="9"/>
  <c r="P1428" i="9" s="1"/>
  <c r="P1427" i="9"/>
  <c r="D1427" i="9"/>
  <c r="D1426" i="9"/>
  <c r="P1426" i="9" s="1"/>
  <c r="P1425" i="9"/>
  <c r="D1425" i="9"/>
  <c r="D1424" i="9"/>
  <c r="P1424" i="9" s="1"/>
  <c r="P1423" i="9"/>
  <c r="D1423" i="9"/>
  <c r="D1422" i="9"/>
  <c r="P1422" i="9" s="1"/>
  <c r="P1421" i="9"/>
  <c r="D1421" i="9"/>
  <c r="D1420" i="9"/>
  <c r="P1420" i="9" s="1"/>
  <c r="P1419" i="9"/>
  <c r="D1419" i="9"/>
  <c r="D1418" i="9"/>
  <c r="P1418" i="9" s="1"/>
  <c r="P1417" i="9"/>
  <c r="D1417" i="9"/>
  <c r="D1416" i="9"/>
  <c r="P1416" i="9" s="1"/>
  <c r="P1415" i="9"/>
  <c r="D1415" i="9"/>
  <c r="D1414" i="9"/>
  <c r="P1414" i="9" s="1"/>
  <c r="P1413" i="9"/>
  <c r="D1413" i="9"/>
  <c r="D1412" i="9"/>
  <c r="P1412" i="9" s="1"/>
  <c r="P1411" i="9"/>
  <c r="D1411" i="9"/>
  <c r="D1410" i="9"/>
  <c r="P1410" i="9" s="1"/>
  <c r="P1409" i="9"/>
  <c r="D1409" i="9"/>
  <c r="D1408" i="9"/>
  <c r="P1408" i="9" s="1"/>
  <c r="P1407" i="9"/>
  <c r="D1407" i="9"/>
  <c r="D1406" i="9"/>
  <c r="P1406" i="9" s="1"/>
  <c r="P1405" i="9"/>
  <c r="D1405" i="9"/>
  <c r="D1404" i="9"/>
  <c r="P1404" i="9" s="1"/>
  <c r="P1403" i="9"/>
  <c r="D1403" i="9"/>
  <c r="D1402" i="9"/>
  <c r="P1402" i="9" s="1"/>
  <c r="P1401" i="9"/>
  <c r="D1401" i="9"/>
  <c r="D1400" i="9"/>
  <c r="P1400" i="9" s="1"/>
  <c r="P1399" i="9"/>
  <c r="D1399" i="9"/>
  <c r="D1398" i="9"/>
  <c r="P1398" i="9" s="1"/>
  <c r="P1397" i="9"/>
  <c r="D1397" i="9"/>
  <c r="D1396" i="9"/>
  <c r="P1396" i="9" s="1"/>
  <c r="P1395" i="9"/>
  <c r="D1395" i="9"/>
  <c r="P1394" i="9"/>
  <c r="D1394" i="9"/>
  <c r="P1393" i="9"/>
  <c r="D1393" i="9"/>
  <c r="P1392" i="9"/>
  <c r="D1392" i="9"/>
  <c r="P1391" i="9"/>
  <c r="D1391" i="9"/>
  <c r="P1390" i="9"/>
  <c r="D1390" i="9"/>
  <c r="P1389" i="9"/>
  <c r="D1389" i="9"/>
  <c r="P1388" i="9"/>
  <c r="D1388" i="9"/>
  <c r="P1387" i="9"/>
  <c r="D1387" i="9"/>
  <c r="P1386" i="9"/>
  <c r="D1386" i="9"/>
  <c r="P1385" i="9"/>
  <c r="D1385" i="9"/>
  <c r="P1384" i="9"/>
  <c r="D1384" i="9"/>
  <c r="P1383" i="9"/>
  <c r="D1383" i="9"/>
  <c r="P1382" i="9"/>
  <c r="D1382" i="9"/>
  <c r="P1381" i="9"/>
  <c r="D1381" i="9"/>
  <c r="P1380" i="9"/>
  <c r="D1380" i="9"/>
  <c r="P1379" i="9"/>
  <c r="D1379" i="9"/>
  <c r="P1378" i="9"/>
  <c r="D1378" i="9"/>
  <c r="P1377" i="9"/>
  <c r="D1377" i="9"/>
  <c r="P1376" i="9"/>
  <c r="D1376" i="9"/>
  <c r="P1375" i="9"/>
  <c r="D1375" i="9"/>
  <c r="P1374" i="9"/>
  <c r="D1374" i="9"/>
  <c r="P1373" i="9"/>
  <c r="D1373" i="9"/>
  <c r="P1372" i="9"/>
  <c r="D1372" i="9"/>
  <c r="P1371" i="9"/>
  <c r="D1371" i="9"/>
  <c r="P1370" i="9"/>
  <c r="D1370" i="9"/>
  <c r="P1369" i="9"/>
  <c r="D1369" i="9"/>
  <c r="P1368" i="9"/>
  <c r="D1368" i="9"/>
  <c r="P1367" i="9"/>
  <c r="D1367" i="9"/>
  <c r="P1366" i="9"/>
  <c r="D1366" i="9"/>
  <c r="P1365" i="9"/>
  <c r="D1365" i="9"/>
  <c r="P1364" i="9"/>
  <c r="D1364" i="9"/>
  <c r="P1363" i="9"/>
  <c r="D1363" i="9"/>
  <c r="P1362" i="9"/>
  <c r="D1362" i="9"/>
  <c r="P1361" i="9"/>
  <c r="D1361" i="9"/>
  <c r="P1360" i="9"/>
  <c r="D1360" i="9"/>
  <c r="P1359" i="9"/>
  <c r="D1359" i="9"/>
  <c r="P1358" i="9"/>
  <c r="D1358" i="9"/>
  <c r="P1357" i="9"/>
  <c r="D1357" i="9"/>
  <c r="P1356" i="9"/>
  <c r="D1356" i="9"/>
  <c r="P1355" i="9"/>
  <c r="D1355" i="9"/>
  <c r="P1354" i="9"/>
  <c r="D1354" i="9"/>
  <c r="P1353" i="9"/>
  <c r="D1353" i="9"/>
  <c r="P1352" i="9"/>
  <c r="D1352" i="9"/>
  <c r="P1351" i="9"/>
  <c r="D1351" i="9"/>
  <c r="P1350" i="9"/>
  <c r="D1350" i="9"/>
  <c r="P1349" i="9"/>
  <c r="D1349" i="9"/>
  <c r="P1348" i="9"/>
  <c r="D1348" i="9"/>
  <c r="P1347" i="9"/>
  <c r="D1347" i="9"/>
  <c r="P1346" i="9"/>
  <c r="D1346" i="9"/>
  <c r="P1345" i="9"/>
  <c r="D1345" i="9"/>
  <c r="P1344" i="9"/>
  <c r="D1344" i="9"/>
  <c r="P1343" i="9"/>
  <c r="D1343" i="9"/>
  <c r="P1342" i="9"/>
  <c r="D1342" i="9"/>
  <c r="P1341" i="9"/>
  <c r="D1341" i="9"/>
  <c r="P1340" i="9"/>
  <c r="D1340" i="9"/>
  <c r="P1339" i="9"/>
  <c r="D1339" i="9"/>
  <c r="P1338" i="9"/>
  <c r="D1338" i="9"/>
  <c r="P1337" i="9"/>
  <c r="D1337" i="9"/>
  <c r="P1336" i="9"/>
  <c r="D1336" i="9"/>
  <c r="P1335" i="9"/>
  <c r="D1335" i="9"/>
  <c r="P1334" i="9"/>
  <c r="D1334" i="9"/>
  <c r="P1333" i="9"/>
  <c r="D1333" i="9"/>
  <c r="P1332" i="9"/>
  <c r="D1332" i="9"/>
  <c r="P1331" i="9"/>
  <c r="D1331" i="9"/>
  <c r="P1330" i="9"/>
  <c r="D1330" i="9"/>
  <c r="P1329" i="9"/>
  <c r="D1329" i="9"/>
  <c r="P1328" i="9"/>
  <c r="D1328" i="9"/>
  <c r="P1327" i="9"/>
  <c r="D1327" i="9"/>
  <c r="P1326" i="9"/>
  <c r="D1326" i="9"/>
  <c r="P1325" i="9"/>
  <c r="D1325" i="9"/>
  <c r="P1324" i="9"/>
  <c r="D1324" i="9"/>
  <c r="P1323" i="9"/>
  <c r="D1323" i="9"/>
  <c r="P1322" i="9"/>
  <c r="D1322" i="9"/>
  <c r="P1321" i="9"/>
  <c r="D1321" i="9"/>
  <c r="P1320" i="9"/>
  <c r="D1320" i="9"/>
  <c r="P1319" i="9"/>
  <c r="D1319" i="9"/>
  <c r="P1318" i="9"/>
  <c r="D1318" i="9"/>
  <c r="P1317" i="9"/>
  <c r="D1317" i="9"/>
  <c r="P1316" i="9"/>
  <c r="D1316" i="9"/>
  <c r="P1315" i="9"/>
  <c r="D1315" i="9"/>
  <c r="P1314" i="9"/>
  <c r="D1314" i="9"/>
  <c r="P1313" i="9"/>
  <c r="D1313" i="9"/>
  <c r="P1312" i="9"/>
  <c r="D1312" i="9"/>
  <c r="P1311" i="9"/>
  <c r="D1311" i="9"/>
  <c r="P1310" i="9"/>
  <c r="D1310" i="9"/>
  <c r="P1309" i="9"/>
  <c r="D1309" i="9"/>
  <c r="P1308" i="9"/>
  <c r="D1308" i="9"/>
  <c r="P1307" i="9"/>
  <c r="D1307" i="9"/>
  <c r="P1306" i="9"/>
  <c r="D1306" i="9"/>
  <c r="P1305" i="9"/>
  <c r="D1305" i="9"/>
  <c r="P1304" i="9"/>
  <c r="D1304" i="9"/>
  <c r="P1303" i="9"/>
  <c r="D1303" i="9"/>
  <c r="P1302" i="9"/>
  <c r="D1302" i="9"/>
  <c r="P1301" i="9"/>
  <c r="D1301" i="9"/>
  <c r="P1300" i="9"/>
  <c r="D1300" i="9"/>
  <c r="P1299" i="9"/>
  <c r="D1299" i="9"/>
  <c r="P1298" i="9"/>
  <c r="D1298" i="9"/>
  <c r="P1297" i="9"/>
  <c r="D1297" i="9"/>
  <c r="P1296" i="9"/>
  <c r="D1296" i="9"/>
  <c r="P1295" i="9"/>
  <c r="D1295" i="9"/>
  <c r="P1294" i="9"/>
  <c r="D1294" i="9"/>
  <c r="P1293" i="9"/>
  <c r="D1293" i="9"/>
  <c r="P1292" i="9"/>
  <c r="D1292" i="9"/>
  <c r="P1291" i="9"/>
  <c r="D1291" i="9"/>
  <c r="P1290" i="9"/>
  <c r="D1290" i="9"/>
  <c r="P1289" i="9"/>
  <c r="D1289" i="9"/>
  <c r="P1288" i="9"/>
  <c r="D1288" i="9"/>
  <c r="P1287" i="9"/>
  <c r="D1287" i="9"/>
  <c r="P1286" i="9"/>
  <c r="D1286" i="9"/>
  <c r="P1285" i="9"/>
  <c r="D1285" i="9"/>
  <c r="P1284" i="9"/>
  <c r="D1284" i="9"/>
  <c r="P1283" i="9"/>
  <c r="D1283" i="9"/>
  <c r="P1282" i="9"/>
  <c r="D1282" i="9"/>
  <c r="P1281" i="9"/>
  <c r="D1281" i="9"/>
  <c r="P1280" i="9"/>
  <c r="D1280" i="9"/>
  <c r="P1279" i="9"/>
  <c r="D1279" i="9"/>
  <c r="P1278" i="9"/>
  <c r="D1278" i="9"/>
  <c r="P1277" i="9"/>
  <c r="D1277" i="9"/>
  <c r="P1276" i="9"/>
  <c r="D1276" i="9"/>
  <c r="P1275" i="9"/>
  <c r="D1275" i="9"/>
  <c r="P1274" i="9"/>
  <c r="D1274" i="9"/>
  <c r="P1273" i="9"/>
  <c r="D1273" i="9"/>
  <c r="P1272" i="9"/>
  <c r="D1272" i="9"/>
  <c r="P1271" i="9"/>
  <c r="D1271" i="9"/>
  <c r="P1270" i="9"/>
  <c r="D1270" i="9"/>
  <c r="P1269" i="9"/>
  <c r="D1269" i="9"/>
  <c r="P1268" i="9"/>
  <c r="D1268" i="9"/>
  <c r="P1267" i="9"/>
  <c r="D1267" i="9"/>
  <c r="P1266" i="9"/>
  <c r="D1266" i="9"/>
  <c r="P1265" i="9"/>
  <c r="D1265" i="9"/>
  <c r="P1264" i="9"/>
  <c r="D1264" i="9"/>
  <c r="P1263" i="9"/>
  <c r="D1263" i="9"/>
  <c r="P1262" i="9"/>
  <c r="D1262" i="9"/>
  <c r="P1261" i="9"/>
  <c r="D1261" i="9"/>
  <c r="P1260" i="9"/>
  <c r="D1260" i="9"/>
  <c r="P1259" i="9"/>
  <c r="D1259" i="9"/>
  <c r="P1258" i="9"/>
  <c r="D1258" i="9"/>
  <c r="P1257" i="9"/>
  <c r="D1257" i="9"/>
  <c r="P1256" i="9"/>
  <c r="D1256" i="9"/>
  <c r="P1255" i="9"/>
  <c r="D1255" i="9"/>
  <c r="P1254" i="9"/>
  <c r="D1254" i="9"/>
  <c r="P1253" i="9"/>
  <c r="D1253" i="9"/>
  <c r="P1252" i="9"/>
  <c r="D1252" i="9"/>
  <c r="P1251" i="9"/>
  <c r="D1251" i="9"/>
  <c r="P1250" i="9"/>
  <c r="D1250" i="9"/>
  <c r="P1249" i="9"/>
  <c r="D1249" i="9"/>
  <c r="P1248" i="9"/>
  <c r="D1248" i="9"/>
  <c r="P1247" i="9"/>
  <c r="D1247" i="9"/>
  <c r="P1246" i="9"/>
  <c r="D1246" i="9"/>
  <c r="P1245" i="9"/>
  <c r="D1245" i="9"/>
  <c r="P1244" i="9"/>
  <c r="D1244" i="9"/>
  <c r="P1243" i="9"/>
  <c r="D1243" i="9"/>
  <c r="P1242" i="9"/>
  <c r="D1242" i="9"/>
  <c r="P1241" i="9"/>
  <c r="D1241" i="9"/>
  <c r="P1240" i="9"/>
  <c r="D1240" i="9"/>
  <c r="P1239" i="9"/>
  <c r="D1239" i="9"/>
  <c r="P1238" i="9"/>
  <c r="D1238" i="9"/>
  <c r="P1237" i="9"/>
  <c r="D1237" i="9"/>
  <c r="P1236" i="9"/>
  <c r="D1236" i="9"/>
  <c r="P1235" i="9"/>
  <c r="D1235" i="9"/>
  <c r="P1234" i="9"/>
  <c r="D1234" i="9"/>
  <c r="P1233" i="9"/>
  <c r="D1233" i="9"/>
  <c r="P1232" i="9"/>
  <c r="D1232" i="9"/>
  <c r="P1231" i="9"/>
  <c r="D1231" i="9"/>
  <c r="P1230" i="9"/>
  <c r="D1230" i="9"/>
  <c r="P1229" i="9"/>
  <c r="D1229" i="9"/>
  <c r="P1228" i="9"/>
  <c r="D1228" i="9"/>
  <c r="P1227" i="9"/>
  <c r="D1227" i="9"/>
  <c r="P1226" i="9"/>
  <c r="D1226" i="9"/>
  <c r="P1225" i="9"/>
  <c r="D1225" i="9"/>
  <c r="P1224" i="9"/>
  <c r="D1224" i="9"/>
  <c r="P1223" i="9"/>
  <c r="D1223" i="9"/>
  <c r="P1222" i="9"/>
  <c r="D1222" i="9"/>
  <c r="P1221" i="9"/>
  <c r="D1221" i="9"/>
  <c r="P1220" i="9"/>
  <c r="D1220" i="9"/>
  <c r="P1219" i="9"/>
  <c r="D1219" i="9"/>
  <c r="P1218" i="9"/>
  <c r="D1218" i="9"/>
  <c r="P1217" i="9"/>
  <c r="D1217" i="9"/>
  <c r="P1216" i="9"/>
  <c r="D1216" i="9"/>
  <c r="P1215" i="9"/>
  <c r="D1215" i="9"/>
  <c r="P1214" i="9"/>
  <c r="D1214" i="9"/>
  <c r="P1213" i="9"/>
  <c r="D1213" i="9"/>
  <c r="P1212" i="9"/>
  <c r="D1212" i="9"/>
  <c r="P1211" i="9"/>
  <c r="D1211" i="9"/>
  <c r="P1210" i="9"/>
  <c r="D1210" i="9"/>
  <c r="P1209" i="9"/>
  <c r="D1209" i="9"/>
  <c r="P1208" i="9"/>
  <c r="D1208" i="9"/>
  <c r="P1207" i="9"/>
  <c r="D1207" i="9"/>
  <c r="P1206" i="9"/>
  <c r="D1206" i="9"/>
  <c r="P1205" i="9"/>
  <c r="D1205" i="9"/>
  <c r="P1204" i="9"/>
  <c r="D1204" i="9"/>
  <c r="P1203" i="9"/>
  <c r="D1203" i="9"/>
  <c r="P1202" i="9"/>
  <c r="D1202" i="9"/>
  <c r="P1201" i="9"/>
  <c r="D1201" i="9"/>
  <c r="P1200" i="9"/>
  <c r="D1200" i="9"/>
  <c r="P1199" i="9"/>
  <c r="D1199" i="9"/>
  <c r="P1198" i="9"/>
  <c r="D1198" i="9"/>
  <c r="P1197" i="9"/>
  <c r="D1197" i="9"/>
  <c r="P1196" i="9"/>
  <c r="D1196" i="9"/>
  <c r="P1195" i="9"/>
  <c r="D1195" i="9"/>
  <c r="P1194" i="9"/>
  <c r="D1194" i="9"/>
  <c r="P1193" i="9"/>
  <c r="D1193" i="9"/>
  <c r="P1192" i="9"/>
  <c r="D1192" i="9"/>
  <c r="P1191" i="9"/>
  <c r="D1191" i="9"/>
  <c r="P1190" i="9"/>
  <c r="D1190" i="9"/>
  <c r="P1189" i="9"/>
  <c r="D1189" i="9"/>
  <c r="P1188" i="9"/>
  <c r="D1188" i="9"/>
  <c r="P1187" i="9"/>
  <c r="D1187" i="9"/>
  <c r="P1186" i="9"/>
  <c r="D1186" i="9"/>
  <c r="P1185" i="9"/>
  <c r="D1185" i="9"/>
  <c r="P1184" i="9"/>
  <c r="D1184" i="9"/>
  <c r="P1183" i="9"/>
  <c r="D1183" i="9"/>
  <c r="P1182" i="9"/>
  <c r="D1182" i="9"/>
  <c r="P1181" i="9"/>
  <c r="D1181" i="9"/>
  <c r="P1180" i="9"/>
  <c r="D1180" i="9"/>
  <c r="P1179" i="9"/>
  <c r="D1179" i="9"/>
  <c r="P1178" i="9"/>
  <c r="D1178" i="9"/>
  <c r="P1177" i="9"/>
  <c r="D1177" i="9"/>
  <c r="P1176" i="9"/>
  <c r="D1176" i="9"/>
  <c r="P1175" i="9"/>
  <c r="D1175" i="9"/>
  <c r="P1174" i="9"/>
  <c r="D1174" i="9"/>
  <c r="P1173" i="9"/>
  <c r="D1173" i="9"/>
  <c r="P1172" i="9"/>
  <c r="D1172" i="9"/>
  <c r="P1171" i="9"/>
  <c r="D1171" i="9"/>
  <c r="P1170" i="9"/>
  <c r="D1170" i="9"/>
  <c r="P1169" i="9"/>
  <c r="D1169" i="9"/>
  <c r="P1168" i="9"/>
  <c r="D1168" i="9"/>
  <c r="P1167" i="9"/>
  <c r="D1167" i="9"/>
  <c r="P1166" i="9"/>
  <c r="D1166" i="9"/>
  <c r="P1165" i="9"/>
  <c r="D1165" i="9"/>
  <c r="P1164" i="9"/>
  <c r="D1164" i="9"/>
  <c r="P1163" i="9"/>
  <c r="D1163" i="9"/>
  <c r="P1162" i="9"/>
  <c r="D1162" i="9"/>
  <c r="P1161" i="9"/>
  <c r="D1161" i="9"/>
  <c r="P1160" i="9"/>
  <c r="D1160" i="9"/>
  <c r="P1159" i="9"/>
  <c r="D1159" i="9"/>
  <c r="P1158" i="9"/>
  <c r="D1158" i="9"/>
  <c r="P1157" i="9"/>
  <c r="D1157" i="9"/>
  <c r="P1156" i="9"/>
  <c r="D1156" i="9"/>
  <c r="P1155" i="9"/>
  <c r="D1155" i="9"/>
  <c r="P1154" i="9"/>
  <c r="D1154" i="9"/>
  <c r="P1153" i="9"/>
  <c r="D1153" i="9"/>
  <c r="P1152" i="9"/>
  <c r="D1152" i="9"/>
  <c r="P1151" i="9"/>
  <c r="D1151" i="9"/>
  <c r="P1150" i="9"/>
  <c r="D1150" i="9"/>
  <c r="P1149" i="9"/>
  <c r="D1149" i="9"/>
  <c r="P1148" i="9"/>
  <c r="D1148" i="9"/>
  <c r="P1147" i="9"/>
  <c r="D1147" i="9"/>
  <c r="P1146" i="9"/>
  <c r="D1146" i="9"/>
  <c r="P1145" i="9"/>
  <c r="D1145" i="9"/>
  <c r="P1144" i="9"/>
  <c r="D1144" i="9"/>
  <c r="P1143" i="9"/>
  <c r="D1143" i="9"/>
  <c r="P1142" i="9"/>
  <c r="D1142" i="9"/>
  <c r="P1141" i="9"/>
  <c r="D1141" i="9"/>
  <c r="P1140" i="9"/>
  <c r="D1140" i="9"/>
  <c r="P1139" i="9"/>
  <c r="D1139" i="9"/>
  <c r="P1138" i="9"/>
  <c r="D1138" i="9"/>
  <c r="P1137" i="9"/>
  <c r="D1137" i="9"/>
  <c r="P1136" i="9"/>
  <c r="D1136" i="9"/>
  <c r="P1135" i="9"/>
  <c r="D1135" i="9"/>
  <c r="P1134" i="9"/>
  <c r="D1134" i="9"/>
  <c r="P1133" i="9"/>
  <c r="D1133" i="9"/>
  <c r="P1132" i="9"/>
  <c r="D1132" i="9"/>
  <c r="P1131" i="9"/>
  <c r="D1131" i="9"/>
  <c r="P1130" i="9"/>
  <c r="D1130" i="9"/>
  <c r="P1129" i="9"/>
  <c r="D1129" i="9"/>
  <c r="P1128" i="9"/>
  <c r="D1128" i="9"/>
  <c r="P1127" i="9"/>
  <c r="D1127" i="9"/>
  <c r="P1126" i="9"/>
  <c r="D1126" i="9"/>
  <c r="P1125" i="9"/>
  <c r="D1125" i="9"/>
  <c r="P1124" i="9"/>
  <c r="D1124" i="9"/>
  <c r="P1123" i="9"/>
  <c r="D1123" i="9"/>
  <c r="P1122" i="9"/>
  <c r="D1122" i="9"/>
  <c r="P1121" i="9"/>
  <c r="D1121" i="9"/>
  <c r="P1120" i="9"/>
  <c r="D1120" i="9"/>
  <c r="P1119" i="9"/>
  <c r="D1119" i="9"/>
  <c r="P1118" i="9"/>
  <c r="D1118" i="9"/>
  <c r="P1117" i="9"/>
  <c r="D1117" i="9"/>
  <c r="P1116" i="9"/>
  <c r="D1116" i="9"/>
  <c r="P1115" i="9"/>
  <c r="D1115" i="9"/>
  <c r="P1114" i="9"/>
  <c r="D1114" i="9"/>
  <c r="P1113" i="9"/>
  <c r="D1113" i="9"/>
  <c r="P1112" i="9"/>
  <c r="D1112" i="9"/>
  <c r="P1111" i="9"/>
  <c r="D1111" i="9"/>
  <c r="P1110" i="9"/>
  <c r="D1110" i="9"/>
  <c r="P1109" i="9"/>
  <c r="D1109" i="9"/>
  <c r="P1108" i="9"/>
  <c r="D1108" i="9"/>
  <c r="P1107" i="9"/>
  <c r="D1107" i="9"/>
  <c r="P1106" i="9"/>
  <c r="D1106" i="9"/>
  <c r="P1105" i="9"/>
  <c r="D1105" i="9"/>
  <c r="P1104" i="9"/>
  <c r="D1104" i="9"/>
  <c r="P1103" i="9"/>
  <c r="D1103" i="9"/>
  <c r="P1102" i="9"/>
  <c r="D1102" i="9"/>
  <c r="P1101" i="9"/>
  <c r="D1101" i="9"/>
  <c r="P1100" i="9"/>
  <c r="D1100" i="9"/>
  <c r="P1099" i="9"/>
  <c r="D1099" i="9"/>
  <c r="P1098" i="9"/>
  <c r="D1098" i="9"/>
  <c r="P1097" i="9"/>
  <c r="D1097" i="9"/>
  <c r="P1096" i="9"/>
  <c r="D1096" i="9"/>
  <c r="P1095" i="9"/>
  <c r="D1095" i="9"/>
  <c r="P1094" i="9"/>
  <c r="D1094" i="9"/>
  <c r="P1093" i="9"/>
  <c r="D1093" i="9"/>
  <c r="P1092" i="9"/>
  <c r="D1092" i="9"/>
  <c r="P1091" i="9"/>
  <c r="D1091" i="9"/>
  <c r="P1090" i="9"/>
  <c r="D1090" i="9"/>
  <c r="P1089" i="9"/>
  <c r="D1089" i="9"/>
  <c r="P1088" i="9"/>
  <c r="D1088" i="9"/>
  <c r="P1087" i="9"/>
  <c r="D1087" i="9"/>
  <c r="P1086" i="9"/>
  <c r="D1086" i="9"/>
  <c r="P1085" i="9"/>
  <c r="D1085" i="9"/>
  <c r="P1084" i="9"/>
  <c r="D1084" i="9"/>
  <c r="P1083" i="9"/>
  <c r="D1083" i="9"/>
  <c r="P1082" i="9"/>
  <c r="D1082" i="9"/>
  <c r="P1081" i="9"/>
  <c r="D1081" i="9"/>
  <c r="P1080" i="9"/>
  <c r="D1080" i="9"/>
  <c r="P1079" i="9"/>
  <c r="D1079" i="9"/>
  <c r="P1078" i="9"/>
  <c r="D1078" i="9"/>
  <c r="P1077" i="9"/>
  <c r="D1077" i="9"/>
  <c r="P1076" i="9"/>
  <c r="D1076" i="9"/>
  <c r="P1075" i="9"/>
  <c r="D1075" i="9"/>
  <c r="P1074" i="9"/>
  <c r="D1074" i="9"/>
  <c r="P1073" i="9"/>
  <c r="D1073" i="9"/>
  <c r="P1072" i="9"/>
  <c r="D1072" i="9"/>
  <c r="P1071" i="9"/>
  <c r="D1071" i="9"/>
  <c r="P1070" i="9"/>
  <c r="D1070" i="9"/>
  <c r="P1069" i="9"/>
  <c r="D1069" i="9"/>
  <c r="P1068" i="9"/>
  <c r="D1068" i="9"/>
  <c r="P1067" i="9"/>
  <c r="D1067" i="9"/>
  <c r="P1066" i="9"/>
  <c r="D1066" i="9"/>
  <c r="P1065" i="9"/>
  <c r="D1065" i="9"/>
  <c r="P1064" i="9"/>
  <c r="D1064" i="9"/>
  <c r="P1063" i="9"/>
  <c r="D1063" i="9"/>
  <c r="P1062" i="9"/>
  <c r="D1062" i="9"/>
  <c r="P1061" i="9"/>
  <c r="D1061" i="9"/>
  <c r="P1060" i="9"/>
  <c r="D1060" i="9"/>
  <c r="P1059" i="9"/>
  <c r="D1059" i="9"/>
  <c r="P1058" i="9"/>
  <c r="D1058" i="9"/>
  <c r="P1057" i="9"/>
  <c r="D1057" i="9"/>
  <c r="P1056" i="9"/>
  <c r="D1056" i="9"/>
  <c r="P1055" i="9"/>
  <c r="D1055" i="9"/>
  <c r="P1054" i="9"/>
  <c r="D1054" i="9"/>
  <c r="P1053" i="9"/>
  <c r="D1053" i="9"/>
  <c r="P1052" i="9"/>
  <c r="D1052" i="9"/>
  <c r="P1051" i="9"/>
  <c r="D1051" i="9"/>
  <c r="P1050" i="9"/>
  <c r="D1050" i="9"/>
  <c r="P1049" i="9"/>
  <c r="D1049" i="9"/>
  <c r="P1048" i="9"/>
  <c r="D1048" i="9"/>
  <c r="P1047" i="9"/>
  <c r="D1047" i="9"/>
  <c r="P1046" i="9"/>
  <c r="D1046" i="9"/>
  <c r="P1045" i="9"/>
  <c r="D1045" i="9"/>
  <c r="P1044" i="9"/>
  <c r="D1044" i="9"/>
  <c r="P1043" i="9"/>
  <c r="D1043" i="9"/>
  <c r="P1042" i="9"/>
  <c r="D1042" i="9"/>
  <c r="P1041" i="9"/>
  <c r="D1041" i="9"/>
  <c r="P1040" i="9"/>
  <c r="D1040" i="9"/>
  <c r="P1039" i="9"/>
  <c r="D1039" i="9"/>
  <c r="P1038" i="9"/>
  <c r="D1038" i="9"/>
  <c r="P1037" i="9"/>
  <c r="D1037" i="9"/>
  <c r="P1036" i="9"/>
  <c r="D1036" i="9"/>
  <c r="P1035" i="9"/>
  <c r="D1035" i="9"/>
  <c r="P1034" i="9"/>
  <c r="D1034" i="9"/>
  <c r="P1033" i="9"/>
  <c r="D1033" i="9"/>
  <c r="P1032" i="9"/>
  <c r="D1032" i="9"/>
  <c r="P1031" i="9"/>
  <c r="D1031" i="9"/>
  <c r="P1030" i="9"/>
  <c r="D1030" i="9"/>
  <c r="P1029" i="9"/>
  <c r="D1029" i="9"/>
  <c r="P1028" i="9"/>
  <c r="D1028" i="9"/>
  <c r="P1027" i="9"/>
  <c r="D1027" i="9"/>
  <c r="P1026" i="9"/>
  <c r="D1026" i="9"/>
  <c r="P1025" i="9"/>
  <c r="D1025" i="9"/>
  <c r="P1024" i="9"/>
  <c r="D1024" i="9"/>
  <c r="P1023" i="9"/>
  <c r="D1023" i="9"/>
  <c r="P1022" i="9"/>
  <c r="D1022" i="9"/>
  <c r="P1021" i="9"/>
  <c r="D1021" i="9"/>
  <c r="P1020" i="9"/>
  <c r="D1020" i="9"/>
  <c r="P1019" i="9"/>
  <c r="D1019" i="9"/>
  <c r="P1018" i="9"/>
  <c r="D1018" i="9"/>
  <c r="P1017" i="9"/>
  <c r="D1017" i="9"/>
  <c r="P1016" i="9"/>
  <c r="D1016" i="9"/>
  <c r="P1015" i="9"/>
  <c r="D1015" i="9"/>
  <c r="P1014" i="9"/>
  <c r="D1014" i="9"/>
  <c r="P1013" i="9"/>
  <c r="D1013" i="9"/>
  <c r="P1012" i="9"/>
  <c r="D1012" i="9"/>
  <c r="P1011" i="9"/>
  <c r="D1011" i="9"/>
  <c r="P1010" i="9"/>
  <c r="D1010" i="9"/>
  <c r="P1009" i="9"/>
  <c r="D1009" i="9"/>
  <c r="P1008" i="9"/>
  <c r="D1008" i="9"/>
  <c r="P1007" i="9"/>
  <c r="D1007" i="9"/>
  <c r="P1006" i="9"/>
  <c r="D1006" i="9"/>
  <c r="P1005" i="9"/>
  <c r="D1005" i="9"/>
  <c r="P1004" i="9"/>
  <c r="D1004" i="9"/>
  <c r="P1003" i="9"/>
  <c r="D1003" i="9"/>
  <c r="P1002" i="9"/>
  <c r="D1002" i="9"/>
  <c r="P1001" i="9"/>
  <c r="D1001" i="9"/>
  <c r="P1000" i="9"/>
  <c r="D1000" i="9"/>
  <c r="P999" i="9"/>
  <c r="D999" i="9"/>
  <c r="P998" i="9"/>
  <c r="D998" i="9"/>
  <c r="P997" i="9"/>
  <c r="D997" i="9"/>
  <c r="P996" i="9"/>
  <c r="D996" i="9"/>
  <c r="P995" i="9"/>
  <c r="D995" i="9"/>
  <c r="P994" i="9"/>
  <c r="D994" i="9"/>
  <c r="P993" i="9"/>
  <c r="D993" i="9"/>
  <c r="P992" i="9"/>
  <c r="D992" i="9"/>
  <c r="P991" i="9"/>
  <c r="D991" i="9"/>
  <c r="P990" i="9"/>
  <c r="D990" i="9"/>
  <c r="P989" i="9"/>
  <c r="D989" i="9"/>
  <c r="P988" i="9"/>
  <c r="D988" i="9"/>
  <c r="P987" i="9"/>
  <c r="D987" i="9"/>
  <c r="P986" i="9"/>
  <c r="D986" i="9"/>
  <c r="P985" i="9"/>
  <c r="D985" i="9"/>
  <c r="P984" i="9"/>
  <c r="D984" i="9"/>
  <c r="P983" i="9"/>
  <c r="D983" i="9"/>
  <c r="P982" i="9"/>
  <c r="D982" i="9"/>
  <c r="P981" i="9"/>
  <c r="D981" i="9"/>
  <c r="P980" i="9"/>
  <c r="D980" i="9"/>
  <c r="P979" i="9"/>
  <c r="D979" i="9"/>
  <c r="P978" i="9"/>
  <c r="D978" i="9"/>
  <c r="P977" i="9"/>
  <c r="D977" i="9"/>
  <c r="P976" i="9"/>
  <c r="D976" i="9"/>
  <c r="P975" i="9"/>
  <c r="D975" i="9"/>
  <c r="P974" i="9"/>
  <c r="D974" i="9"/>
  <c r="P973" i="9"/>
  <c r="D973" i="9"/>
  <c r="P972" i="9"/>
  <c r="D972" i="9"/>
  <c r="P971" i="9"/>
  <c r="D971" i="9"/>
  <c r="P970" i="9"/>
  <c r="D970" i="9"/>
  <c r="P969" i="9"/>
  <c r="D969" i="9"/>
  <c r="P968" i="9"/>
  <c r="D968" i="9"/>
  <c r="P967" i="9"/>
  <c r="D967" i="9"/>
  <c r="P966" i="9"/>
  <c r="D966" i="9"/>
  <c r="P965" i="9"/>
  <c r="D965" i="9"/>
  <c r="P964" i="9"/>
  <c r="D964" i="9"/>
  <c r="P963" i="9"/>
  <c r="D963" i="9"/>
  <c r="P962" i="9"/>
  <c r="D962" i="9"/>
  <c r="P961" i="9"/>
  <c r="D961" i="9"/>
  <c r="P960" i="9"/>
  <c r="D960" i="9"/>
  <c r="P959" i="9"/>
  <c r="D959" i="9"/>
  <c r="P958" i="9"/>
  <c r="D958" i="9"/>
  <c r="P957" i="9"/>
  <c r="D957" i="9"/>
  <c r="P956" i="9"/>
  <c r="D956" i="9"/>
  <c r="P955" i="9"/>
  <c r="D955" i="9"/>
  <c r="P954" i="9"/>
  <c r="D954" i="9"/>
  <c r="P953" i="9"/>
  <c r="D953" i="9"/>
  <c r="P952" i="9"/>
  <c r="D952" i="9"/>
  <c r="P951" i="9"/>
  <c r="D951" i="9"/>
  <c r="P950" i="9"/>
  <c r="D950" i="9"/>
  <c r="P949" i="9"/>
  <c r="D949" i="9"/>
  <c r="P948" i="9"/>
  <c r="D948" i="9"/>
  <c r="P947" i="9"/>
  <c r="D947" i="9"/>
  <c r="P946" i="9"/>
  <c r="D946" i="9"/>
  <c r="P945" i="9"/>
  <c r="D945" i="9"/>
  <c r="P944" i="9"/>
  <c r="D944" i="9"/>
  <c r="P943" i="9"/>
  <c r="D943" i="9"/>
  <c r="P942" i="9"/>
  <c r="D942" i="9"/>
  <c r="P941" i="9"/>
  <c r="D941" i="9"/>
  <c r="P940" i="9"/>
  <c r="D940" i="9"/>
  <c r="P939" i="9"/>
  <c r="D939" i="9"/>
  <c r="P938" i="9"/>
  <c r="D938" i="9"/>
  <c r="P937" i="9"/>
  <c r="D937" i="9"/>
  <c r="P936" i="9"/>
  <c r="D936" i="9"/>
  <c r="P935" i="9"/>
  <c r="D935" i="9"/>
  <c r="P934" i="9"/>
  <c r="D934" i="9"/>
  <c r="P933" i="9"/>
  <c r="D933" i="9"/>
  <c r="P932" i="9"/>
  <c r="D932" i="9"/>
  <c r="D931" i="9"/>
  <c r="P931" i="9" s="1"/>
  <c r="P930" i="9"/>
  <c r="D930" i="9"/>
  <c r="D929" i="9"/>
  <c r="P929" i="9" s="1"/>
  <c r="P928" i="9"/>
  <c r="D928" i="9"/>
  <c r="D927" i="9"/>
  <c r="P927" i="9" s="1"/>
  <c r="P926" i="9"/>
  <c r="D926" i="9"/>
  <c r="D925" i="9"/>
  <c r="P925" i="9" s="1"/>
  <c r="P924" i="9"/>
  <c r="D924" i="9"/>
  <c r="D923" i="9"/>
  <c r="P923" i="9" s="1"/>
  <c r="P922" i="9"/>
  <c r="D922" i="9"/>
  <c r="D921" i="9"/>
  <c r="P921" i="9" s="1"/>
  <c r="P920" i="9"/>
  <c r="D920" i="9"/>
  <c r="D919" i="9"/>
  <c r="P919" i="9" s="1"/>
  <c r="P918" i="9"/>
  <c r="D918" i="9"/>
  <c r="D917" i="9"/>
  <c r="P917" i="9" s="1"/>
  <c r="P916" i="9"/>
  <c r="D916" i="9"/>
  <c r="D915" i="9"/>
  <c r="P915" i="9" s="1"/>
  <c r="P914" i="9"/>
  <c r="D914" i="9"/>
  <c r="D913" i="9"/>
  <c r="P913" i="9" s="1"/>
  <c r="P912" i="9"/>
  <c r="D912" i="9"/>
  <c r="D911" i="9"/>
  <c r="P911" i="9" s="1"/>
  <c r="P910" i="9"/>
  <c r="D910" i="9"/>
  <c r="D909" i="9"/>
  <c r="P909" i="9" s="1"/>
  <c r="P908" i="9"/>
  <c r="D908" i="9"/>
  <c r="D907" i="9"/>
  <c r="P907" i="9" s="1"/>
  <c r="P906" i="9"/>
  <c r="D906" i="9"/>
  <c r="D905" i="9"/>
  <c r="P905" i="9" s="1"/>
  <c r="P904" i="9"/>
  <c r="D904" i="9"/>
  <c r="D903" i="9"/>
  <c r="P903" i="9" s="1"/>
  <c r="P902" i="9"/>
  <c r="D902" i="9"/>
  <c r="D901" i="9"/>
  <c r="P901" i="9" s="1"/>
  <c r="P900" i="9"/>
  <c r="D900" i="9"/>
  <c r="D899" i="9"/>
  <c r="P899" i="9" s="1"/>
  <c r="P898" i="9"/>
  <c r="D898" i="9"/>
  <c r="D897" i="9"/>
  <c r="P897" i="9" s="1"/>
  <c r="P896" i="9"/>
  <c r="D896" i="9"/>
  <c r="D895" i="9"/>
  <c r="P895" i="9" s="1"/>
  <c r="P894" i="9"/>
  <c r="D894" i="9"/>
  <c r="D893" i="9"/>
  <c r="P893" i="9" s="1"/>
  <c r="P892" i="9"/>
  <c r="D892" i="9"/>
  <c r="D891" i="9"/>
  <c r="P891" i="9" s="1"/>
  <c r="P890" i="9"/>
  <c r="D890" i="9"/>
  <c r="D889" i="9"/>
  <c r="P889" i="9" s="1"/>
  <c r="P888" i="9"/>
  <c r="D888" i="9"/>
  <c r="D887" i="9"/>
  <c r="P887" i="9" s="1"/>
  <c r="P886" i="9"/>
  <c r="D886" i="9"/>
  <c r="D885" i="9"/>
  <c r="P885" i="9" s="1"/>
  <c r="P884" i="9"/>
  <c r="D884" i="9"/>
  <c r="D883" i="9"/>
  <c r="P883" i="9" s="1"/>
  <c r="P882" i="9"/>
  <c r="D882" i="9"/>
  <c r="D881" i="9"/>
  <c r="P881" i="9" s="1"/>
  <c r="P880" i="9"/>
  <c r="D880" i="9"/>
  <c r="D879" i="9"/>
  <c r="P879" i="9" s="1"/>
  <c r="P878" i="9"/>
  <c r="D878" i="9"/>
  <c r="D877" i="9"/>
  <c r="P877" i="9" s="1"/>
  <c r="P876" i="9"/>
  <c r="D876" i="9"/>
  <c r="D875" i="9"/>
  <c r="P875" i="9" s="1"/>
  <c r="P874" i="9"/>
  <c r="D874" i="9"/>
  <c r="D873" i="9"/>
  <c r="P873" i="9" s="1"/>
  <c r="P872" i="9"/>
  <c r="D872" i="9"/>
  <c r="D871" i="9"/>
  <c r="P871" i="9" s="1"/>
  <c r="P870" i="9"/>
  <c r="D870" i="9"/>
  <c r="D869" i="9"/>
  <c r="P869" i="9" s="1"/>
  <c r="P868" i="9"/>
  <c r="D868" i="9"/>
  <c r="D867" i="9"/>
  <c r="P867" i="9" s="1"/>
  <c r="P866" i="9"/>
  <c r="D866" i="9"/>
  <c r="D865" i="9"/>
  <c r="P865" i="9" s="1"/>
  <c r="P864" i="9"/>
  <c r="D864" i="9"/>
  <c r="D863" i="9"/>
  <c r="P863" i="9" s="1"/>
  <c r="P862" i="9"/>
  <c r="D862" i="9"/>
  <c r="D861" i="9"/>
  <c r="P861" i="9" s="1"/>
  <c r="P860" i="9"/>
  <c r="D860" i="9"/>
  <c r="D859" i="9"/>
  <c r="P859" i="9" s="1"/>
  <c r="P858" i="9"/>
  <c r="D858" i="9"/>
  <c r="D857" i="9"/>
  <c r="P857" i="9" s="1"/>
  <c r="P856" i="9"/>
  <c r="D856" i="9"/>
  <c r="D855" i="9"/>
  <c r="P855" i="9" s="1"/>
  <c r="P854" i="9"/>
  <c r="D854" i="9"/>
  <c r="D853" i="9"/>
  <c r="P853" i="9" s="1"/>
  <c r="P852" i="9"/>
  <c r="D852" i="9"/>
  <c r="D851" i="9"/>
  <c r="P851" i="9" s="1"/>
  <c r="P850" i="9"/>
  <c r="D850" i="9"/>
  <c r="D849" i="9"/>
  <c r="P849" i="9" s="1"/>
  <c r="P848" i="9"/>
  <c r="D848" i="9"/>
  <c r="D847" i="9"/>
  <c r="P847" i="9" s="1"/>
  <c r="P846" i="9"/>
  <c r="D846" i="9"/>
  <c r="D845" i="9"/>
  <c r="P845" i="9" s="1"/>
  <c r="P844" i="9"/>
  <c r="D844" i="9"/>
  <c r="D843" i="9"/>
  <c r="P843" i="9" s="1"/>
  <c r="P842" i="9"/>
  <c r="D842" i="9"/>
  <c r="D841" i="9"/>
  <c r="P841" i="9" s="1"/>
  <c r="P840" i="9"/>
  <c r="D840" i="9"/>
  <c r="D839" i="9"/>
  <c r="P839" i="9" s="1"/>
  <c r="P838" i="9"/>
  <c r="D838" i="9"/>
  <c r="D837" i="9"/>
  <c r="P837" i="9" s="1"/>
  <c r="P836" i="9"/>
  <c r="D836" i="9"/>
  <c r="D835" i="9"/>
  <c r="P835" i="9" s="1"/>
  <c r="P834" i="9"/>
  <c r="D834" i="9"/>
  <c r="D833" i="9"/>
  <c r="P833" i="9" s="1"/>
  <c r="P832" i="9"/>
  <c r="D832" i="9"/>
  <c r="D831" i="9"/>
  <c r="P831" i="9" s="1"/>
  <c r="P830" i="9"/>
  <c r="D830" i="9"/>
  <c r="D829" i="9"/>
  <c r="P829" i="9" s="1"/>
  <c r="P828" i="9"/>
  <c r="D828" i="9"/>
  <c r="D827" i="9"/>
  <c r="P827" i="9" s="1"/>
  <c r="P826" i="9"/>
  <c r="D826" i="9"/>
  <c r="D825" i="9"/>
  <c r="P825" i="9" s="1"/>
  <c r="P824" i="9"/>
  <c r="D824" i="9"/>
  <c r="D823" i="9"/>
  <c r="P823" i="9" s="1"/>
  <c r="P822" i="9"/>
  <c r="D822" i="9"/>
  <c r="D821" i="9"/>
  <c r="P821" i="9" s="1"/>
  <c r="P820" i="9"/>
  <c r="D820" i="9"/>
  <c r="D819" i="9"/>
  <c r="P819" i="9" s="1"/>
  <c r="P818" i="9"/>
  <c r="D818" i="9"/>
  <c r="D817" i="9"/>
  <c r="P817" i="9" s="1"/>
  <c r="P816" i="9"/>
  <c r="D816" i="9"/>
  <c r="D815" i="9"/>
  <c r="P815" i="9" s="1"/>
  <c r="P814" i="9"/>
  <c r="D814" i="9"/>
  <c r="D813" i="9"/>
  <c r="P813" i="9" s="1"/>
  <c r="P812" i="9"/>
  <c r="D812" i="9"/>
  <c r="D811" i="9"/>
  <c r="P811" i="9" s="1"/>
  <c r="P810" i="9"/>
  <c r="D810" i="9"/>
  <c r="D809" i="9"/>
  <c r="P809" i="9" s="1"/>
  <c r="P808" i="9"/>
  <c r="D808" i="9"/>
  <c r="D807" i="9"/>
  <c r="P807" i="9" s="1"/>
  <c r="P806" i="9"/>
  <c r="D806" i="9"/>
  <c r="D805" i="9"/>
  <c r="P805" i="9" s="1"/>
  <c r="P804" i="9"/>
  <c r="D804" i="9"/>
  <c r="D803" i="9"/>
  <c r="P803" i="9" s="1"/>
  <c r="P802" i="9"/>
  <c r="D802" i="9"/>
  <c r="D801" i="9"/>
  <c r="P801" i="9" s="1"/>
  <c r="P800" i="9"/>
  <c r="D800" i="9"/>
  <c r="D799" i="9"/>
  <c r="P799" i="9" s="1"/>
  <c r="P798" i="9"/>
  <c r="D798" i="9"/>
  <c r="D797" i="9"/>
  <c r="P797" i="9" s="1"/>
  <c r="P796" i="9"/>
  <c r="D796" i="9"/>
  <c r="D795" i="9"/>
  <c r="P795" i="9" s="1"/>
  <c r="P794" i="9"/>
  <c r="D794" i="9"/>
  <c r="D793" i="9"/>
  <c r="P793" i="9" s="1"/>
  <c r="P792" i="9"/>
  <c r="D792" i="9"/>
  <c r="D791" i="9"/>
  <c r="P791" i="9" s="1"/>
  <c r="P790" i="9"/>
  <c r="D790" i="9"/>
  <c r="D789" i="9"/>
  <c r="P789" i="9" s="1"/>
  <c r="P788" i="9"/>
  <c r="D788" i="9"/>
  <c r="D787" i="9"/>
  <c r="P787" i="9" s="1"/>
  <c r="P786" i="9"/>
  <c r="D786" i="9"/>
  <c r="D785" i="9"/>
  <c r="P785" i="9" s="1"/>
  <c r="P784" i="9"/>
  <c r="D784" i="9"/>
  <c r="D783" i="9"/>
  <c r="P783" i="9" s="1"/>
  <c r="P782" i="9"/>
  <c r="D782" i="9"/>
  <c r="D781" i="9"/>
  <c r="P781" i="9" s="1"/>
  <c r="P780" i="9"/>
  <c r="D780" i="9"/>
  <c r="D779" i="9"/>
  <c r="P779" i="9" s="1"/>
  <c r="P778" i="9"/>
  <c r="D778" i="9"/>
  <c r="D777" i="9"/>
  <c r="P777" i="9" s="1"/>
  <c r="P776" i="9"/>
  <c r="D776" i="9"/>
  <c r="D775" i="9"/>
  <c r="P775" i="9" s="1"/>
  <c r="P774" i="9"/>
  <c r="D774" i="9"/>
  <c r="D773" i="9"/>
  <c r="P773" i="9" s="1"/>
  <c r="P772" i="9"/>
  <c r="D772" i="9"/>
  <c r="D771" i="9"/>
  <c r="P771" i="9" s="1"/>
  <c r="P770" i="9"/>
  <c r="D770" i="9"/>
  <c r="D769" i="9"/>
  <c r="P769" i="9" s="1"/>
  <c r="P768" i="9"/>
  <c r="D768" i="9"/>
  <c r="D767" i="9"/>
  <c r="P767" i="9" s="1"/>
  <c r="P766" i="9"/>
  <c r="D766" i="9"/>
  <c r="D765" i="9"/>
  <c r="P765" i="9" s="1"/>
  <c r="P764" i="9"/>
  <c r="D764" i="9"/>
  <c r="D763" i="9"/>
  <c r="P763" i="9" s="1"/>
  <c r="P762" i="9"/>
  <c r="D762" i="9"/>
  <c r="D761" i="9"/>
  <c r="P761" i="9" s="1"/>
  <c r="P760" i="9"/>
  <c r="D760" i="9"/>
  <c r="D759" i="9"/>
  <c r="P759" i="9" s="1"/>
  <c r="P758" i="9"/>
  <c r="D758" i="9"/>
  <c r="D757" i="9"/>
  <c r="P757" i="9" s="1"/>
  <c r="P756" i="9"/>
  <c r="D756" i="9"/>
  <c r="D755" i="9"/>
  <c r="P755" i="9" s="1"/>
  <c r="P754" i="9"/>
  <c r="D754" i="9"/>
  <c r="D753" i="9"/>
  <c r="P753" i="9" s="1"/>
  <c r="P752" i="9"/>
  <c r="D752" i="9"/>
  <c r="D751" i="9"/>
  <c r="P751" i="9" s="1"/>
  <c r="P750" i="9"/>
  <c r="D750" i="9"/>
  <c r="D749" i="9"/>
  <c r="P749" i="9" s="1"/>
  <c r="P748" i="9"/>
  <c r="D748" i="9"/>
  <c r="D747" i="9"/>
  <c r="P747" i="9" s="1"/>
  <c r="P746" i="9"/>
  <c r="D746" i="9"/>
  <c r="D745" i="9"/>
  <c r="P745" i="9" s="1"/>
  <c r="P744" i="9"/>
  <c r="D744" i="9"/>
  <c r="D743" i="9"/>
  <c r="P743" i="9" s="1"/>
  <c r="P742" i="9"/>
  <c r="D742" i="9"/>
  <c r="D741" i="9"/>
  <c r="P741" i="9" s="1"/>
  <c r="P740" i="9"/>
  <c r="D740" i="9"/>
  <c r="D739" i="9"/>
  <c r="P739" i="9" s="1"/>
  <c r="P738" i="9"/>
  <c r="D738" i="9"/>
  <c r="D737" i="9"/>
  <c r="P737" i="9" s="1"/>
  <c r="P736" i="9"/>
  <c r="D736" i="9"/>
  <c r="D735" i="9"/>
  <c r="P735" i="9" s="1"/>
  <c r="P734" i="9"/>
  <c r="D734" i="9"/>
  <c r="D733" i="9"/>
  <c r="P733" i="9" s="1"/>
  <c r="P732" i="9"/>
  <c r="D732" i="9"/>
  <c r="D731" i="9"/>
  <c r="P731" i="9" s="1"/>
  <c r="P730" i="9"/>
  <c r="D730" i="9"/>
  <c r="D729" i="9"/>
  <c r="P729" i="9" s="1"/>
  <c r="P728" i="9"/>
  <c r="D728" i="9"/>
  <c r="D727" i="9"/>
  <c r="P727" i="9" s="1"/>
  <c r="P726" i="9"/>
  <c r="D726" i="9"/>
  <c r="D725" i="9"/>
  <c r="P725" i="9" s="1"/>
  <c r="P724" i="9"/>
  <c r="D724" i="9"/>
  <c r="D723" i="9"/>
  <c r="P723" i="9" s="1"/>
  <c r="P722" i="9"/>
  <c r="D722" i="9"/>
  <c r="D721" i="9"/>
  <c r="P721" i="9" s="1"/>
  <c r="P720" i="9"/>
  <c r="D720" i="9"/>
  <c r="D719" i="9"/>
  <c r="P719" i="9" s="1"/>
  <c r="P718" i="9"/>
  <c r="D718" i="9"/>
  <c r="D717" i="9"/>
  <c r="P717" i="9" s="1"/>
  <c r="P716" i="9"/>
  <c r="D716" i="9"/>
  <c r="D715" i="9"/>
  <c r="P715" i="9" s="1"/>
  <c r="P714" i="9"/>
  <c r="D714" i="9"/>
  <c r="D713" i="9"/>
  <c r="P713" i="9" s="1"/>
  <c r="P712" i="9"/>
  <c r="D712" i="9"/>
  <c r="D711" i="9"/>
  <c r="P711" i="9" s="1"/>
  <c r="P710" i="9"/>
  <c r="D710" i="9"/>
  <c r="D709" i="9"/>
  <c r="P709" i="9" s="1"/>
  <c r="P708" i="9"/>
  <c r="D708" i="9"/>
  <c r="D707" i="9"/>
  <c r="P707" i="9" s="1"/>
  <c r="P706" i="9"/>
  <c r="D706" i="9"/>
  <c r="D705" i="9"/>
  <c r="P705" i="9" s="1"/>
  <c r="P704" i="9"/>
  <c r="D704" i="9"/>
  <c r="D703" i="9"/>
  <c r="P703" i="9" s="1"/>
  <c r="P702" i="9"/>
  <c r="D702" i="9"/>
  <c r="D701" i="9"/>
  <c r="P701" i="9" s="1"/>
  <c r="P700" i="9"/>
  <c r="D700" i="9"/>
  <c r="D699" i="9"/>
  <c r="P699" i="9" s="1"/>
  <c r="P698" i="9"/>
  <c r="D698" i="9"/>
  <c r="D697" i="9"/>
  <c r="P697" i="9" s="1"/>
  <c r="P696" i="9"/>
  <c r="D696" i="9"/>
  <c r="D695" i="9"/>
  <c r="P695" i="9" s="1"/>
  <c r="P694" i="9"/>
  <c r="D694" i="9"/>
  <c r="D693" i="9"/>
  <c r="P693" i="9" s="1"/>
  <c r="P692" i="9"/>
  <c r="D692" i="9"/>
  <c r="D691" i="9"/>
  <c r="P691" i="9" s="1"/>
  <c r="P690" i="9"/>
  <c r="D690" i="9"/>
  <c r="D689" i="9"/>
  <c r="P689" i="9" s="1"/>
  <c r="P688" i="9"/>
  <c r="D688" i="9"/>
  <c r="D687" i="9"/>
  <c r="P687" i="9" s="1"/>
  <c r="P686" i="9"/>
  <c r="D686" i="9"/>
  <c r="D685" i="9"/>
  <c r="P685" i="9" s="1"/>
  <c r="P684" i="9"/>
  <c r="D684" i="9"/>
  <c r="D683" i="9"/>
  <c r="P683" i="9" s="1"/>
  <c r="P682" i="9"/>
  <c r="D682" i="9"/>
  <c r="D681" i="9"/>
  <c r="P681" i="9" s="1"/>
  <c r="P680" i="9"/>
  <c r="D680" i="9"/>
  <c r="D679" i="9"/>
  <c r="P679" i="9" s="1"/>
  <c r="P678" i="9"/>
  <c r="D678" i="9"/>
  <c r="D677" i="9"/>
  <c r="P677" i="9" s="1"/>
  <c r="P676" i="9"/>
  <c r="D676" i="9"/>
  <c r="D675" i="9"/>
  <c r="P675" i="9" s="1"/>
  <c r="P674" i="9"/>
  <c r="D674" i="9"/>
  <c r="D673" i="9"/>
  <c r="P673" i="9" s="1"/>
  <c r="P672" i="9"/>
  <c r="D672" i="9"/>
  <c r="D671" i="9"/>
  <c r="P671" i="9" s="1"/>
  <c r="P670" i="9"/>
  <c r="D670" i="9"/>
  <c r="D669" i="9"/>
  <c r="P669" i="9" s="1"/>
  <c r="P668" i="9"/>
  <c r="D668" i="9"/>
  <c r="D667" i="9"/>
  <c r="P667" i="9" s="1"/>
  <c r="P666" i="9"/>
  <c r="D666" i="9"/>
  <c r="D665" i="9"/>
  <c r="P665" i="9" s="1"/>
  <c r="P664" i="9"/>
  <c r="D664" i="9"/>
  <c r="D663" i="9"/>
  <c r="P663" i="9" s="1"/>
  <c r="P662" i="9"/>
  <c r="D662" i="9"/>
  <c r="D661" i="9"/>
  <c r="P661" i="9" s="1"/>
  <c r="P660" i="9"/>
  <c r="D660" i="9"/>
  <c r="D659" i="9"/>
  <c r="P659" i="9" s="1"/>
  <c r="P658" i="9"/>
  <c r="D658" i="9"/>
  <c r="D657" i="9"/>
  <c r="P657" i="9" s="1"/>
  <c r="P656" i="9"/>
  <c r="D656" i="9"/>
  <c r="D655" i="9"/>
  <c r="P655" i="9" s="1"/>
  <c r="P654" i="9"/>
  <c r="D654" i="9"/>
  <c r="D653" i="9"/>
  <c r="P653" i="9" s="1"/>
  <c r="P652" i="9"/>
  <c r="D652" i="9"/>
  <c r="D651" i="9"/>
  <c r="P651" i="9" s="1"/>
  <c r="P650" i="9"/>
  <c r="D650" i="9"/>
  <c r="D649" i="9"/>
  <c r="P649" i="9" s="1"/>
  <c r="P648" i="9"/>
  <c r="D648" i="9"/>
  <c r="D647" i="9"/>
  <c r="P647" i="9" s="1"/>
  <c r="P646" i="9"/>
  <c r="D646" i="9"/>
  <c r="D645" i="9"/>
  <c r="P645" i="9" s="1"/>
  <c r="P644" i="9"/>
  <c r="D644" i="9"/>
  <c r="D643" i="9"/>
  <c r="P643" i="9" s="1"/>
  <c r="P642" i="9"/>
  <c r="D642" i="9"/>
  <c r="D641" i="9"/>
  <c r="P641" i="9" s="1"/>
  <c r="P640" i="9"/>
  <c r="D640" i="9"/>
  <c r="D639" i="9"/>
  <c r="P639" i="9" s="1"/>
  <c r="P638" i="9"/>
  <c r="D638" i="9"/>
  <c r="D637" i="9"/>
  <c r="P637" i="9" s="1"/>
  <c r="P636" i="9"/>
  <c r="D636" i="9"/>
  <c r="D635" i="9"/>
  <c r="P635" i="9" s="1"/>
  <c r="P634" i="9"/>
  <c r="D634" i="9"/>
  <c r="D633" i="9"/>
  <c r="P633" i="9" s="1"/>
  <c r="P632" i="9"/>
  <c r="D632" i="9"/>
  <c r="D631" i="9"/>
  <c r="P631" i="9" s="1"/>
  <c r="P630" i="9"/>
  <c r="D630" i="9"/>
  <c r="D629" i="9"/>
  <c r="P629" i="9" s="1"/>
  <c r="P628" i="9"/>
  <c r="D628" i="9"/>
  <c r="D627" i="9"/>
  <c r="P627" i="9" s="1"/>
  <c r="P626" i="9"/>
  <c r="D626" i="9"/>
  <c r="D625" i="9"/>
  <c r="P625" i="9" s="1"/>
  <c r="P624" i="9"/>
  <c r="D624" i="9"/>
  <c r="D623" i="9"/>
  <c r="P623" i="9" s="1"/>
  <c r="P622" i="9"/>
  <c r="D622" i="9"/>
  <c r="D621" i="9"/>
  <c r="P621" i="9" s="1"/>
  <c r="P620" i="9"/>
  <c r="D620" i="9"/>
  <c r="D619" i="9"/>
  <c r="P619" i="9" s="1"/>
  <c r="P618" i="9"/>
  <c r="D618" i="9"/>
  <c r="D617" i="9"/>
  <c r="P617" i="9" s="1"/>
  <c r="P616" i="9"/>
  <c r="D616" i="9"/>
  <c r="D615" i="9"/>
  <c r="P615" i="9" s="1"/>
  <c r="P614" i="9"/>
  <c r="D614" i="9"/>
  <c r="D613" i="9"/>
  <c r="P613" i="9" s="1"/>
  <c r="P612" i="9"/>
  <c r="D612" i="9"/>
  <c r="D611" i="9"/>
  <c r="P611" i="9" s="1"/>
  <c r="P610" i="9"/>
  <c r="D610" i="9"/>
  <c r="D609" i="9"/>
  <c r="P609" i="9" s="1"/>
  <c r="P608" i="9"/>
  <c r="D608" i="9"/>
  <c r="D607" i="9"/>
  <c r="P607" i="9" s="1"/>
  <c r="P606" i="9"/>
  <c r="D606" i="9"/>
  <c r="D605" i="9"/>
  <c r="P605" i="9" s="1"/>
  <c r="P604" i="9"/>
  <c r="D604" i="9"/>
  <c r="D603" i="9"/>
  <c r="P603" i="9" s="1"/>
  <c r="P602" i="9"/>
  <c r="D602" i="9"/>
  <c r="D601" i="9"/>
  <c r="P601" i="9" s="1"/>
  <c r="P600" i="9"/>
  <c r="D600" i="9"/>
  <c r="D599" i="9"/>
  <c r="P599" i="9" s="1"/>
  <c r="P598" i="9"/>
  <c r="D598" i="9"/>
  <c r="D597" i="9"/>
  <c r="P597" i="9" s="1"/>
  <c r="P596" i="9"/>
  <c r="D596" i="9"/>
  <c r="D595" i="9"/>
  <c r="P595" i="9" s="1"/>
  <c r="P594" i="9"/>
  <c r="D594" i="9"/>
  <c r="D593" i="9"/>
  <c r="P593" i="9" s="1"/>
  <c r="P592" i="9"/>
  <c r="D592" i="9"/>
  <c r="D591" i="9"/>
  <c r="P591" i="9" s="1"/>
  <c r="P590" i="9"/>
  <c r="D590" i="9"/>
  <c r="D589" i="9"/>
  <c r="P589" i="9" s="1"/>
  <c r="P588" i="9"/>
  <c r="D588" i="9"/>
  <c r="D587" i="9"/>
  <c r="P587" i="9" s="1"/>
  <c r="P586" i="9"/>
  <c r="D586" i="9"/>
  <c r="D585" i="9"/>
  <c r="P585" i="9" s="1"/>
  <c r="P584" i="9"/>
  <c r="D584" i="9"/>
  <c r="D583" i="9"/>
  <c r="P583" i="9" s="1"/>
  <c r="P582" i="9"/>
  <c r="D582" i="9"/>
  <c r="D581" i="9"/>
  <c r="P581" i="9" s="1"/>
  <c r="P580" i="9"/>
  <c r="D580" i="9"/>
  <c r="D579" i="9"/>
  <c r="P579" i="9" s="1"/>
  <c r="P578" i="9"/>
  <c r="D578" i="9"/>
  <c r="D577" i="9"/>
  <c r="P577" i="9" s="1"/>
  <c r="P576" i="9"/>
  <c r="D576" i="9"/>
  <c r="D575" i="9"/>
  <c r="P575" i="9" s="1"/>
  <c r="P574" i="9"/>
  <c r="D574" i="9"/>
  <c r="D573" i="9"/>
  <c r="P573" i="9" s="1"/>
  <c r="P572" i="9"/>
  <c r="D572" i="9"/>
  <c r="D571" i="9"/>
  <c r="P571" i="9" s="1"/>
  <c r="P570" i="9"/>
  <c r="D570" i="9"/>
  <c r="D569" i="9"/>
  <c r="P569" i="9" s="1"/>
  <c r="P568" i="9"/>
  <c r="D568" i="9"/>
  <c r="D567" i="9"/>
  <c r="P567" i="9" s="1"/>
  <c r="P566" i="9"/>
  <c r="D566" i="9"/>
  <c r="D565" i="9"/>
  <c r="P565" i="9" s="1"/>
  <c r="P564" i="9"/>
  <c r="D564" i="9"/>
  <c r="D563" i="9"/>
  <c r="P563" i="9" s="1"/>
  <c r="P562" i="9"/>
  <c r="D562" i="9"/>
  <c r="D561" i="9"/>
  <c r="P561" i="9" s="1"/>
  <c r="P560" i="9"/>
  <c r="D560" i="9"/>
  <c r="D559" i="9"/>
  <c r="P559" i="9" s="1"/>
  <c r="P558" i="9"/>
  <c r="D558" i="9"/>
  <c r="D557" i="9"/>
  <c r="P557" i="9" s="1"/>
  <c r="P556" i="9"/>
  <c r="D556" i="9"/>
  <c r="D555" i="9"/>
  <c r="P555" i="9" s="1"/>
  <c r="P554" i="9"/>
  <c r="D554" i="9"/>
  <c r="D553" i="9"/>
  <c r="P553" i="9" s="1"/>
  <c r="P552" i="9"/>
  <c r="D552" i="9"/>
  <c r="D551" i="9"/>
  <c r="P551" i="9" s="1"/>
  <c r="P550" i="9"/>
  <c r="D550" i="9"/>
  <c r="D549" i="9"/>
  <c r="P549" i="9" s="1"/>
  <c r="P548" i="9"/>
  <c r="D548" i="9"/>
  <c r="D547" i="9"/>
  <c r="P547" i="9" s="1"/>
  <c r="P546" i="9"/>
  <c r="D546" i="9"/>
  <c r="D545" i="9"/>
  <c r="P545" i="9" s="1"/>
  <c r="P544" i="9"/>
  <c r="D544" i="9"/>
  <c r="D543" i="9"/>
  <c r="P543" i="9" s="1"/>
  <c r="P542" i="9"/>
  <c r="D542" i="9"/>
  <c r="D541" i="9"/>
  <c r="P541" i="9" s="1"/>
  <c r="P540" i="9"/>
  <c r="D540" i="9"/>
  <c r="D539" i="9"/>
  <c r="P539" i="9" s="1"/>
  <c r="P538" i="9"/>
  <c r="D538" i="9"/>
  <c r="D537" i="9"/>
  <c r="P537" i="9" s="1"/>
  <c r="P536" i="9"/>
  <c r="D536" i="9"/>
  <c r="D535" i="9"/>
  <c r="P535" i="9" s="1"/>
  <c r="P534" i="9"/>
  <c r="D534" i="9"/>
  <c r="D533" i="9"/>
  <c r="P533" i="9" s="1"/>
  <c r="P532" i="9"/>
  <c r="D532" i="9"/>
  <c r="D531" i="9"/>
  <c r="P531" i="9" s="1"/>
  <c r="P530" i="9"/>
  <c r="D530" i="9"/>
  <c r="D529" i="9"/>
  <c r="P529" i="9" s="1"/>
  <c r="P528" i="9"/>
  <c r="D528" i="9"/>
  <c r="D527" i="9"/>
  <c r="P527" i="9" s="1"/>
  <c r="P526" i="9"/>
  <c r="D526" i="9"/>
  <c r="D525" i="9"/>
  <c r="P525" i="9" s="1"/>
  <c r="P524" i="9"/>
  <c r="D524" i="9"/>
  <c r="D523" i="9"/>
  <c r="P523" i="9" s="1"/>
  <c r="P522" i="9"/>
  <c r="D522" i="9"/>
  <c r="D521" i="9"/>
  <c r="P521" i="9" s="1"/>
  <c r="P520" i="9"/>
  <c r="D520" i="9"/>
  <c r="D519" i="9"/>
  <c r="P519" i="9" s="1"/>
  <c r="P518" i="9"/>
  <c r="D518" i="9"/>
  <c r="D517" i="9"/>
  <c r="P517" i="9" s="1"/>
  <c r="P516" i="9"/>
  <c r="D516" i="9"/>
  <c r="D515" i="9"/>
  <c r="P515" i="9" s="1"/>
  <c r="P514" i="9"/>
  <c r="D514" i="9"/>
  <c r="D513" i="9"/>
  <c r="P513" i="9" s="1"/>
  <c r="P512" i="9"/>
  <c r="D512" i="9"/>
  <c r="D511" i="9"/>
  <c r="P511" i="9" s="1"/>
  <c r="P510" i="9"/>
  <c r="D510" i="9"/>
  <c r="D509" i="9"/>
  <c r="P509" i="9" s="1"/>
  <c r="P508" i="9"/>
  <c r="D508" i="9"/>
  <c r="D507" i="9"/>
  <c r="P507" i="9" s="1"/>
  <c r="P506" i="9"/>
  <c r="D506" i="9"/>
  <c r="D505" i="9"/>
  <c r="P505" i="9" s="1"/>
  <c r="P504" i="9"/>
  <c r="D504" i="9"/>
  <c r="D503" i="9"/>
  <c r="P503" i="9" s="1"/>
  <c r="P502" i="9"/>
  <c r="D502" i="9"/>
  <c r="D501" i="9"/>
  <c r="P501" i="9" s="1"/>
  <c r="P500" i="9"/>
  <c r="D500" i="9"/>
  <c r="D499" i="9"/>
  <c r="P499" i="9" s="1"/>
  <c r="P498" i="9"/>
  <c r="D498" i="9"/>
  <c r="D497" i="9"/>
  <c r="P497" i="9" s="1"/>
  <c r="P496" i="9"/>
  <c r="D496" i="9"/>
  <c r="D495" i="9"/>
  <c r="P495" i="9" s="1"/>
  <c r="P494" i="9"/>
  <c r="D494" i="9"/>
  <c r="D493" i="9"/>
  <c r="P493" i="9" s="1"/>
  <c r="P492" i="9"/>
  <c r="D492" i="9"/>
  <c r="D491" i="9"/>
  <c r="P491" i="9" s="1"/>
  <c r="P490" i="9"/>
  <c r="D490" i="9"/>
  <c r="D489" i="9"/>
  <c r="P489" i="9" s="1"/>
  <c r="P488" i="9"/>
  <c r="D488" i="9"/>
  <c r="D487" i="9"/>
  <c r="P487" i="9" s="1"/>
  <c r="P486" i="9"/>
  <c r="D486" i="9"/>
  <c r="D485" i="9"/>
  <c r="P485" i="9" s="1"/>
  <c r="P484" i="9"/>
  <c r="D484" i="9"/>
  <c r="D483" i="9"/>
  <c r="P483" i="9" s="1"/>
  <c r="P482" i="9"/>
  <c r="D482" i="9"/>
  <c r="D481" i="9"/>
  <c r="P481" i="9" s="1"/>
  <c r="P480" i="9"/>
  <c r="D480" i="9"/>
  <c r="D479" i="9"/>
  <c r="P479" i="9" s="1"/>
  <c r="P478" i="9"/>
  <c r="D478" i="9"/>
  <c r="D477" i="9"/>
  <c r="P477" i="9" s="1"/>
  <c r="P476" i="9"/>
  <c r="D476" i="9"/>
  <c r="D475" i="9"/>
  <c r="P475" i="9" s="1"/>
  <c r="P474" i="9"/>
  <c r="D474" i="9"/>
  <c r="D473" i="9"/>
  <c r="P473" i="9" s="1"/>
  <c r="P472" i="9"/>
  <c r="D472" i="9"/>
  <c r="D471" i="9"/>
  <c r="P471" i="9" s="1"/>
  <c r="P470" i="9"/>
  <c r="D470" i="9"/>
  <c r="D469" i="9"/>
  <c r="P469" i="9" s="1"/>
  <c r="P468" i="9"/>
  <c r="D468" i="9"/>
  <c r="D467" i="9"/>
  <c r="P467" i="9" s="1"/>
  <c r="P466" i="9"/>
  <c r="D466" i="9"/>
  <c r="D465" i="9"/>
  <c r="P465" i="9" s="1"/>
  <c r="P464" i="9"/>
  <c r="D464" i="9"/>
  <c r="D463" i="9"/>
  <c r="P463" i="9" s="1"/>
  <c r="P462" i="9"/>
  <c r="D462" i="9"/>
  <c r="D461" i="9"/>
  <c r="P461" i="9" s="1"/>
  <c r="P460" i="9"/>
  <c r="D460" i="9"/>
  <c r="D459" i="9"/>
  <c r="P459" i="9" s="1"/>
  <c r="P458" i="9"/>
  <c r="D458" i="9"/>
  <c r="D457" i="9"/>
  <c r="P457" i="9" s="1"/>
  <c r="P456" i="9"/>
  <c r="D456" i="9"/>
  <c r="D455" i="9"/>
  <c r="P455" i="9" s="1"/>
  <c r="P454" i="9"/>
  <c r="D454" i="9"/>
  <c r="D453" i="9"/>
  <c r="P453" i="9" s="1"/>
  <c r="P452" i="9"/>
  <c r="D452" i="9"/>
  <c r="D451" i="9"/>
  <c r="P451" i="9" s="1"/>
  <c r="P450" i="9"/>
  <c r="D450" i="9"/>
  <c r="D449" i="9"/>
  <c r="P449" i="9" s="1"/>
  <c r="P448" i="9"/>
  <c r="D448" i="9"/>
  <c r="D447" i="9"/>
  <c r="P447" i="9" s="1"/>
  <c r="P446" i="9"/>
  <c r="D446" i="9"/>
  <c r="D445" i="9"/>
  <c r="P445" i="9" s="1"/>
  <c r="P444" i="9"/>
  <c r="D444" i="9"/>
  <c r="D443" i="9"/>
  <c r="P443" i="9" s="1"/>
  <c r="P442" i="9"/>
  <c r="D442" i="9"/>
  <c r="D441" i="9"/>
  <c r="P441" i="9" s="1"/>
  <c r="P440" i="9"/>
  <c r="D440" i="9"/>
  <c r="D439" i="9"/>
  <c r="P439" i="9" s="1"/>
  <c r="P438" i="9"/>
  <c r="D438" i="9"/>
  <c r="D437" i="9"/>
  <c r="P437" i="9" s="1"/>
  <c r="P436" i="9"/>
  <c r="D436" i="9"/>
  <c r="D435" i="9"/>
  <c r="P435" i="9" s="1"/>
  <c r="P434" i="9"/>
  <c r="D434" i="9"/>
  <c r="D433" i="9"/>
  <c r="P433" i="9" s="1"/>
  <c r="P432" i="9"/>
  <c r="D432" i="9"/>
  <c r="D431" i="9"/>
  <c r="P431" i="9" s="1"/>
  <c r="P430" i="9"/>
  <c r="D430" i="9"/>
  <c r="D429" i="9"/>
  <c r="P429" i="9" s="1"/>
  <c r="P428" i="9"/>
  <c r="D428" i="9"/>
  <c r="D427" i="9"/>
  <c r="P427" i="9" s="1"/>
  <c r="P426" i="9"/>
  <c r="D426" i="9"/>
  <c r="D425" i="9"/>
  <c r="P425" i="9" s="1"/>
  <c r="P424" i="9"/>
  <c r="D424" i="9"/>
  <c r="D423" i="9"/>
  <c r="P423" i="9" s="1"/>
  <c r="P422" i="9"/>
  <c r="D422" i="9"/>
  <c r="D421" i="9"/>
  <c r="P421" i="9" s="1"/>
  <c r="P420" i="9"/>
  <c r="D420" i="9"/>
  <c r="D419" i="9"/>
  <c r="P419" i="9" s="1"/>
  <c r="P418" i="9"/>
  <c r="D418" i="9"/>
  <c r="D417" i="9"/>
  <c r="P417" i="9" s="1"/>
  <c r="P416" i="9"/>
  <c r="D416" i="9"/>
  <c r="D415" i="9"/>
  <c r="P415" i="9" s="1"/>
  <c r="P414" i="9"/>
  <c r="D414" i="9"/>
  <c r="D413" i="9"/>
  <c r="P413" i="9" s="1"/>
  <c r="P412" i="9"/>
  <c r="D412" i="9"/>
  <c r="D411" i="9"/>
  <c r="P411" i="9" s="1"/>
  <c r="P410" i="9"/>
  <c r="D410" i="9"/>
  <c r="D409" i="9"/>
  <c r="P409" i="9" s="1"/>
  <c r="P408" i="9"/>
  <c r="D408" i="9"/>
  <c r="D407" i="9"/>
  <c r="P407" i="9" s="1"/>
  <c r="P406" i="9"/>
  <c r="D406" i="9"/>
  <c r="D405" i="9"/>
  <c r="P405" i="9" s="1"/>
  <c r="P404" i="9"/>
  <c r="D404" i="9"/>
  <c r="D403" i="9"/>
  <c r="P403" i="9" s="1"/>
  <c r="P402" i="9"/>
  <c r="D402" i="9"/>
  <c r="D401" i="9"/>
  <c r="P401" i="9" s="1"/>
  <c r="P400" i="9"/>
  <c r="D400" i="9"/>
  <c r="D399" i="9"/>
  <c r="P399" i="9" s="1"/>
  <c r="P398" i="9"/>
  <c r="D398" i="9"/>
  <c r="D397" i="9"/>
  <c r="P397" i="9" s="1"/>
  <c r="P396" i="9"/>
  <c r="D396" i="9"/>
  <c r="D395" i="9"/>
  <c r="P395" i="9" s="1"/>
  <c r="P394" i="9"/>
  <c r="D394" i="9"/>
  <c r="D393" i="9"/>
  <c r="P393" i="9" s="1"/>
  <c r="P392" i="9"/>
  <c r="D392" i="9"/>
  <c r="D391" i="9"/>
  <c r="P391" i="9" s="1"/>
  <c r="P390" i="9"/>
  <c r="D390" i="9"/>
  <c r="D389" i="9"/>
  <c r="P389" i="9" s="1"/>
  <c r="P388" i="9"/>
  <c r="D388" i="9"/>
  <c r="D387" i="9"/>
  <c r="P387" i="9" s="1"/>
  <c r="P386" i="9"/>
  <c r="D386" i="9"/>
  <c r="D385" i="9"/>
  <c r="P385" i="9" s="1"/>
  <c r="P384" i="9"/>
  <c r="D384" i="9"/>
  <c r="D383" i="9"/>
  <c r="P383" i="9" s="1"/>
  <c r="P382" i="9"/>
  <c r="D382" i="9"/>
  <c r="D381" i="9"/>
  <c r="P381" i="9" s="1"/>
  <c r="P380" i="9"/>
  <c r="D380" i="9"/>
  <c r="D379" i="9"/>
  <c r="P379" i="9" s="1"/>
  <c r="P378" i="9"/>
  <c r="D378" i="9"/>
  <c r="D377" i="9"/>
  <c r="P377" i="9" s="1"/>
  <c r="P376" i="9"/>
  <c r="D376" i="9"/>
  <c r="D375" i="9"/>
  <c r="P375" i="9" s="1"/>
  <c r="P374" i="9"/>
  <c r="D374" i="9"/>
  <c r="D373" i="9"/>
  <c r="P373" i="9" s="1"/>
  <c r="P372" i="9"/>
  <c r="D372" i="9"/>
  <c r="D371" i="9"/>
  <c r="P371" i="9" s="1"/>
  <c r="P370" i="9"/>
  <c r="D370" i="9"/>
  <c r="D369" i="9"/>
  <c r="P369" i="9" s="1"/>
  <c r="P368" i="9"/>
  <c r="D368" i="9"/>
  <c r="D367" i="9"/>
  <c r="P367" i="9" s="1"/>
  <c r="P366" i="9"/>
  <c r="D366" i="9"/>
  <c r="D365" i="9"/>
  <c r="P365" i="9" s="1"/>
  <c r="P364" i="9"/>
  <c r="D364" i="9"/>
  <c r="D363" i="9"/>
  <c r="P363" i="9" s="1"/>
  <c r="P362" i="9"/>
  <c r="D362" i="9"/>
  <c r="D361" i="9"/>
  <c r="P361" i="9" s="1"/>
  <c r="P360" i="9"/>
  <c r="D360" i="9"/>
  <c r="D359" i="9"/>
  <c r="P359" i="9" s="1"/>
  <c r="P358" i="9"/>
  <c r="D358" i="9"/>
  <c r="D357" i="9"/>
  <c r="P357" i="9" s="1"/>
  <c r="P356" i="9"/>
  <c r="D356" i="9"/>
  <c r="D355" i="9"/>
  <c r="P355" i="9" s="1"/>
  <c r="P354" i="9"/>
  <c r="D354" i="9"/>
  <c r="D353" i="9"/>
  <c r="P353" i="9" s="1"/>
  <c r="P352" i="9"/>
  <c r="D352" i="9"/>
  <c r="D351" i="9"/>
  <c r="P351" i="9" s="1"/>
  <c r="P350" i="9"/>
  <c r="D350" i="9"/>
  <c r="D349" i="9"/>
  <c r="P349" i="9" s="1"/>
  <c r="P348" i="9"/>
  <c r="D348" i="9"/>
  <c r="D347" i="9"/>
  <c r="P347" i="9" s="1"/>
  <c r="P346" i="9"/>
  <c r="D346" i="9"/>
  <c r="D345" i="9"/>
  <c r="P345" i="9" s="1"/>
  <c r="P344" i="9"/>
  <c r="D344" i="9"/>
  <c r="D343" i="9"/>
  <c r="P343" i="9" s="1"/>
  <c r="P342" i="9"/>
  <c r="D342" i="9"/>
  <c r="D341" i="9"/>
  <c r="P341" i="9" s="1"/>
  <c r="P340" i="9"/>
  <c r="D340" i="9"/>
  <c r="D339" i="9"/>
  <c r="P339" i="9" s="1"/>
  <c r="P338" i="9"/>
  <c r="D338" i="9"/>
  <c r="D337" i="9"/>
  <c r="P337" i="9" s="1"/>
  <c r="P336" i="9"/>
  <c r="D336" i="9"/>
  <c r="D335" i="9"/>
  <c r="P335" i="9" s="1"/>
  <c r="P334" i="9"/>
  <c r="D334" i="9"/>
  <c r="D333" i="9"/>
  <c r="P333" i="9" s="1"/>
  <c r="P332" i="9"/>
  <c r="D332" i="9"/>
  <c r="D331" i="9"/>
  <c r="P331" i="9" s="1"/>
  <c r="P330" i="9"/>
  <c r="D330" i="9"/>
  <c r="D329" i="9"/>
  <c r="P329" i="9" s="1"/>
  <c r="P328" i="9"/>
  <c r="D328" i="9"/>
  <c r="D327" i="9"/>
  <c r="P327" i="9" s="1"/>
  <c r="P326" i="9"/>
  <c r="D326" i="9"/>
  <c r="D325" i="9"/>
  <c r="P325" i="9" s="1"/>
  <c r="P324" i="9"/>
  <c r="D324" i="9"/>
  <c r="D323" i="9"/>
  <c r="P323" i="9" s="1"/>
  <c r="P322" i="9"/>
  <c r="D322" i="9"/>
  <c r="D321" i="9"/>
  <c r="P321" i="9" s="1"/>
  <c r="P320" i="9"/>
  <c r="D320" i="9"/>
  <c r="D319" i="9"/>
  <c r="P319" i="9" s="1"/>
  <c r="P318" i="9"/>
  <c r="D318" i="9"/>
  <c r="D317" i="9"/>
  <c r="P317" i="9" s="1"/>
  <c r="P316" i="9"/>
  <c r="D316" i="9"/>
  <c r="D315" i="9"/>
  <c r="P315" i="9" s="1"/>
  <c r="P314" i="9"/>
  <c r="D314" i="9"/>
  <c r="D313" i="9"/>
  <c r="P313" i="9" s="1"/>
  <c r="P312" i="9"/>
  <c r="D312" i="9"/>
  <c r="D311" i="9"/>
  <c r="P311" i="9" s="1"/>
  <c r="P310" i="9"/>
  <c r="D310" i="9"/>
  <c r="D309" i="9"/>
  <c r="P309" i="9" s="1"/>
  <c r="P308" i="9"/>
  <c r="D308" i="9"/>
  <c r="D307" i="9"/>
  <c r="P307" i="9" s="1"/>
  <c r="P306" i="9"/>
  <c r="D306" i="9"/>
  <c r="D305" i="9"/>
  <c r="P305" i="9" s="1"/>
  <c r="P304" i="9"/>
  <c r="D304" i="9"/>
  <c r="D303" i="9"/>
  <c r="P303" i="9" s="1"/>
  <c r="P302" i="9"/>
  <c r="D302" i="9"/>
  <c r="D301" i="9"/>
  <c r="P301" i="9" s="1"/>
  <c r="P300" i="9"/>
  <c r="D300" i="9"/>
  <c r="D299" i="9"/>
  <c r="P299" i="9" s="1"/>
  <c r="P298" i="9"/>
  <c r="D298" i="9"/>
  <c r="D297" i="9"/>
  <c r="P297" i="9" s="1"/>
  <c r="P296" i="9"/>
  <c r="D296" i="9"/>
  <c r="D295" i="9"/>
  <c r="P295" i="9" s="1"/>
  <c r="P294" i="9"/>
  <c r="D294" i="9"/>
  <c r="D293" i="9"/>
  <c r="P293" i="9" s="1"/>
  <c r="P292" i="9"/>
  <c r="D292" i="9"/>
  <c r="D291" i="9"/>
  <c r="P291" i="9" s="1"/>
  <c r="P290" i="9"/>
  <c r="D290" i="9"/>
  <c r="D289" i="9"/>
  <c r="P289" i="9" s="1"/>
  <c r="P288" i="9"/>
  <c r="D288" i="9"/>
  <c r="D287" i="9"/>
  <c r="P287" i="9" s="1"/>
  <c r="P286" i="9"/>
  <c r="D286" i="9"/>
  <c r="D285" i="9"/>
  <c r="P285" i="9" s="1"/>
  <c r="P284" i="9"/>
  <c r="D284" i="9"/>
  <c r="D283" i="9"/>
  <c r="P283" i="9" s="1"/>
  <c r="P282" i="9"/>
  <c r="D282" i="9"/>
  <c r="D281" i="9"/>
  <c r="P281" i="9" s="1"/>
  <c r="P280" i="9"/>
  <c r="D280" i="9"/>
  <c r="D279" i="9"/>
  <c r="P279" i="9" s="1"/>
  <c r="P278" i="9"/>
  <c r="D278" i="9"/>
  <c r="D277" i="9"/>
  <c r="P277" i="9" s="1"/>
  <c r="P276" i="9"/>
  <c r="D276" i="9"/>
  <c r="D275" i="9"/>
  <c r="P275" i="9" s="1"/>
  <c r="P274" i="9"/>
  <c r="D274" i="9"/>
  <c r="D273" i="9"/>
  <c r="P273" i="9" s="1"/>
  <c r="P272" i="9"/>
  <c r="D272" i="9"/>
  <c r="D271" i="9"/>
  <c r="P271" i="9" s="1"/>
  <c r="P270" i="9"/>
  <c r="D270" i="9"/>
  <c r="D269" i="9"/>
  <c r="P269" i="9" s="1"/>
  <c r="P268" i="9"/>
  <c r="D268" i="9"/>
  <c r="D267" i="9"/>
  <c r="P267" i="9" s="1"/>
  <c r="P266" i="9"/>
  <c r="D266" i="9"/>
  <c r="D265" i="9"/>
  <c r="P265" i="9" s="1"/>
  <c r="P264" i="9"/>
  <c r="D264" i="9"/>
  <c r="D263" i="9"/>
  <c r="P263" i="9" s="1"/>
  <c r="P262" i="9"/>
  <c r="D262" i="9"/>
  <c r="D261" i="9"/>
  <c r="P261" i="9" s="1"/>
  <c r="P260" i="9"/>
  <c r="D260" i="9"/>
  <c r="D259" i="9"/>
  <c r="P259" i="9" s="1"/>
  <c r="P258" i="9"/>
  <c r="D258" i="9"/>
  <c r="D257" i="9"/>
  <c r="P257" i="9" s="1"/>
  <c r="P256" i="9"/>
  <c r="D256" i="9"/>
  <c r="D255" i="9"/>
  <c r="P255" i="9" s="1"/>
  <c r="P254" i="9"/>
  <c r="D254" i="9"/>
  <c r="D253" i="9"/>
  <c r="P253" i="9" s="1"/>
  <c r="P252" i="9"/>
  <c r="D252" i="9"/>
  <c r="D251" i="9"/>
  <c r="P251" i="9" s="1"/>
  <c r="P250" i="9"/>
  <c r="D250" i="9"/>
  <c r="D249" i="9"/>
  <c r="P249" i="9" s="1"/>
  <c r="P248" i="9"/>
  <c r="D248" i="9"/>
  <c r="D247" i="9"/>
  <c r="P247" i="9" s="1"/>
  <c r="P246" i="9"/>
  <c r="D246" i="9"/>
  <c r="D245" i="9"/>
  <c r="P245" i="9" s="1"/>
  <c r="P244" i="9"/>
  <c r="D244" i="9"/>
  <c r="D243" i="9"/>
  <c r="P243" i="9" s="1"/>
  <c r="P242" i="9"/>
  <c r="D242" i="9"/>
  <c r="D241" i="9"/>
  <c r="P241" i="9" s="1"/>
  <c r="P240" i="9"/>
  <c r="D240" i="9"/>
  <c r="D239" i="9"/>
  <c r="P239" i="9" s="1"/>
  <c r="P238" i="9"/>
  <c r="D238" i="9"/>
  <c r="D237" i="9"/>
  <c r="P237" i="9" s="1"/>
  <c r="P236" i="9"/>
  <c r="D236" i="9"/>
  <c r="D235" i="9"/>
  <c r="P235" i="9" s="1"/>
  <c r="P234" i="9"/>
  <c r="D234" i="9"/>
  <c r="D233" i="9"/>
  <c r="P233" i="9" s="1"/>
  <c r="P232" i="9"/>
  <c r="D232" i="9"/>
  <c r="D231" i="9"/>
  <c r="P231" i="9" s="1"/>
  <c r="P230" i="9"/>
  <c r="D230" i="9"/>
  <c r="D229" i="9"/>
  <c r="P229" i="9" s="1"/>
  <c r="P228" i="9"/>
  <c r="D228" i="9"/>
  <c r="D227" i="9"/>
  <c r="P227" i="9" s="1"/>
  <c r="P226" i="9"/>
  <c r="D226" i="9"/>
  <c r="D225" i="9"/>
  <c r="P225" i="9" s="1"/>
  <c r="P224" i="9"/>
  <c r="D224" i="9"/>
  <c r="D223" i="9"/>
  <c r="P223" i="9" s="1"/>
  <c r="P222" i="9"/>
  <c r="D222" i="9"/>
  <c r="D221" i="9"/>
  <c r="P221" i="9" s="1"/>
  <c r="P220" i="9"/>
  <c r="D220" i="9"/>
  <c r="D219" i="9"/>
  <c r="P219" i="9" s="1"/>
  <c r="P218" i="9"/>
  <c r="D218" i="9"/>
  <c r="D217" i="9"/>
  <c r="P217" i="9" s="1"/>
  <c r="P216" i="9"/>
  <c r="D216" i="9"/>
  <c r="D215" i="9"/>
  <c r="P215" i="9" s="1"/>
  <c r="P214" i="9"/>
  <c r="D214" i="9"/>
  <c r="D213" i="9"/>
  <c r="P213" i="9" s="1"/>
  <c r="P212" i="9"/>
  <c r="D212" i="9"/>
  <c r="D211" i="9"/>
  <c r="P211" i="9" s="1"/>
  <c r="P210" i="9"/>
  <c r="D210" i="9"/>
  <c r="D209" i="9"/>
  <c r="P209" i="9" s="1"/>
  <c r="P208" i="9"/>
  <c r="D208" i="9"/>
  <c r="D207" i="9"/>
  <c r="P207" i="9" s="1"/>
  <c r="P206" i="9"/>
  <c r="D206" i="9"/>
  <c r="D205" i="9"/>
  <c r="P205" i="9" s="1"/>
  <c r="P204" i="9"/>
  <c r="D204" i="9"/>
  <c r="D203" i="9"/>
  <c r="P203" i="9" s="1"/>
  <c r="P202" i="9"/>
  <c r="D202" i="9"/>
  <c r="D201" i="9"/>
  <c r="P201" i="9" s="1"/>
  <c r="P200" i="9"/>
  <c r="D200" i="9"/>
  <c r="D199" i="9"/>
  <c r="P199" i="9" s="1"/>
  <c r="P198" i="9"/>
  <c r="D198" i="9"/>
  <c r="D197" i="9"/>
  <c r="P197" i="9" s="1"/>
  <c r="P196" i="9"/>
  <c r="D196" i="9"/>
  <c r="D195" i="9"/>
  <c r="P195" i="9" s="1"/>
  <c r="P194" i="9"/>
  <c r="D194" i="9"/>
  <c r="D193" i="9"/>
  <c r="P193" i="9" s="1"/>
  <c r="P192" i="9"/>
  <c r="D192" i="9"/>
  <c r="D191" i="9"/>
  <c r="P191" i="9" s="1"/>
  <c r="P190" i="9"/>
  <c r="D190" i="9"/>
  <c r="D189" i="9"/>
  <c r="P189" i="9" s="1"/>
  <c r="P188" i="9"/>
  <c r="D188" i="9"/>
  <c r="D187" i="9"/>
  <c r="P187" i="9" s="1"/>
  <c r="P186" i="9"/>
  <c r="D186" i="9"/>
  <c r="D185" i="9"/>
  <c r="P185" i="9" s="1"/>
  <c r="P184" i="9"/>
  <c r="D184" i="9"/>
  <c r="D183" i="9"/>
  <c r="P183" i="9" s="1"/>
  <c r="P182" i="9"/>
  <c r="D182" i="9"/>
  <c r="D181" i="9"/>
  <c r="P181" i="9" s="1"/>
  <c r="P180" i="9"/>
  <c r="D180" i="9"/>
  <c r="D179" i="9"/>
  <c r="P179" i="9" s="1"/>
  <c r="P178" i="9"/>
  <c r="D178" i="9"/>
  <c r="D177" i="9"/>
  <c r="P177" i="9" s="1"/>
  <c r="P176" i="9"/>
  <c r="D176" i="9"/>
  <c r="D175" i="9"/>
  <c r="P175" i="9" s="1"/>
  <c r="P174" i="9"/>
  <c r="D174" i="9"/>
  <c r="D173" i="9"/>
  <c r="P173" i="9" s="1"/>
  <c r="P172" i="9"/>
  <c r="D172" i="9"/>
  <c r="D171" i="9"/>
  <c r="P171" i="9" s="1"/>
  <c r="P170" i="9"/>
  <c r="D170" i="9"/>
  <c r="D169" i="9"/>
  <c r="P169" i="9" s="1"/>
  <c r="P168" i="9"/>
  <c r="D168" i="9"/>
  <c r="D167" i="9"/>
  <c r="P167" i="9" s="1"/>
  <c r="P166" i="9"/>
  <c r="D166" i="9"/>
  <c r="D165" i="9"/>
  <c r="P165" i="9" s="1"/>
  <c r="P164" i="9"/>
  <c r="D164" i="9"/>
  <c r="D163" i="9"/>
  <c r="P163" i="9" s="1"/>
  <c r="P162" i="9"/>
  <c r="D162" i="9"/>
  <c r="D161" i="9"/>
  <c r="P161" i="9" s="1"/>
  <c r="P160" i="9"/>
  <c r="D160" i="9"/>
  <c r="D159" i="9"/>
  <c r="P159" i="9" s="1"/>
  <c r="P158" i="9"/>
  <c r="D158" i="9"/>
  <c r="D157" i="9"/>
  <c r="P157" i="9" s="1"/>
  <c r="P156" i="9"/>
  <c r="D156" i="9"/>
  <c r="D155" i="9"/>
  <c r="P155" i="9" s="1"/>
  <c r="P154" i="9"/>
  <c r="D154" i="9"/>
  <c r="D153" i="9"/>
  <c r="P153" i="9" s="1"/>
  <c r="P152" i="9"/>
  <c r="D152" i="9"/>
  <c r="D151" i="9"/>
  <c r="P151" i="9" s="1"/>
  <c r="P150" i="9"/>
  <c r="D150" i="9"/>
  <c r="D149" i="9"/>
  <c r="P149" i="9" s="1"/>
  <c r="P148" i="9"/>
  <c r="D148" i="9"/>
  <c r="D147" i="9"/>
  <c r="P147" i="9" s="1"/>
  <c r="P146" i="9"/>
  <c r="D146" i="9"/>
  <c r="D145" i="9"/>
  <c r="P145" i="9" s="1"/>
  <c r="P144" i="9"/>
  <c r="D144" i="9"/>
  <c r="D143" i="9"/>
  <c r="P143" i="9" s="1"/>
  <c r="P142" i="9"/>
  <c r="D142" i="9"/>
  <c r="D141" i="9"/>
  <c r="P141" i="9" s="1"/>
  <c r="P140" i="9"/>
  <c r="D140" i="9"/>
  <c r="D139" i="9"/>
  <c r="P139" i="9" s="1"/>
  <c r="P138" i="9"/>
  <c r="D138" i="9"/>
  <c r="D137" i="9"/>
  <c r="P137" i="9" s="1"/>
  <c r="P136" i="9"/>
  <c r="D136" i="9"/>
  <c r="D135" i="9"/>
  <c r="P135" i="9" s="1"/>
  <c r="P134" i="9"/>
  <c r="D134" i="9"/>
  <c r="D133" i="9"/>
  <c r="P133" i="9" s="1"/>
  <c r="P132" i="9"/>
  <c r="D132" i="9"/>
  <c r="D131" i="9"/>
  <c r="P131" i="9" s="1"/>
  <c r="P130" i="9"/>
  <c r="D130" i="9"/>
  <c r="D129" i="9"/>
  <c r="P129" i="9" s="1"/>
  <c r="P128" i="9"/>
  <c r="D128" i="9"/>
  <c r="D127" i="9"/>
  <c r="P127" i="9" s="1"/>
  <c r="P126" i="9"/>
  <c r="D126" i="9"/>
  <c r="D125" i="9"/>
  <c r="P125" i="9" s="1"/>
  <c r="P124" i="9"/>
  <c r="D124" i="9"/>
  <c r="D123" i="9"/>
  <c r="P123" i="9" s="1"/>
  <c r="P122" i="9"/>
  <c r="D122" i="9"/>
  <c r="D121" i="9"/>
  <c r="P121" i="9" s="1"/>
  <c r="P120" i="9"/>
  <c r="D120" i="9"/>
  <c r="D119" i="9"/>
  <c r="P119" i="9" s="1"/>
  <c r="P118" i="9"/>
  <c r="D118" i="9"/>
  <c r="D117" i="9"/>
  <c r="P117" i="9" s="1"/>
  <c r="P116" i="9"/>
  <c r="D116" i="9"/>
  <c r="D115" i="9"/>
  <c r="P115" i="9" s="1"/>
  <c r="P114" i="9"/>
  <c r="D114" i="9"/>
  <c r="D113" i="9"/>
  <c r="P113" i="9" s="1"/>
  <c r="P112" i="9"/>
  <c r="D112" i="9"/>
  <c r="D111" i="9"/>
  <c r="P111" i="9" s="1"/>
  <c r="P110" i="9"/>
  <c r="D110" i="9"/>
  <c r="D109" i="9"/>
  <c r="P109" i="9" s="1"/>
  <c r="P108" i="9"/>
  <c r="D108" i="9"/>
  <c r="D107" i="9"/>
  <c r="P107" i="9" s="1"/>
  <c r="P106" i="9"/>
  <c r="D106" i="9"/>
  <c r="D105" i="9"/>
  <c r="P105" i="9" s="1"/>
  <c r="P104" i="9"/>
  <c r="D104" i="9"/>
  <c r="D103" i="9"/>
  <c r="P103" i="9" s="1"/>
  <c r="P102" i="9"/>
  <c r="D102" i="9"/>
  <c r="D101" i="9"/>
  <c r="P101" i="9" s="1"/>
  <c r="P100" i="9"/>
  <c r="D100" i="9"/>
  <c r="D99" i="9"/>
  <c r="P99" i="9" s="1"/>
  <c r="P98" i="9"/>
  <c r="D98" i="9"/>
  <c r="D97" i="9"/>
  <c r="P97" i="9" s="1"/>
  <c r="P96" i="9"/>
  <c r="D96" i="9"/>
  <c r="D95" i="9"/>
  <c r="P95" i="9" s="1"/>
  <c r="P94" i="9"/>
  <c r="D94" i="9"/>
  <c r="D93" i="9"/>
  <c r="P93" i="9" s="1"/>
  <c r="P92" i="9"/>
  <c r="D92" i="9"/>
  <c r="D91" i="9"/>
  <c r="P91" i="9" s="1"/>
  <c r="P90" i="9"/>
  <c r="D90" i="9"/>
  <c r="D89" i="9"/>
  <c r="P89" i="9" s="1"/>
  <c r="P88" i="9"/>
  <c r="D88" i="9"/>
  <c r="D87" i="9"/>
  <c r="P87" i="9" s="1"/>
  <c r="P86" i="9"/>
  <c r="D86" i="9"/>
  <c r="D85" i="9"/>
  <c r="P85" i="9" s="1"/>
  <c r="P84" i="9"/>
  <c r="D84" i="9"/>
  <c r="D83" i="9"/>
  <c r="P83" i="9" s="1"/>
  <c r="P82" i="9"/>
  <c r="D82" i="9"/>
  <c r="D81" i="9"/>
  <c r="P81" i="9" s="1"/>
  <c r="P80" i="9"/>
  <c r="D80" i="9"/>
  <c r="D79" i="9"/>
  <c r="P79" i="9" s="1"/>
  <c r="P78" i="9"/>
  <c r="D78" i="9"/>
  <c r="D77" i="9"/>
  <c r="P77" i="9" s="1"/>
  <c r="P76" i="9"/>
  <c r="D76" i="9"/>
  <c r="D75" i="9"/>
  <c r="P75" i="9" s="1"/>
  <c r="P74" i="9"/>
  <c r="D74" i="9"/>
  <c r="D73" i="9"/>
  <c r="P73" i="9" s="1"/>
  <c r="P72" i="9"/>
  <c r="D72" i="9"/>
  <c r="D71" i="9"/>
  <c r="P71" i="9" s="1"/>
  <c r="P70" i="9"/>
  <c r="D70" i="9"/>
  <c r="D69" i="9"/>
  <c r="P69" i="9" s="1"/>
  <c r="P68" i="9"/>
  <c r="D68" i="9"/>
  <c r="D67" i="9"/>
  <c r="P67" i="9" s="1"/>
  <c r="P66" i="9"/>
  <c r="D66" i="9"/>
  <c r="D65" i="9"/>
  <c r="P65" i="9" s="1"/>
  <c r="P64" i="9"/>
  <c r="D64" i="9"/>
  <c r="D63" i="9"/>
  <c r="P63" i="9" s="1"/>
  <c r="P62" i="9"/>
  <c r="D62" i="9"/>
  <c r="D61" i="9"/>
  <c r="P61" i="9" s="1"/>
  <c r="P60" i="9"/>
  <c r="D60" i="9"/>
  <c r="D59" i="9"/>
  <c r="P59" i="9" s="1"/>
  <c r="P58" i="9"/>
  <c r="D58" i="9"/>
  <c r="D57" i="9"/>
  <c r="P57" i="9" s="1"/>
  <c r="P56" i="9"/>
  <c r="D56" i="9"/>
  <c r="D55" i="9"/>
  <c r="P55" i="9" s="1"/>
  <c r="P54" i="9"/>
  <c r="D54" i="9"/>
  <c r="D53" i="9"/>
  <c r="P53" i="9" s="1"/>
  <c r="P52" i="9"/>
  <c r="D52" i="9"/>
  <c r="D51" i="9"/>
  <c r="P51" i="9" s="1"/>
  <c r="P50" i="9"/>
  <c r="D50" i="9"/>
  <c r="D49" i="9"/>
  <c r="P49" i="9" s="1"/>
  <c r="P48" i="9"/>
  <c r="D48" i="9"/>
  <c r="D47" i="9"/>
  <c r="P47" i="9" s="1"/>
  <c r="P46" i="9"/>
  <c r="D46" i="9"/>
  <c r="D45" i="9"/>
  <c r="P45" i="9" s="1"/>
  <c r="P44" i="9"/>
  <c r="D44" i="9"/>
  <c r="D43" i="9"/>
  <c r="P43" i="9" s="1"/>
  <c r="P42" i="9"/>
  <c r="D42" i="9"/>
  <c r="D41" i="9"/>
  <c r="P41" i="9" s="1"/>
  <c r="P40" i="9"/>
  <c r="D40" i="9"/>
  <c r="D39" i="9"/>
  <c r="P39" i="9" s="1"/>
  <c r="P38" i="9"/>
  <c r="D38" i="9"/>
  <c r="D37" i="9"/>
  <c r="P37" i="9" s="1"/>
  <c r="P36" i="9"/>
  <c r="D36" i="9"/>
  <c r="D35" i="9"/>
  <c r="P35" i="9" s="1"/>
  <c r="P34" i="9"/>
  <c r="D34" i="9"/>
  <c r="D33" i="9"/>
  <c r="P33" i="9" s="1"/>
  <c r="P32" i="9"/>
  <c r="D32" i="9"/>
  <c r="D31" i="9"/>
  <c r="P31" i="9" s="1"/>
  <c r="P30" i="9"/>
  <c r="D30" i="9"/>
  <c r="D29" i="9"/>
  <c r="P29" i="9" s="1"/>
  <c r="P28" i="9"/>
  <c r="D28" i="9"/>
  <c r="D27" i="9"/>
  <c r="P27" i="9" s="1"/>
  <c r="P26" i="9"/>
  <c r="D26" i="9"/>
  <c r="D25" i="9"/>
  <c r="P25" i="9" s="1"/>
  <c r="P24" i="9"/>
  <c r="D24" i="9"/>
  <c r="D23" i="9"/>
  <c r="P23" i="9" s="1"/>
  <c r="P22" i="9"/>
  <c r="D22" i="9"/>
  <c r="D21" i="9"/>
  <c r="P21" i="9" s="1"/>
  <c r="P20" i="9"/>
  <c r="D20" i="9"/>
  <c r="D19" i="9"/>
  <c r="P19" i="9" s="1"/>
  <c r="P18" i="9"/>
  <c r="D18" i="9"/>
  <c r="D17" i="9"/>
  <c r="P17" i="9" s="1"/>
  <c r="P16" i="9"/>
  <c r="D16" i="9"/>
  <c r="D15" i="9"/>
  <c r="P15" i="9" s="1"/>
  <c r="P14" i="9"/>
  <c r="D14" i="9"/>
  <c r="D13" i="9"/>
  <c r="P13" i="9" s="1"/>
  <c r="P12" i="9"/>
  <c r="D12" i="9"/>
  <c r="D11" i="9"/>
  <c r="P11" i="9" s="1"/>
  <c r="P10" i="9"/>
  <c r="D10" i="9"/>
  <c r="D9" i="9"/>
  <c r="P9" i="9" s="1"/>
  <c r="P8" i="9"/>
  <c r="D8" i="9"/>
  <c r="D7" i="9"/>
  <c r="P7" i="9" s="1"/>
  <c r="P6" i="9"/>
  <c r="D6" i="9"/>
  <c r="D5" i="9"/>
  <c r="P5" i="9" s="1"/>
  <c r="P4" i="9"/>
  <c r="D4" i="9"/>
  <c r="D3" i="9"/>
  <c r="P3" i="9" s="1"/>
  <c r="V2" i="9"/>
  <c r="D2" i="9"/>
  <c r="P2" i="9" s="1"/>
  <c r="V2" i="1"/>
  <c r="G4" i="7" l="1"/>
  <c r="H4" i="7" s="1"/>
  <c r="I5" i="7"/>
  <c r="I2" i="7"/>
  <c r="G13" i="7"/>
  <c r="H13" i="7" s="1"/>
  <c r="I13" i="7"/>
  <c r="J6" i="7"/>
  <c r="G8" i="7"/>
  <c r="H8" i="7" s="1"/>
  <c r="I9" i="7"/>
  <c r="J2" i="7"/>
  <c r="G5" i="7"/>
  <c r="H5" i="7" s="1"/>
  <c r="G3" i="7"/>
  <c r="I3" i="7" s="1"/>
  <c r="G9" i="7"/>
  <c r="H9" i="7"/>
  <c r="H12" i="7"/>
  <c r="G12" i="7"/>
  <c r="I6" i="7"/>
  <c r="J3" i="7"/>
  <c r="J11" i="7"/>
  <c r="G2" i="7"/>
  <c r="H2" i="7"/>
  <c r="G6" i="7"/>
  <c r="H6" i="7"/>
  <c r="G10" i="7"/>
  <c r="J10" i="7" s="1"/>
  <c r="H10" i="7"/>
  <c r="I11" i="7"/>
  <c r="J4" i="7"/>
  <c r="J12" i="7"/>
  <c r="G7" i="7"/>
  <c r="J7" i="7" s="1"/>
  <c r="H7" i="7"/>
  <c r="G11" i="7"/>
  <c r="H11" i="7"/>
  <c r="I4" i="7"/>
  <c r="I8" i="7"/>
  <c r="I12" i="7"/>
  <c r="J5" i="7"/>
  <c r="J9" i="7"/>
  <c r="J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D3" i="1"/>
  <c r="P3" i="1" s="1"/>
  <c r="D4" i="1"/>
  <c r="P4" i="1" s="1"/>
  <c r="D5" i="1"/>
  <c r="P5" i="1" s="1"/>
  <c r="D6" i="1"/>
  <c r="P6" i="1" s="1"/>
  <c r="D7" i="1"/>
  <c r="P7" i="1" s="1"/>
  <c r="D8" i="1"/>
  <c r="P8" i="1" s="1"/>
  <c r="D9" i="1"/>
  <c r="P9" i="1" s="1"/>
  <c r="D10" i="1"/>
  <c r="P10" i="1" s="1"/>
  <c r="D11" i="1"/>
  <c r="P11" i="1" s="1"/>
  <c r="D12" i="1"/>
  <c r="P12" i="1" s="1"/>
  <c r="D13" i="1"/>
  <c r="P13" i="1" s="1"/>
  <c r="D14" i="1"/>
  <c r="P14" i="1" s="1"/>
  <c r="D15" i="1"/>
  <c r="P15" i="1" s="1"/>
  <c r="D16" i="1"/>
  <c r="P16" i="1" s="1"/>
  <c r="D17" i="1"/>
  <c r="P17" i="1" s="1"/>
  <c r="D18" i="1"/>
  <c r="P18" i="1" s="1"/>
  <c r="D19" i="1"/>
  <c r="P19" i="1" s="1"/>
  <c r="D20" i="1"/>
  <c r="P20" i="1" s="1"/>
  <c r="D21" i="1"/>
  <c r="P21" i="1" s="1"/>
  <c r="D22" i="1"/>
  <c r="P22" i="1" s="1"/>
  <c r="D23" i="1"/>
  <c r="P23" i="1" s="1"/>
  <c r="D24" i="1"/>
  <c r="P24" i="1" s="1"/>
  <c r="D25" i="1"/>
  <c r="P25" i="1" s="1"/>
  <c r="D26" i="1"/>
  <c r="P26" i="1" s="1"/>
  <c r="D27" i="1"/>
  <c r="P27" i="1" s="1"/>
  <c r="D28" i="1"/>
  <c r="P28" i="1" s="1"/>
  <c r="D29" i="1"/>
  <c r="P29" i="1" s="1"/>
  <c r="D30" i="1"/>
  <c r="P30" i="1" s="1"/>
  <c r="D31" i="1"/>
  <c r="P31" i="1" s="1"/>
  <c r="D32" i="1"/>
  <c r="P32" i="1" s="1"/>
  <c r="D33" i="1"/>
  <c r="P33" i="1" s="1"/>
  <c r="D34" i="1"/>
  <c r="P34" i="1" s="1"/>
  <c r="D35" i="1"/>
  <c r="P35" i="1" s="1"/>
  <c r="D36" i="1"/>
  <c r="P36" i="1" s="1"/>
  <c r="D37" i="1"/>
  <c r="P37" i="1" s="1"/>
  <c r="D38" i="1"/>
  <c r="P38" i="1" s="1"/>
  <c r="D39" i="1"/>
  <c r="P39" i="1" s="1"/>
  <c r="D40" i="1"/>
  <c r="P40" i="1" s="1"/>
  <c r="D41" i="1"/>
  <c r="P41" i="1" s="1"/>
  <c r="D42" i="1"/>
  <c r="P42" i="1" s="1"/>
  <c r="D43" i="1"/>
  <c r="P43" i="1" s="1"/>
  <c r="D44" i="1"/>
  <c r="P44" i="1" s="1"/>
  <c r="D45" i="1"/>
  <c r="P45" i="1" s="1"/>
  <c r="D46" i="1"/>
  <c r="P46" i="1" s="1"/>
  <c r="D47" i="1"/>
  <c r="P47" i="1" s="1"/>
  <c r="D48" i="1"/>
  <c r="P48" i="1" s="1"/>
  <c r="D49" i="1"/>
  <c r="P49" i="1" s="1"/>
  <c r="D50" i="1"/>
  <c r="P50" i="1" s="1"/>
  <c r="D51" i="1"/>
  <c r="P51" i="1" s="1"/>
  <c r="D52" i="1"/>
  <c r="P52" i="1" s="1"/>
  <c r="D53" i="1"/>
  <c r="P53" i="1" s="1"/>
  <c r="D54" i="1"/>
  <c r="P54" i="1" s="1"/>
  <c r="D55" i="1"/>
  <c r="P55" i="1" s="1"/>
  <c r="D56" i="1"/>
  <c r="P56" i="1" s="1"/>
  <c r="D57" i="1"/>
  <c r="P57" i="1" s="1"/>
  <c r="D58" i="1"/>
  <c r="P58" i="1" s="1"/>
  <c r="D59" i="1"/>
  <c r="P59" i="1" s="1"/>
  <c r="D60" i="1"/>
  <c r="P60" i="1" s="1"/>
  <c r="D61" i="1"/>
  <c r="P61" i="1" s="1"/>
  <c r="D62" i="1"/>
  <c r="P62" i="1" s="1"/>
  <c r="D63" i="1"/>
  <c r="P63" i="1" s="1"/>
  <c r="D64" i="1"/>
  <c r="P64" i="1" s="1"/>
  <c r="D65" i="1"/>
  <c r="P65" i="1" s="1"/>
  <c r="D66" i="1"/>
  <c r="P66" i="1" s="1"/>
  <c r="D67" i="1"/>
  <c r="P67" i="1" s="1"/>
  <c r="D68" i="1"/>
  <c r="P68" i="1" s="1"/>
  <c r="D69" i="1"/>
  <c r="P69" i="1" s="1"/>
  <c r="D70" i="1"/>
  <c r="P70" i="1" s="1"/>
  <c r="D71" i="1"/>
  <c r="P71" i="1" s="1"/>
  <c r="D72" i="1"/>
  <c r="P72" i="1" s="1"/>
  <c r="D73" i="1"/>
  <c r="P73" i="1" s="1"/>
  <c r="D74" i="1"/>
  <c r="P74" i="1" s="1"/>
  <c r="D75" i="1"/>
  <c r="P75" i="1" s="1"/>
  <c r="D76" i="1"/>
  <c r="P76" i="1" s="1"/>
  <c r="D77" i="1"/>
  <c r="P77" i="1" s="1"/>
  <c r="D78" i="1"/>
  <c r="P78" i="1" s="1"/>
  <c r="D79" i="1"/>
  <c r="P79" i="1" s="1"/>
  <c r="D80" i="1"/>
  <c r="P80" i="1" s="1"/>
  <c r="D81" i="1"/>
  <c r="P81" i="1" s="1"/>
  <c r="D82" i="1"/>
  <c r="P82" i="1" s="1"/>
  <c r="D83" i="1"/>
  <c r="P83" i="1" s="1"/>
  <c r="D84" i="1"/>
  <c r="P84" i="1" s="1"/>
  <c r="D85" i="1"/>
  <c r="P85" i="1" s="1"/>
  <c r="D86" i="1"/>
  <c r="P86" i="1" s="1"/>
  <c r="D87" i="1"/>
  <c r="P87" i="1" s="1"/>
  <c r="D88" i="1"/>
  <c r="P88" i="1" s="1"/>
  <c r="D89" i="1"/>
  <c r="P89" i="1" s="1"/>
  <c r="D90" i="1"/>
  <c r="P90" i="1" s="1"/>
  <c r="D91" i="1"/>
  <c r="P91" i="1" s="1"/>
  <c r="D92" i="1"/>
  <c r="P92" i="1" s="1"/>
  <c r="D93" i="1"/>
  <c r="P93" i="1" s="1"/>
  <c r="D94" i="1"/>
  <c r="P94" i="1" s="1"/>
  <c r="D95" i="1"/>
  <c r="P95" i="1" s="1"/>
  <c r="D96" i="1"/>
  <c r="P96" i="1" s="1"/>
  <c r="D97" i="1"/>
  <c r="P97" i="1" s="1"/>
  <c r="D98" i="1"/>
  <c r="P98" i="1" s="1"/>
  <c r="D99" i="1"/>
  <c r="P99" i="1" s="1"/>
  <c r="D100" i="1"/>
  <c r="P100" i="1" s="1"/>
  <c r="D101" i="1"/>
  <c r="P101" i="1" s="1"/>
  <c r="D102" i="1"/>
  <c r="P102" i="1" s="1"/>
  <c r="D103" i="1"/>
  <c r="P103" i="1" s="1"/>
  <c r="D104" i="1"/>
  <c r="P104" i="1" s="1"/>
  <c r="D105" i="1"/>
  <c r="P105" i="1" s="1"/>
  <c r="D106" i="1"/>
  <c r="P106" i="1" s="1"/>
  <c r="D107" i="1"/>
  <c r="P107" i="1" s="1"/>
  <c r="D108" i="1"/>
  <c r="P108" i="1" s="1"/>
  <c r="D109" i="1"/>
  <c r="P109" i="1" s="1"/>
  <c r="D110" i="1"/>
  <c r="P110" i="1" s="1"/>
  <c r="D111" i="1"/>
  <c r="P111" i="1" s="1"/>
  <c r="D112" i="1"/>
  <c r="P112" i="1" s="1"/>
  <c r="D113" i="1"/>
  <c r="P113" i="1" s="1"/>
  <c r="D114" i="1"/>
  <c r="P114" i="1" s="1"/>
  <c r="D115" i="1"/>
  <c r="P115" i="1" s="1"/>
  <c r="D116" i="1"/>
  <c r="P116" i="1" s="1"/>
  <c r="D117" i="1"/>
  <c r="P117" i="1" s="1"/>
  <c r="D118" i="1"/>
  <c r="P118" i="1" s="1"/>
  <c r="D119" i="1"/>
  <c r="P119" i="1" s="1"/>
  <c r="D120" i="1"/>
  <c r="P120" i="1" s="1"/>
  <c r="D121" i="1"/>
  <c r="P121" i="1" s="1"/>
  <c r="D122" i="1"/>
  <c r="P122" i="1" s="1"/>
  <c r="D123" i="1"/>
  <c r="P123" i="1" s="1"/>
  <c r="D124" i="1"/>
  <c r="P124" i="1" s="1"/>
  <c r="D125" i="1"/>
  <c r="P125" i="1" s="1"/>
  <c r="D126" i="1"/>
  <c r="P126" i="1" s="1"/>
  <c r="D127" i="1"/>
  <c r="P127" i="1" s="1"/>
  <c r="D128" i="1"/>
  <c r="P128" i="1" s="1"/>
  <c r="D129" i="1"/>
  <c r="P129" i="1" s="1"/>
  <c r="D130" i="1"/>
  <c r="P130" i="1" s="1"/>
  <c r="D131" i="1"/>
  <c r="P131" i="1" s="1"/>
  <c r="D132" i="1"/>
  <c r="P132" i="1" s="1"/>
  <c r="D133" i="1"/>
  <c r="P133" i="1" s="1"/>
  <c r="D134" i="1"/>
  <c r="P134" i="1" s="1"/>
  <c r="D135" i="1"/>
  <c r="P135" i="1" s="1"/>
  <c r="D136" i="1"/>
  <c r="P136" i="1" s="1"/>
  <c r="D137" i="1"/>
  <c r="P137" i="1" s="1"/>
  <c r="D138" i="1"/>
  <c r="P138" i="1" s="1"/>
  <c r="D139" i="1"/>
  <c r="P139" i="1" s="1"/>
  <c r="D140" i="1"/>
  <c r="P140" i="1" s="1"/>
  <c r="D141" i="1"/>
  <c r="P141" i="1" s="1"/>
  <c r="D142" i="1"/>
  <c r="P142" i="1" s="1"/>
  <c r="D143" i="1"/>
  <c r="P143" i="1" s="1"/>
  <c r="D144" i="1"/>
  <c r="P144" i="1" s="1"/>
  <c r="D145" i="1"/>
  <c r="P145" i="1" s="1"/>
  <c r="D146" i="1"/>
  <c r="P146" i="1" s="1"/>
  <c r="D147" i="1"/>
  <c r="P147" i="1" s="1"/>
  <c r="D148" i="1"/>
  <c r="P148" i="1" s="1"/>
  <c r="D149" i="1"/>
  <c r="P149" i="1" s="1"/>
  <c r="D150" i="1"/>
  <c r="P150" i="1" s="1"/>
  <c r="D151" i="1"/>
  <c r="P151" i="1" s="1"/>
  <c r="D152" i="1"/>
  <c r="P152" i="1" s="1"/>
  <c r="D153" i="1"/>
  <c r="P153" i="1" s="1"/>
  <c r="D154" i="1"/>
  <c r="P154" i="1" s="1"/>
  <c r="D155" i="1"/>
  <c r="P155" i="1" s="1"/>
  <c r="D156" i="1"/>
  <c r="P156" i="1" s="1"/>
  <c r="D157" i="1"/>
  <c r="P157" i="1" s="1"/>
  <c r="D158" i="1"/>
  <c r="P158" i="1" s="1"/>
  <c r="D159" i="1"/>
  <c r="P159" i="1" s="1"/>
  <c r="D160" i="1"/>
  <c r="P160" i="1" s="1"/>
  <c r="D161" i="1"/>
  <c r="P161" i="1" s="1"/>
  <c r="D162" i="1"/>
  <c r="P162" i="1" s="1"/>
  <c r="D163" i="1"/>
  <c r="P163" i="1" s="1"/>
  <c r="D164" i="1"/>
  <c r="P164" i="1" s="1"/>
  <c r="D165" i="1"/>
  <c r="P165" i="1" s="1"/>
  <c r="D166" i="1"/>
  <c r="P166" i="1" s="1"/>
  <c r="D167" i="1"/>
  <c r="P167" i="1" s="1"/>
  <c r="D168" i="1"/>
  <c r="P168" i="1" s="1"/>
  <c r="D169" i="1"/>
  <c r="P169" i="1" s="1"/>
  <c r="D170" i="1"/>
  <c r="P170" i="1" s="1"/>
  <c r="D171" i="1"/>
  <c r="P171" i="1" s="1"/>
  <c r="D172" i="1"/>
  <c r="P172" i="1" s="1"/>
  <c r="D173" i="1"/>
  <c r="P173" i="1" s="1"/>
  <c r="D174" i="1"/>
  <c r="P174" i="1" s="1"/>
  <c r="D175" i="1"/>
  <c r="P175" i="1" s="1"/>
  <c r="D176" i="1"/>
  <c r="P176" i="1" s="1"/>
  <c r="D177" i="1"/>
  <c r="P177" i="1" s="1"/>
  <c r="D178" i="1"/>
  <c r="P178" i="1" s="1"/>
  <c r="D179" i="1"/>
  <c r="P179" i="1" s="1"/>
  <c r="D180" i="1"/>
  <c r="P180" i="1" s="1"/>
  <c r="D181" i="1"/>
  <c r="P181" i="1" s="1"/>
  <c r="D182" i="1"/>
  <c r="P182" i="1" s="1"/>
  <c r="D183" i="1"/>
  <c r="P183" i="1" s="1"/>
  <c r="D184" i="1"/>
  <c r="P184" i="1" s="1"/>
  <c r="D185" i="1"/>
  <c r="P185" i="1" s="1"/>
  <c r="D186" i="1"/>
  <c r="P186" i="1" s="1"/>
  <c r="D187" i="1"/>
  <c r="P187" i="1" s="1"/>
  <c r="D188" i="1"/>
  <c r="P188" i="1" s="1"/>
  <c r="D189" i="1"/>
  <c r="P189" i="1" s="1"/>
  <c r="D190" i="1"/>
  <c r="P190" i="1" s="1"/>
  <c r="D191" i="1"/>
  <c r="P191" i="1" s="1"/>
  <c r="D192" i="1"/>
  <c r="P192" i="1" s="1"/>
  <c r="D193" i="1"/>
  <c r="P193" i="1" s="1"/>
  <c r="D194" i="1"/>
  <c r="P194" i="1" s="1"/>
  <c r="D195" i="1"/>
  <c r="P195" i="1" s="1"/>
  <c r="D196" i="1"/>
  <c r="P196" i="1" s="1"/>
  <c r="D197" i="1"/>
  <c r="P197" i="1" s="1"/>
  <c r="D198" i="1"/>
  <c r="P198" i="1" s="1"/>
  <c r="D199" i="1"/>
  <c r="P199" i="1" s="1"/>
  <c r="D200" i="1"/>
  <c r="P200" i="1" s="1"/>
  <c r="D201" i="1"/>
  <c r="P201" i="1" s="1"/>
  <c r="D202" i="1"/>
  <c r="P202" i="1" s="1"/>
  <c r="D203" i="1"/>
  <c r="P203" i="1" s="1"/>
  <c r="D204" i="1"/>
  <c r="P204" i="1" s="1"/>
  <c r="D205" i="1"/>
  <c r="P205" i="1" s="1"/>
  <c r="D206" i="1"/>
  <c r="P206" i="1" s="1"/>
  <c r="D207" i="1"/>
  <c r="P207" i="1" s="1"/>
  <c r="D208" i="1"/>
  <c r="P208" i="1" s="1"/>
  <c r="D209" i="1"/>
  <c r="P209" i="1" s="1"/>
  <c r="D210" i="1"/>
  <c r="P210" i="1" s="1"/>
  <c r="D211" i="1"/>
  <c r="P211" i="1" s="1"/>
  <c r="D212" i="1"/>
  <c r="P212" i="1" s="1"/>
  <c r="D213" i="1"/>
  <c r="P213" i="1" s="1"/>
  <c r="D214" i="1"/>
  <c r="P214" i="1" s="1"/>
  <c r="D215" i="1"/>
  <c r="P215" i="1" s="1"/>
  <c r="D216" i="1"/>
  <c r="P216" i="1" s="1"/>
  <c r="D217" i="1"/>
  <c r="P217" i="1" s="1"/>
  <c r="D218" i="1"/>
  <c r="P218" i="1" s="1"/>
  <c r="D219" i="1"/>
  <c r="P219" i="1" s="1"/>
  <c r="D220" i="1"/>
  <c r="P220" i="1" s="1"/>
  <c r="D221" i="1"/>
  <c r="P221" i="1" s="1"/>
  <c r="D222" i="1"/>
  <c r="P222" i="1" s="1"/>
  <c r="D223" i="1"/>
  <c r="P223" i="1" s="1"/>
  <c r="D224" i="1"/>
  <c r="P224" i="1" s="1"/>
  <c r="D225" i="1"/>
  <c r="P225" i="1" s="1"/>
  <c r="D226" i="1"/>
  <c r="P226" i="1" s="1"/>
  <c r="D227" i="1"/>
  <c r="P227" i="1" s="1"/>
  <c r="D228" i="1"/>
  <c r="P228" i="1" s="1"/>
  <c r="D229" i="1"/>
  <c r="P229" i="1" s="1"/>
  <c r="D230" i="1"/>
  <c r="P230" i="1" s="1"/>
  <c r="D231" i="1"/>
  <c r="P231" i="1" s="1"/>
  <c r="D232" i="1"/>
  <c r="P232" i="1" s="1"/>
  <c r="D233" i="1"/>
  <c r="P233" i="1" s="1"/>
  <c r="D234" i="1"/>
  <c r="P234" i="1" s="1"/>
  <c r="D235" i="1"/>
  <c r="P235" i="1" s="1"/>
  <c r="D236" i="1"/>
  <c r="P236" i="1" s="1"/>
  <c r="D237" i="1"/>
  <c r="P237" i="1" s="1"/>
  <c r="D238" i="1"/>
  <c r="P238" i="1" s="1"/>
  <c r="D239" i="1"/>
  <c r="P239" i="1" s="1"/>
  <c r="D240" i="1"/>
  <c r="P240" i="1" s="1"/>
  <c r="D241" i="1"/>
  <c r="P241" i="1" s="1"/>
  <c r="D242" i="1"/>
  <c r="P242" i="1" s="1"/>
  <c r="D243" i="1"/>
  <c r="P243" i="1" s="1"/>
  <c r="D244" i="1"/>
  <c r="P244" i="1" s="1"/>
  <c r="D245" i="1"/>
  <c r="P245" i="1" s="1"/>
  <c r="D246" i="1"/>
  <c r="P246" i="1" s="1"/>
  <c r="D247" i="1"/>
  <c r="P247" i="1" s="1"/>
  <c r="D248" i="1"/>
  <c r="P248" i="1" s="1"/>
  <c r="D249" i="1"/>
  <c r="P249" i="1" s="1"/>
  <c r="D250" i="1"/>
  <c r="P250" i="1" s="1"/>
  <c r="D251" i="1"/>
  <c r="P251" i="1" s="1"/>
  <c r="D252" i="1"/>
  <c r="P252" i="1" s="1"/>
  <c r="D253" i="1"/>
  <c r="P253" i="1" s="1"/>
  <c r="D254" i="1"/>
  <c r="P254" i="1" s="1"/>
  <c r="D255" i="1"/>
  <c r="P255" i="1" s="1"/>
  <c r="D256" i="1"/>
  <c r="P256" i="1" s="1"/>
  <c r="D257" i="1"/>
  <c r="P257" i="1" s="1"/>
  <c r="D258" i="1"/>
  <c r="P258" i="1" s="1"/>
  <c r="D259" i="1"/>
  <c r="P259" i="1" s="1"/>
  <c r="D260" i="1"/>
  <c r="P260" i="1" s="1"/>
  <c r="D261" i="1"/>
  <c r="P261" i="1" s="1"/>
  <c r="D262" i="1"/>
  <c r="P262" i="1" s="1"/>
  <c r="D263" i="1"/>
  <c r="P263" i="1" s="1"/>
  <c r="D264" i="1"/>
  <c r="P264" i="1" s="1"/>
  <c r="D265" i="1"/>
  <c r="P265" i="1" s="1"/>
  <c r="D266" i="1"/>
  <c r="P266" i="1" s="1"/>
  <c r="D267" i="1"/>
  <c r="P267" i="1" s="1"/>
  <c r="D268" i="1"/>
  <c r="P268" i="1" s="1"/>
  <c r="D269" i="1"/>
  <c r="P269" i="1" s="1"/>
  <c r="D270" i="1"/>
  <c r="P270" i="1" s="1"/>
  <c r="D271" i="1"/>
  <c r="P271" i="1" s="1"/>
  <c r="D272" i="1"/>
  <c r="P272" i="1" s="1"/>
  <c r="D273" i="1"/>
  <c r="P273" i="1" s="1"/>
  <c r="D274" i="1"/>
  <c r="P274" i="1" s="1"/>
  <c r="D275" i="1"/>
  <c r="P275" i="1" s="1"/>
  <c r="D276" i="1"/>
  <c r="P276" i="1" s="1"/>
  <c r="D277" i="1"/>
  <c r="P277" i="1" s="1"/>
  <c r="D278" i="1"/>
  <c r="P278" i="1" s="1"/>
  <c r="D279" i="1"/>
  <c r="P279" i="1" s="1"/>
  <c r="D280" i="1"/>
  <c r="P280" i="1" s="1"/>
  <c r="D281" i="1"/>
  <c r="P281" i="1" s="1"/>
  <c r="D282" i="1"/>
  <c r="P282" i="1" s="1"/>
  <c r="D283" i="1"/>
  <c r="P283" i="1" s="1"/>
  <c r="D284" i="1"/>
  <c r="P284" i="1" s="1"/>
  <c r="D285" i="1"/>
  <c r="P285" i="1" s="1"/>
  <c r="D286" i="1"/>
  <c r="P286" i="1" s="1"/>
  <c r="D287" i="1"/>
  <c r="P287" i="1" s="1"/>
  <c r="D288" i="1"/>
  <c r="P288" i="1" s="1"/>
  <c r="D289" i="1"/>
  <c r="P289" i="1" s="1"/>
  <c r="D290" i="1"/>
  <c r="P290" i="1" s="1"/>
  <c r="D291" i="1"/>
  <c r="P291" i="1" s="1"/>
  <c r="D292" i="1"/>
  <c r="P292" i="1" s="1"/>
  <c r="D293" i="1"/>
  <c r="P293" i="1" s="1"/>
  <c r="D294" i="1"/>
  <c r="P294" i="1" s="1"/>
  <c r="D295" i="1"/>
  <c r="P295" i="1" s="1"/>
  <c r="D296" i="1"/>
  <c r="P296" i="1" s="1"/>
  <c r="D297" i="1"/>
  <c r="P297" i="1" s="1"/>
  <c r="D298" i="1"/>
  <c r="P298" i="1" s="1"/>
  <c r="D299" i="1"/>
  <c r="P299" i="1" s="1"/>
  <c r="D300" i="1"/>
  <c r="P300" i="1" s="1"/>
  <c r="D301" i="1"/>
  <c r="P301" i="1" s="1"/>
  <c r="D302" i="1"/>
  <c r="P302" i="1" s="1"/>
  <c r="D303" i="1"/>
  <c r="P303" i="1" s="1"/>
  <c r="D304" i="1"/>
  <c r="P304" i="1" s="1"/>
  <c r="D305" i="1"/>
  <c r="P305" i="1" s="1"/>
  <c r="D306" i="1"/>
  <c r="P306" i="1" s="1"/>
  <c r="D307" i="1"/>
  <c r="P307" i="1" s="1"/>
  <c r="D308" i="1"/>
  <c r="P308" i="1" s="1"/>
  <c r="D309" i="1"/>
  <c r="P309" i="1" s="1"/>
  <c r="D310" i="1"/>
  <c r="P310" i="1" s="1"/>
  <c r="D311" i="1"/>
  <c r="P311" i="1" s="1"/>
  <c r="D312" i="1"/>
  <c r="P312" i="1" s="1"/>
  <c r="D313" i="1"/>
  <c r="P313" i="1" s="1"/>
  <c r="D314" i="1"/>
  <c r="P314" i="1" s="1"/>
  <c r="D315" i="1"/>
  <c r="P315" i="1" s="1"/>
  <c r="D316" i="1"/>
  <c r="P316" i="1" s="1"/>
  <c r="D317" i="1"/>
  <c r="P317" i="1" s="1"/>
  <c r="D318" i="1"/>
  <c r="P318" i="1" s="1"/>
  <c r="D319" i="1"/>
  <c r="P319" i="1" s="1"/>
  <c r="D320" i="1"/>
  <c r="P320" i="1" s="1"/>
  <c r="D321" i="1"/>
  <c r="P321" i="1" s="1"/>
  <c r="D322" i="1"/>
  <c r="P322" i="1" s="1"/>
  <c r="D323" i="1"/>
  <c r="P323" i="1" s="1"/>
  <c r="D324" i="1"/>
  <c r="P324" i="1" s="1"/>
  <c r="D325" i="1"/>
  <c r="P325" i="1" s="1"/>
  <c r="D326" i="1"/>
  <c r="P326" i="1" s="1"/>
  <c r="D327" i="1"/>
  <c r="P327" i="1" s="1"/>
  <c r="D328" i="1"/>
  <c r="P328" i="1" s="1"/>
  <c r="D329" i="1"/>
  <c r="P329" i="1" s="1"/>
  <c r="D330" i="1"/>
  <c r="P330" i="1" s="1"/>
  <c r="D331" i="1"/>
  <c r="P331" i="1" s="1"/>
  <c r="D332" i="1"/>
  <c r="P332" i="1" s="1"/>
  <c r="D333" i="1"/>
  <c r="P333" i="1" s="1"/>
  <c r="D334" i="1"/>
  <c r="P334" i="1" s="1"/>
  <c r="D335" i="1"/>
  <c r="P335" i="1" s="1"/>
  <c r="D336" i="1"/>
  <c r="P336" i="1" s="1"/>
  <c r="D337" i="1"/>
  <c r="P337" i="1" s="1"/>
  <c r="D338" i="1"/>
  <c r="P338" i="1" s="1"/>
  <c r="D339" i="1"/>
  <c r="P339" i="1" s="1"/>
  <c r="D340" i="1"/>
  <c r="P340" i="1" s="1"/>
  <c r="D341" i="1"/>
  <c r="P341" i="1" s="1"/>
  <c r="D342" i="1"/>
  <c r="P342" i="1" s="1"/>
  <c r="D343" i="1"/>
  <c r="P343" i="1" s="1"/>
  <c r="D344" i="1"/>
  <c r="P344" i="1" s="1"/>
  <c r="D345" i="1"/>
  <c r="P345" i="1" s="1"/>
  <c r="D346" i="1"/>
  <c r="P346" i="1" s="1"/>
  <c r="D347" i="1"/>
  <c r="P347" i="1" s="1"/>
  <c r="D348" i="1"/>
  <c r="P348" i="1" s="1"/>
  <c r="D349" i="1"/>
  <c r="P349" i="1" s="1"/>
  <c r="D350" i="1"/>
  <c r="P350" i="1" s="1"/>
  <c r="D351" i="1"/>
  <c r="P351" i="1" s="1"/>
  <c r="D352" i="1"/>
  <c r="P352" i="1" s="1"/>
  <c r="D353" i="1"/>
  <c r="P353" i="1" s="1"/>
  <c r="D354" i="1"/>
  <c r="P354" i="1" s="1"/>
  <c r="D355" i="1"/>
  <c r="P355" i="1" s="1"/>
  <c r="D356" i="1"/>
  <c r="P356" i="1" s="1"/>
  <c r="D357" i="1"/>
  <c r="P357" i="1" s="1"/>
  <c r="D358" i="1"/>
  <c r="P358" i="1" s="1"/>
  <c r="D359" i="1"/>
  <c r="P359" i="1" s="1"/>
  <c r="D360" i="1"/>
  <c r="P360" i="1" s="1"/>
  <c r="D361" i="1"/>
  <c r="P361" i="1" s="1"/>
  <c r="D362" i="1"/>
  <c r="P362" i="1" s="1"/>
  <c r="D363" i="1"/>
  <c r="P363" i="1" s="1"/>
  <c r="D364" i="1"/>
  <c r="P364" i="1" s="1"/>
  <c r="D365" i="1"/>
  <c r="P365" i="1" s="1"/>
  <c r="D366" i="1"/>
  <c r="P366" i="1" s="1"/>
  <c r="D367" i="1"/>
  <c r="P367" i="1" s="1"/>
  <c r="D368" i="1"/>
  <c r="P368" i="1" s="1"/>
  <c r="D369" i="1"/>
  <c r="P369" i="1" s="1"/>
  <c r="D370" i="1"/>
  <c r="P370" i="1" s="1"/>
  <c r="D371" i="1"/>
  <c r="P371" i="1" s="1"/>
  <c r="D372" i="1"/>
  <c r="P372" i="1" s="1"/>
  <c r="D373" i="1"/>
  <c r="P373" i="1" s="1"/>
  <c r="D374" i="1"/>
  <c r="P374" i="1" s="1"/>
  <c r="D375" i="1"/>
  <c r="P375" i="1" s="1"/>
  <c r="D376" i="1"/>
  <c r="P376" i="1" s="1"/>
  <c r="D377" i="1"/>
  <c r="P377" i="1" s="1"/>
  <c r="D378" i="1"/>
  <c r="P378" i="1" s="1"/>
  <c r="D379" i="1"/>
  <c r="P379" i="1" s="1"/>
  <c r="D380" i="1"/>
  <c r="P380" i="1" s="1"/>
  <c r="D381" i="1"/>
  <c r="P381" i="1" s="1"/>
  <c r="D382" i="1"/>
  <c r="P382" i="1" s="1"/>
  <c r="D383" i="1"/>
  <c r="P383" i="1" s="1"/>
  <c r="D384" i="1"/>
  <c r="P384" i="1" s="1"/>
  <c r="D385" i="1"/>
  <c r="P385" i="1" s="1"/>
  <c r="D386" i="1"/>
  <c r="P386" i="1" s="1"/>
  <c r="D387" i="1"/>
  <c r="P387" i="1" s="1"/>
  <c r="D388" i="1"/>
  <c r="P388" i="1" s="1"/>
  <c r="D389" i="1"/>
  <c r="P389" i="1" s="1"/>
  <c r="D390" i="1"/>
  <c r="P390" i="1" s="1"/>
  <c r="D391" i="1"/>
  <c r="P391" i="1" s="1"/>
  <c r="D392" i="1"/>
  <c r="P392" i="1" s="1"/>
  <c r="D393" i="1"/>
  <c r="P393" i="1" s="1"/>
  <c r="D394" i="1"/>
  <c r="P394" i="1" s="1"/>
  <c r="D395" i="1"/>
  <c r="P395" i="1" s="1"/>
  <c r="D396" i="1"/>
  <c r="P396" i="1" s="1"/>
  <c r="D397" i="1"/>
  <c r="P397" i="1" s="1"/>
  <c r="D398" i="1"/>
  <c r="P398" i="1" s="1"/>
  <c r="D399" i="1"/>
  <c r="P399" i="1" s="1"/>
  <c r="D400" i="1"/>
  <c r="P400" i="1" s="1"/>
  <c r="D401" i="1"/>
  <c r="P401" i="1" s="1"/>
  <c r="D402" i="1"/>
  <c r="P402" i="1" s="1"/>
  <c r="D403" i="1"/>
  <c r="P403" i="1" s="1"/>
  <c r="D404" i="1"/>
  <c r="P404" i="1" s="1"/>
  <c r="D405" i="1"/>
  <c r="P405" i="1" s="1"/>
  <c r="D406" i="1"/>
  <c r="P406" i="1" s="1"/>
  <c r="D407" i="1"/>
  <c r="P407" i="1" s="1"/>
  <c r="D408" i="1"/>
  <c r="P408" i="1" s="1"/>
  <c r="D409" i="1"/>
  <c r="P409" i="1" s="1"/>
  <c r="D410" i="1"/>
  <c r="P410" i="1" s="1"/>
  <c r="D411" i="1"/>
  <c r="P411" i="1" s="1"/>
  <c r="D412" i="1"/>
  <c r="P412" i="1" s="1"/>
  <c r="D413" i="1"/>
  <c r="P413" i="1" s="1"/>
  <c r="D414" i="1"/>
  <c r="P414" i="1" s="1"/>
  <c r="D415" i="1"/>
  <c r="P415" i="1" s="1"/>
  <c r="D416" i="1"/>
  <c r="P416" i="1" s="1"/>
  <c r="D417" i="1"/>
  <c r="P417" i="1" s="1"/>
  <c r="D418" i="1"/>
  <c r="P418" i="1" s="1"/>
  <c r="D419" i="1"/>
  <c r="P419" i="1" s="1"/>
  <c r="D420" i="1"/>
  <c r="P420" i="1" s="1"/>
  <c r="D421" i="1"/>
  <c r="P421" i="1" s="1"/>
  <c r="D422" i="1"/>
  <c r="P422" i="1" s="1"/>
  <c r="D423" i="1"/>
  <c r="P423" i="1" s="1"/>
  <c r="D424" i="1"/>
  <c r="P424" i="1" s="1"/>
  <c r="D425" i="1"/>
  <c r="P425" i="1" s="1"/>
  <c r="D426" i="1"/>
  <c r="P426" i="1" s="1"/>
  <c r="D427" i="1"/>
  <c r="P427" i="1" s="1"/>
  <c r="D428" i="1"/>
  <c r="P428" i="1" s="1"/>
  <c r="D429" i="1"/>
  <c r="P429" i="1" s="1"/>
  <c r="D430" i="1"/>
  <c r="P430" i="1" s="1"/>
  <c r="D431" i="1"/>
  <c r="P431" i="1" s="1"/>
  <c r="D432" i="1"/>
  <c r="P432" i="1" s="1"/>
  <c r="D433" i="1"/>
  <c r="P433" i="1" s="1"/>
  <c r="D434" i="1"/>
  <c r="P434" i="1" s="1"/>
  <c r="D435" i="1"/>
  <c r="P435" i="1" s="1"/>
  <c r="D436" i="1"/>
  <c r="P436" i="1" s="1"/>
  <c r="D437" i="1"/>
  <c r="P437" i="1" s="1"/>
  <c r="D438" i="1"/>
  <c r="P438" i="1" s="1"/>
  <c r="D439" i="1"/>
  <c r="P439" i="1" s="1"/>
  <c r="D440" i="1"/>
  <c r="P440" i="1" s="1"/>
  <c r="D441" i="1"/>
  <c r="P441" i="1" s="1"/>
  <c r="D442" i="1"/>
  <c r="P442" i="1" s="1"/>
  <c r="D443" i="1"/>
  <c r="P443" i="1" s="1"/>
  <c r="D444" i="1"/>
  <c r="P444" i="1" s="1"/>
  <c r="D445" i="1"/>
  <c r="P445" i="1" s="1"/>
  <c r="D446" i="1"/>
  <c r="P446" i="1" s="1"/>
  <c r="D447" i="1"/>
  <c r="P447" i="1" s="1"/>
  <c r="D448" i="1"/>
  <c r="P448" i="1" s="1"/>
  <c r="D449" i="1"/>
  <c r="P449" i="1" s="1"/>
  <c r="D450" i="1"/>
  <c r="P450" i="1" s="1"/>
  <c r="D451" i="1"/>
  <c r="P451" i="1" s="1"/>
  <c r="D452" i="1"/>
  <c r="P452" i="1" s="1"/>
  <c r="D453" i="1"/>
  <c r="P453" i="1" s="1"/>
  <c r="D454" i="1"/>
  <c r="P454" i="1" s="1"/>
  <c r="D455" i="1"/>
  <c r="P455" i="1" s="1"/>
  <c r="D456" i="1"/>
  <c r="P456" i="1" s="1"/>
  <c r="D457" i="1"/>
  <c r="P457" i="1" s="1"/>
  <c r="D458" i="1"/>
  <c r="P458" i="1" s="1"/>
  <c r="D459" i="1"/>
  <c r="P459" i="1" s="1"/>
  <c r="D460" i="1"/>
  <c r="P460" i="1" s="1"/>
  <c r="D461" i="1"/>
  <c r="P461" i="1" s="1"/>
  <c r="D462" i="1"/>
  <c r="P462" i="1" s="1"/>
  <c r="D463" i="1"/>
  <c r="P463" i="1" s="1"/>
  <c r="D464" i="1"/>
  <c r="P464" i="1" s="1"/>
  <c r="D465" i="1"/>
  <c r="P465" i="1" s="1"/>
  <c r="D466" i="1"/>
  <c r="P466" i="1" s="1"/>
  <c r="D467" i="1"/>
  <c r="P467" i="1" s="1"/>
  <c r="D468" i="1"/>
  <c r="P468" i="1" s="1"/>
  <c r="D469" i="1"/>
  <c r="P469" i="1" s="1"/>
  <c r="D470" i="1"/>
  <c r="P470" i="1" s="1"/>
  <c r="D471" i="1"/>
  <c r="P471" i="1" s="1"/>
  <c r="D472" i="1"/>
  <c r="P472" i="1" s="1"/>
  <c r="D473" i="1"/>
  <c r="P473" i="1" s="1"/>
  <c r="D474" i="1"/>
  <c r="P474" i="1" s="1"/>
  <c r="D475" i="1"/>
  <c r="P475" i="1" s="1"/>
  <c r="D476" i="1"/>
  <c r="P476" i="1" s="1"/>
  <c r="D477" i="1"/>
  <c r="P477" i="1" s="1"/>
  <c r="D478" i="1"/>
  <c r="P478" i="1" s="1"/>
  <c r="D479" i="1"/>
  <c r="P479" i="1" s="1"/>
  <c r="D480" i="1"/>
  <c r="P480" i="1" s="1"/>
  <c r="D481" i="1"/>
  <c r="P481" i="1" s="1"/>
  <c r="D482" i="1"/>
  <c r="P482" i="1" s="1"/>
  <c r="D483" i="1"/>
  <c r="P483" i="1" s="1"/>
  <c r="D484" i="1"/>
  <c r="P484" i="1" s="1"/>
  <c r="D485" i="1"/>
  <c r="P485" i="1" s="1"/>
  <c r="D486" i="1"/>
  <c r="P486" i="1" s="1"/>
  <c r="D487" i="1"/>
  <c r="P487" i="1" s="1"/>
  <c r="D488" i="1"/>
  <c r="P488" i="1" s="1"/>
  <c r="D489" i="1"/>
  <c r="P489" i="1" s="1"/>
  <c r="D490" i="1"/>
  <c r="P490" i="1" s="1"/>
  <c r="D491" i="1"/>
  <c r="P491" i="1" s="1"/>
  <c r="D492" i="1"/>
  <c r="P492" i="1" s="1"/>
  <c r="D493" i="1"/>
  <c r="P493" i="1" s="1"/>
  <c r="D494" i="1"/>
  <c r="P494" i="1" s="1"/>
  <c r="D495" i="1"/>
  <c r="P495" i="1" s="1"/>
  <c r="D496" i="1"/>
  <c r="P496" i="1" s="1"/>
  <c r="D497" i="1"/>
  <c r="P497" i="1" s="1"/>
  <c r="D498" i="1"/>
  <c r="P498" i="1" s="1"/>
  <c r="D499" i="1"/>
  <c r="P499" i="1" s="1"/>
  <c r="D500" i="1"/>
  <c r="P500" i="1" s="1"/>
  <c r="D501" i="1"/>
  <c r="P501" i="1" s="1"/>
  <c r="D502" i="1"/>
  <c r="P502" i="1" s="1"/>
  <c r="D503" i="1"/>
  <c r="P503" i="1" s="1"/>
  <c r="D504" i="1"/>
  <c r="P504" i="1" s="1"/>
  <c r="D505" i="1"/>
  <c r="P505" i="1" s="1"/>
  <c r="D506" i="1"/>
  <c r="P506" i="1" s="1"/>
  <c r="D507" i="1"/>
  <c r="P507" i="1" s="1"/>
  <c r="D508" i="1"/>
  <c r="P508" i="1" s="1"/>
  <c r="D509" i="1"/>
  <c r="P509" i="1" s="1"/>
  <c r="D510" i="1"/>
  <c r="P510" i="1" s="1"/>
  <c r="D511" i="1"/>
  <c r="P511" i="1" s="1"/>
  <c r="D512" i="1"/>
  <c r="P512" i="1" s="1"/>
  <c r="D513" i="1"/>
  <c r="P513" i="1" s="1"/>
  <c r="D514" i="1"/>
  <c r="P514" i="1" s="1"/>
  <c r="D515" i="1"/>
  <c r="P515" i="1" s="1"/>
  <c r="D516" i="1"/>
  <c r="P516" i="1" s="1"/>
  <c r="D517" i="1"/>
  <c r="P517" i="1" s="1"/>
  <c r="D518" i="1"/>
  <c r="P518" i="1" s="1"/>
  <c r="D519" i="1"/>
  <c r="P519" i="1" s="1"/>
  <c r="D520" i="1"/>
  <c r="P520" i="1" s="1"/>
  <c r="D521" i="1"/>
  <c r="P521" i="1" s="1"/>
  <c r="D522" i="1"/>
  <c r="P522" i="1" s="1"/>
  <c r="D523" i="1"/>
  <c r="P523" i="1" s="1"/>
  <c r="D524" i="1"/>
  <c r="P524" i="1" s="1"/>
  <c r="D525" i="1"/>
  <c r="P525" i="1" s="1"/>
  <c r="D526" i="1"/>
  <c r="P526" i="1" s="1"/>
  <c r="D527" i="1"/>
  <c r="P527" i="1" s="1"/>
  <c r="D528" i="1"/>
  <c r="P528" i="1" s="1"/>
  <c r="D529" i="1"/>
  <c r="P529" i="1" s="1"/>
  <c r="D530" i="1"/>
  <c r="P530" i="1" s="1"/>
  <c r="D531" i="1"/>
  <c r="P531" i="1" s="1"/>
  <c r="D532" i="1"/>
  <c r="P532" i="1" s="1"/>
  <c r="D533" i="1"/>
  <c r="P533" i="1" s="1"/>
  <c r="D534" i="1"/>
  <c r="P534" i="1" s="1"/>
  <c r="D535" i="1"/>
  <c r="P535" i="1" s="1"/>
  <c r="D536" i="1"/>
  <c r="P536" i="1" s="1"/>
  <c r="D537" i="1"/>
  <c r="P537" i="1" s="1"/>
  <c r="D538" i="1"/>
  <c r="P538" i="1" s="1"/>
  <c r="D539" i="1"/>
  <c r="P539" i="1" s="1"/>
  <c r="D540" i="1"/>
  <c r="P540" i="1" s="1"/>
  <c r="D541" i="1"/>
  <c r="P541" i="1" s="1"/>
  <c r="D542" i="1"/>
  <c r="P542" i="1" s="1"/>
  <c r="D543" i="1"/>
  <c r="P543" i="1" s="1"/>
  <c r="D544" i="1"/>
  <c r="P544" i="1" s="1"/>
  <c r="D545" i="1"/>
  <c r="P545" i="1" s="1"/>
  <c r="D546" i="1"/>
  <c r="P546" i="1" s="1"/>
  <c r="D547" i="1"/>
  <c r="P547" i="1" s="1"/>
  <c r="D548" i="1"/>
  <c r="P548" i="1" s="1"/>
  <c r="D549" i="1"/>
  <c r="P549" i="1" s="1"/>
  <c r="D550" i="1"/>
  <c r="P550" i="1" s="1"/>
  <c r="D551" i="1"/>
  <c r="P551" i="1" s="1"/>
  <c r="D552" i="1"/>
  <c r="P552" i="1" s="1"/>
  <c r="D553" i="1"/>
  <c r="P553" i="1" s="1"/>
  <c r="D554" i="1"/>
  <c r="P554" i="1" s="1"/>
  <c r="D555" i="1"/>
  <c r="P555" i="1" s="1"/>
  <c r="D556" i="1"/>
  <c r="P556" i="1" s="1"/>
  <c r="D557" i="1"/>
  <c r="P557" i="1" s="1"/>
  <c r="D558" i="1"/>
  <c r="P558" i="1" s="1"/>
  <c r="D559" i="1"/>
  <c r="P559" i="1" s="1"/>
  <c r="D560" i="1"/>
  <c r="P560" i="1" s="1"/>
  <c r="D561" i="1"/>
  <c r="P561" i="1" s="1"/>
  <c r="D562" i="1"/>
  <c r="P562" i="1" s="1"/>
  <c r="D563" i="1"/>
  <c r="P563" i="1" s="1"/>
  <c r="D564" i="1"/>
  <c r="P564" i="1" s="1"/>
  <c r="D565" i="1"/>
  <c r="P565" i="1" s="1"/>
  <c r="D566" i="1"/>
  <c r="P566" i="1" s="1"/>
  <c r="D567" i="1"/>
  <c r="P567" i="1" s="1"/>
  <c r="D568" i="1"/>
  <c r="P568" i="1" s="1"/>
  <c r="D569" i="1"/>
  <c r="P569" i="1" s="1"/>
  <c r="D570" i="1"/>
  <c r="P570" i="1" s="1"/>
  <c r="D571" i="1"/>
  <c r="P571" i="1" s="1"/>
  <c r="D572" i="1"/>
  <c r="P572" i="1" s="1"/>
  <c r="D573" i="1"/>
  <c r="P573" i="1" s="1"/>
  <c r="D574" i="1"/>
  <c r="P574" i="1" s="1"/>
  <c r="D575" i="1"/>
  <c r="P575" i="1" s="1"/>
  <c r="D576" i="1"/>
  <c r="P576" i="1" s="1"/>
  <c r="D577" i="1"/>
  <c r="P577" i="1" s="1"/>
  <c r="D578" i="1"/>
  <c r="P578" i="1" s="1"/>
  <c r="D579" i="1"/>
  <c r="P579" i="1" s="1"/>
  <c r="D580" i="1"/>
  <c r="P580" i="1" s="1"/>
  <c r="D581" i="1"/>
  <c r="P581" i="1" s="1"/>
  <c r="D582" i="1"/>
  <c r="P582" i="1" s="1"/>
  <c r="D583" i="1"/>
  <c r="P583" i="1" s="1"/>
  <c r="D584" i="1"/>
  <c r="P584" i="1" s="1"/>
  <c r="D585" i="1"/>
  <c r="P585" i="1" s="1"/>
  <c r="D586" i="1"/>
  <c r="P586" i="1" s="1"/>
  <c r="D587" i="1"/>
  <c r="P587" i="1" s="1"/>
  <c r="D588" i="1"/>
  <c r="P588" i="1" s="1"/>
  <c r="D589" i="1"/>
  <c r="P589" i="1" s="1"/>
  <c r="D590" i="1"/>
  <c r="P590" i="1" s="1"/>
  <c r="D591" i="1"/>
  <c r="P591" i="1" s="1"/>
  <c r="D592" i="1"/>
  <c r="P592" i="1" s="1"/>
  <c r="D593" i="1"/>
  <c r="P593" i="1" s="1"/>
  <c r="D594" i="1"/>
  <c r="P594" i="1" s="1"/>
  <c r="D595" i="1"/>
  <c r="P595" i="1" s="1"/>
  <c r="D596" i="1"/>
  <c r="P596" i="1" s="1"/>
  <c r="D597" i="1"/>
  <c r="P597" i="1" s="1"/>
  <c r="D598" i="1"/>
  <c r="P598" i="1" s="1"/>
  <c r="D599" i="1"/>
  <c r="P599" i="1" s="1"/>
  <c r="D600" i="1"/>
  <c r="P600" i="1" s="1"/>
  <c r="D601" i="1"/>
  <c r="P601" i="1" s="1"/>
  <c r="D602" i="1"/>
  <c r="P602" i="1" s="1"/>
  <c r="D603" i="1"/>
  <c r="P603" i="1" s="1"/>
  <c r="D604" i="1"/>
  <c r="P604" i="1" s="1"/>
  <c r="D605" i="1"/>
  <c r="P605" i="1" s="1"/>
  <c r="D606" i="1"/>
  <c r="P606" i="1" s="1"/>
  <c r="D607" i="1"/>
  <c r="P607" i="1" s="1"/>
  <c r="D608" i="1"/>
  <c r="P608" i="1" s="1"/>
  <c r="D609" i="1"/>
  <c r="P609" i="1" s="1"/>
  <c r="D610" i="1"/>
  <c r="P610" i="1" s="1"/>
  <c r="D611" i="1"/>
  <c r="P611" i="1" s="1"/>
  <c r="D612" i="1"/>
  <c r="P612" i="1" s="1"/>
  <c r="D613" i="1"/>
  <c r="P613" i="1" s="1"/>
  <c r="D614" i="1"/>
  <c r="P614" i="1" s="1"/>
  <c r="D615" i="1"/>
  <c r="P615" i="1" s="1"/>
  <c r="D616" i="1"/>
  <c r="P616" i="1" s="1"/>
  <c r="D617" i="1"/>
  <c r="P617" i="1" s="1"/>
  <c r="D618" i="1"/>
  <c r="P618" i="1" s="1"/>
  <c r="D619" i="1"/>
  <c r="P619" i="1" s="1"/>
  <c r="D620" i="1"/>
  <c r="P620" i="1" s="1"/>
  <c r="D621" i="1"/>
  <c r="P621" i="1" s="1"/>
  <c r="D622" i="1"/>
  <c r="P622" i="1" s="1"/>
  <c r="D623" i="1"/>
  <c r="P623" i="1" s="1"/>
  <c r="D624" i="1"/>
  <c r="P624" i="1" s="1"/>
  <c r="D625" i="1"/>
  <c r="P625" i="1" s="1"/>
  <c r="D626" i="1"/>
  <c r="P626" i="1" s="1"/>
  <c r="D627" i="1"/>
  <c r="P627" i="1" s="1"/>
  <c r="D628" i="1"/>
  <c r="P628" i="1" s="1"/>
  <c r="D629" i="1"/>
  <c r="P629" i="1" s="1"/>
  <c r="D630" i="1"/>
  <c r="P630" i="1" s="1"/>
  <c r="D631" i="1"/>
  <c r="P631" i="1" s="1"/>
  <c r="D632" i="1"/>
  <c r="P632" i="1" s="1"/>
  <c r="D633" i="1"/>
  <c r="P633" i="1" s="1"/>
  <c r="D634" i="1"/>
  <c r="P634" i="1" s="1"/>
  <c r="D635" i="1"/>
  <c r="P635" i="1" s="1"/>
  <c r="D636" i="1"/>
  <c r="P636" i="1" s="1"/>
  <c r="D637" i="1"/>
  <c r="P637" i="1" s="1"/>
  <c r="D638" i="1"/>
  <c r="P638" i="1" s="1"/>
  <c r="D639" i="1"/>
  <c r="P639" i="1" s="1"/>
  <c r="D640" i="1"/>
  <c r="P640" i="1" s="1"/>
  <c r="D641" i="1"/>
  <c r="P641" i="1" s="1"/>
  <c r="D642" i="1"/>
  <c r="P642" i="1" s="1"/>
  <c r="D643" i="1"/>
  <c r="P643" i="1" s="1"/>
  <c r="D644" i="1"/>
  <c r="P644" i="1" s="1"/>
  <c r="D645" i="1"/>
  <c r="P645" i="1" s="1"/>
  <c r="D646" i="1"/>
  <c r="P646" i="1" s="1"/>
  <c r="D647" i="1"/>
  <c r="P647" i="1" s="1"/>
  <c r="D648" i="1"/>
  <c r="P648" i="1" s="1"/>
  <c r="D649" i="1"/>
  <c r="P649" i="1" s="1"/>
  <c r="D650" i="1"/>
  <c r="P650" i="1" s="1"/>
  <c r="D651" i="1"/>
  <c r="P651" i="1" s="1"/>
  <c r="D652" i="1"/>
  <c r="P652" i="1" s="1"/>
  <c r="D653" i="1"/>
  <c r="P653" i="1" s="1"/>
  <c r="D654" i="1"/>
  <c r="P654" i="1" s="1"/>
  <c r="D655" i="1"/>
  <c r="P655" i="1" s="1"/>
  <c r="D656" i="1"/>
  <c r="P656" i="1" s="1"/>
  <c r="D657" i="1"/>
  <c r="P657" i="1" s="1"/>
  <c r="D658" i="1"/>
  <c r="P658" i="1" s="1"/>
  <c r="D659" i="1"/>
  <c r="P659" i="1" s="1"/>
  <c r="D660" i="1"/>
  <c r="P660" i="1" s="1"/>
  <c r="D661" i="1"/>
  <c r="P661" i="1" s="1"/>
  <c r="D662" i="1"/>
  <c r="P662" i="1" s="1"/>
  <c r="D663" i="1"/>
  <c r="P663" i="1" s="1"/>
  <c r="D664" i="1"/>
  <c r="P664" i="1" s="1"/>
  <c r="D665" i="1"/>
  <c r="P665" i="1" s="1"/>
  <c r="D666" i="1"/>
  <c r="P666" i="1" s="1"/>
  <c r="D667" i="1"/>
  <c r="P667" i="1" s="1"/>
  <c r="D668" i="1"/>
  <c r="P668" i="1" s="1"/>
  <c r="D669" i="1"/>
  <c r="P669" i="1" s="1"/>
  <c r="D670" i="1"/>
  <c r="P670" i="1" s="1"/>
  <c r="D671" i="1"/>
  <c r="P671" i="1" s="1"/>
  <c r="D672" i="1"/>
  <c r="P672" i="1" s="1"/>
  <c r="D673" i="1"/>
  <c r="P673" i="1" s="1"/>
  <c r="D674" i="1"/>
  <c r="P674" i="1" s="1"/>
  <c r="D675" i="1"/>
  <c r="P675" i="1" s="1"/>
  <c r="D676" i="1"/>
  <c r="P676" i="1" s="1"/>
  <c r="D677" i="1"/>
  <c r="P677" i="1" s="1"/>
  <c r="D678" i="1"/>
  <c r="P678" i="1" s="1"/>
  <c r="D679" i="1"/>
  <c r="P679" i="1" s="1"/>
  <c r="D680" i="1"/>
  <c r="P680" i="1" s="1"/>
  <c r="D681" i="1"/>
  <c r="P681" i="1" s="1"/>
  <c r="D682" i="1"/>
  <c r="P682" i="1" s="1"/>
  <c r="D683" i="1"/>
  <c r="P683" i="1" s="1"/>
  <c r="D684" i="1"/>
  <c r="P684" i="1" s="1"/>
  <c r="D685" i="1"/>
  <c r="P685" i="1" s="1"/>
  <c r="D686" i="1"/>
  <c r="P686" i="1" s="1"/>
  <c r="D687" i="1"/>
  <c r="P687" i="1" s="1"/>
  <c r="D688" i="1"/>
  <c r="P688" i="1" s="1"/>
  <c r="D689" i="1"/>
  <c r="P689" i="1" s="1"/>
  <c r="D690" i="1"/>
  <c r="P690" i="1" s="1"/>
  <c r="D691" i="1"/>
  <c r="P691" i="1" s="1"/>
  <c r="D692" i="1"/>
  <c r="P692" i="1" s="1"/>
  <c r="D693" i="1"/>
  <c r="P693" i="1" s="1"/>
  <c r="D694" i="1"/>
  <c r="P694" i="1" s="1"/>
  <c r="D695" i="1"/>
  <c r="P695" i="1" s="1"/>
  <c r="D696" i="1"/>
  <c r="P696" i="1" s="1"/>
  <c r="D697" i="1"/>
  <c r="P697" i="1" s="1"/>
  <c r="D698" i="1"/>
  <c r="P698" i="1" s="1"/>
  <c r="D699" i="1"/>
  <c r="P699" i="1" s="1"/>
  <c r="D700" i="1"/>
  <c r="P700" i="1" s="1"/>
  <c r="D701" i="1"/>
  <c r="P701" i="1" s="1"/>
  <c r="D702" i="1"/>
  <c r="P702" i="1" s="1"/>
  <c r="D703" i="1"/>
  <c r="P703" i="1" s="1"/>
  <c r="D704" i="1"/>
  <c r="P704" i="1" s="1"/>
  <c r="D705" i="1"/>
  <c r="P705" i="1" s="1"/>
  <c r="D706" i="1"/>
  <c r="P706" i="1" s="1"/>
  <c r="D707" i="1"/>
  <c r="P707" i="1" s="1"/>
  <c r="D708" i="1"/>
  <c r="P708" i="1" s="1"/>
  <c r="D709" i="1"/>
  <c r="P709" i="1" s="1"/>
  <c r="D710" i="1"/>
  <c r="P710" i="1" s="1"/>
  <c r="D711" i="1"/>
  <c r="P711" i="1" s="1"/>
  <c r="D712" i="1"/>
  <c r="P712" i="1" s="1"/>
  <c r="D713" i="1"/>
  <c r="P713" i="1" s="1"/>
  <c r="D714" i="1"/>
  <c r="P714" i="1" s="1"/>
  <c r="D715" i="1"/>
  <c r="P715" i="1" s="1"/>
  <c r="D716" i="1"/>
  <c r="P716" i="1" s="1"/>
  <c r="D717" i="1"/>
  <c r="P717" i="1" s="1"/>
  <c r="D718" i="1"/>
  <c r="P718" i="1" s="1"/>
  <c r="D719" i="1"/>
  <c r="P719" i="1" s="1"/>
  <c r="D720" i="1"/>
  <c r="P720" i="1" s="1"/>
  <c r="D721" i="1"/>
  <c r="P721" i="1" s="1"/>
  <c r="D722" i="1"/>
  <c r="P722" i="1" s="1"/>
  <c r="D723" i="1"/>
  <c r="P723" i="1" s="1"/>
  <c r="D724" i="1"/>
  <c r="P724" i="1" s="1"/>
  <c r="D725" i="1"/>
  <c r="P725" i="1" s="1"/>
  <c r="D726" i="1"/>
  <c r="P726" i="1" s="1"/>
  <c r="D727" i="1"/>
  <c r="P727" i="1" s="1"/>
  <c r="D728" i="1"/>
  <c r="P728" i="1" s="1"/>
  <c r="D729" i="1"/>
  <c r="P729" i="1" s="1"/>
  <c r="D730" i="1"/>
  <c r="P730" i="1" s="1"/>
  <c r="D731" i="1"/>
  <c r="P731" i="1" s="1"/>
  <c r="D732" i="1"/>
  <c r="P732" i="1" s="1"/>
  <c r="D733" i="1"/>
  <c r="P733" i="1" s="1"/>
  <c r="D734" i="1"/>
  <c r="P734" i="1" s="1"/>
  <c r="D735" i="1"/>
  <c r="P735" i="1" s="1"/>
  <c r="D736" i="1"/>
  <c r="P736" i="1" s="1"/>
  <c r="D737" i="1"/>
  <c r="P737" i="1" s="1"/>
  <c r="D738" i="1"/>
  <c r="P738" i="1" s="1"/>
  <c r="D739" i="1"/>
  <c r="P739" i="1" s="1"/>
  <c r="D740" i="1"/>
  <c r="P740" i="1" s="1"/>
  <c r="D741" i="1"/>
  <c r="P741" i="1" s="1"/>
  <c r="D742" i="1"/>
  <c r="P742" i="1" s="1"/>
  <c r="D743" i="1"/>
  <c r="P743" i="1" s="1"/>
  <c r="D744" i="1"/>
  <c r="P744" i="1" s="1"/>
  <c r="D745" i="1"/>
  <c r="P745" i="1" s="1"/>
  <c r="D746" i="1"/>
  <c r="P746" i="1" s="1"/>
  <c r="D747" i="1"/>
  <c r="P747" i="1" s="1"/>
  <c r="D748" i="1"/>
  <c r="P748" i="1" s="1"/>
  <c r="D749" i="1"/>
  <c r="P749" i="1" s="1"/>
  <c r="D750" i="1"/>
  <c r="P750" i="1" s="1"/>
  <c r="D751" i="1"/>
  <c r="P751" i="1" s="1"/>
  <c r="D752" i="1"/>
  <c r="P752" i="1" s="1"/>
  <c r="D753" i="1"/>
  <c r="P753" i="1" s="1"/>
  <c r="D754" i="1"/>
  <c r="P754" i="1" s="1"/>
  <c r="D755" i="1"/>
  <c r="P755" i="1" s="1"/>
  <c r="D756" i="1"/>
  <c r="P756" i="1" s="1"/>
  <c r="D757" i="1"/>
  <c r="P757" i="1" s="1"/>
  <c r="D758" i="1"/>
  <c r="P758" i="1" s="1"/>
  <c r="D759" i="1"/>
  <c r="P759" i="1" s="1"/>
  <c r="D760" i="1"/>
  <c r="P760" i="1" s="1"/>
  <c r="D761" i="1"/>
  <c r="P761" i="1" s="1"/>
  <c r="D762" i="1"/>
  <c r="P762" i="1" s="1"/>
  <c r="D763" i="1"/>
  <c r="P763" i="1" s="1"/>
  <c r="D764" i="1"/>
  <c r="P764" i="1" s="1"/>
  <c r="D765" i="1"/>
  <c r="P765" i="1" s="1"/>
  <c r="D766" i="1"/>
  <c r="P766" i="1" s="1"/>
  <c r="D767" i="1"/>
  <c r="P767" i="1" s="1"/>
  <c r="D768" i="1"/>
  <c r="P768" i="1" s="1"/>
  <c r="D769" i="1"/>
  <c r="P769" i="1" s="1"/>
  <c r="D770" i="1"/>
  <c r="P770" i="1" s="1"/>
  <c r="D771" i="1"/>
  <c r="P771" i="1" s="1"/>
  <c r="D772" i="1"/>
  <c r="P772" i="1" s="1"/>
  <c r="D773" i="1"/>
  <c r="P773" i="1" s="1"/>
  <c r="D774" i="1"/>
  <c r="P774" i="1" s="1"/>
  <c r="D775" i="1"/>
  <c r="P775" i="1" s="1"/>
  <c r="D776" i="1"/>
  <c r="P776" i="1" s="1"/>
  <c r="D777" i="1"/>
  <c r="P777" i="1" s="1"/>
  <c r="D778" i="1"/>
  <c r="P778" i="1" s="1"/>
  <c r="D779" i="1"/>
  <c r="P779" i="1" s="1"/>
  <c r="D780" i="1"/>
  <c r="P780" i="1" s="1"/>
  <c r="D781" i="1"/>
  <c r="P781" i="1" s="1"/>
  <c r="D782" i="1"/>
  <c r="P782" i="1" s="1"/>
  <c r="D783" i="1"/>
  <c r="P783" i="1" s="1"/>
  <c r="D784" i="1"/>
  <c r="P784" i="1" s="1"/>
  <c r="D785" i="1"/>
  <c r="P785" i="1" s="1"/>
  <c r="D786" i="1"/>
  <c r="P786" i="1" s="1"/>
  <c r="D787" i="1"/>
  <c r="P787" i="1" s="1"/>
  <c r="D788" i="1"/>
  <c r="P788" i="1" s="1"/>
  <c r="D789" i="1"/>
  <c r="P789" i="1" s="1"/>
  <c r="D790" i="1"/>
  <c r="P790" i="1" s="1"/>
  <c r="D791" i="1"/>
  <c r="P791" i="1" s="1"/>
  <c r="D792" i="1"/>
  <c r="P792" i="1" s="1"/>
  <c r="D793" i="1"/>
  <c r="P793" i="1" s="1"/>
  <c r="D794" i="1"/>
  <c r="P794" i="1" s="1"/>
  <c r="D795" i="1"/>
  <c r="P795" i="1" s="1"/>
  <c r="D796" i="1"/>
  <c r="P796" i="1" s="1"/>
  <c r="D797" i="1"/>
  <c r="P797" i="1" s="1"/>
  <c r="D798" i="1"/>
  <c r="P798" i="1" s="1"/>
  <c r="D799" i="1"/>
  <c r="P799" i="1" s="1"/>
  <c r="D800" i="1"/>
  <c r="P800" i="1" s="1"/>
  <c r="D801" i="1"/>
  <c r="P801" i="1" s="1"/>
  <c r="D802" i="1"/>
  <c r="P802" i="1" s="1"/>
  <c r="D803" i="1"/>
  <c r="P803" i="1" s="1"/>
  <c r="D804" i="1"/>
  <c r="P804" i="1" s="1"/>
  <c r="D805" i="1"/>
  <c r="P805" i="1" s="1"/>
  <c r="D806" i="1"/>
  <c r="P806" i="1" s="1"/>
  <c r="D807" i="1"/>
  <c r="P807" i="1" s="1"/>
  <c r="D808" i="1"/>
  <c r="P808" i="1" s="1"/>
  <c r="D809" i="1"/>
  <c r="P809" i="1" s="1"/>
  <c r="D810" i="1"/>
  <c r="P810" i="1" s="1"/>
  <c r="D811" i="1"/>
  <c r="P811" i="1" s="1"/>
  <c r="D812" i="1"/>
  <c r="P812" i="1" s="1"/>
  <c r="D813" i="1"/>
  <c r="P813" i="1" s="1"/>
  <c r="D814" i="1"/>
  <c r="P814" i="1" s="1"/>
  <c r="D815" i="1"/>
  <c r="P815" i="1" s="1"/>
  <c r="D816" i="1"/>
  <c r="P816" i="1" s="1"/>
  <c r="D817" i="1"/>
  <c r="P817" i="1" s="1"/>
  <c r="D818" i="1"/>
  <c r="P818" i="1" s="1"/>
  <c r="D819" i="1"/>
  <c r="P819" i="1" s="1"/>
  <c r="D820" i="1"/>
  <c r="P820" i="1" s="1"/>
  <c r="D821" i="1"/>
  <c r="P821" i="1" s="1"/>
  <c r="D822" i="1"/>
  <c r="P822" i="1" s="1"/>
  <c r="D823" i="1"/>
  <c r="P823" i="1" s="1"/>
  <c r="D824" i="1"/>
  <c r="P824" i="1" s="1"/>
  <c r="D825" i="1"/>
  <c r="P825" i="1" s="1"/>
  <c r="D826" i="1"/>
  <c r="P826" i="1" s="1"/>
  <c r="D827" i="1"/>
  <c r="P827" i="1" s="1"/>
  <c r="D828" i="1"/>
  <c r="P828" i="1" s="1"/>
  <c r="D829" i="1"/>
  <c r="P829" i="1" s="1"/>
  <c r="D830" i="1"/>
  <c r="P830" i="1" s="1"/>
  <c r="D831" i="1"/>
  <c r="P831" i="1" s="1"/>
  <c r="D832" i="1"/>
  <c r="P832" i="1" s="1"/>
  <c r="D833" i="1"/>
  <c r="P833" i="1" s="1"/>
  <c r="D834" i="1"/>
  <c r="P834" i="1" s="1"/>
  <c r="D835" i="1"/>
  <c r="P835" i="1" s="1"/>
  <c r="D836" i="1"/>
  <c r="P836" i="1" s="1"/>
  <c r="D837" i="1"/>
  <c r="P837" i="1" s="1"/>
  <c r="D838" i="1"/>
  <c r="P838" i="1" s="1"/>
  <c r="D839" i="1"/>
  <c r="P839" i="1" s="1"/>
  <c r="D840" i="1"/>
  <c r="P840" i="1" s="1"/>
  <c r="D841" i="1"/>
  <c r="P841" i="1" s="1"/>
  <c r="D842" i="1"/>
  <c r="P842" i="1" s="1"/>
  <c r="D843" i="1"/>
  <c r="P843" i="1" s="1"/>
  <c r="D844" i="1"/>
  <c r="P844" i="1" s="1"/>
  <c r="D845" i="1"/>
  <c r="P845" i="1" s="1"/>
  <c r="D846" i="1"/>
  <c r="P846" i="1" s="1"/>
  <c r="D847" i="1"/>
  <c r="P847" i="1" s="1"/>
  <c r="D848" i="1"/>
  <c r="P848" i="1" s="1"/>
  <c r="D849" i="1"/>
  <c r="P849" i="1" s="1"/>
  <c r="D850" i="1"/>
  <c r="P850" i="1" s="1"/>
  <c r="D851" i="1"/>
  <c r="P851" i="1" s="1"/>
  <c r="D852" i="1"/>
  <c r="P852" i="1" s="1"/>
  <c r="D853" i="1"/>
  <c r="P853" i="1" s="1"/>
  <c r="D854" i="1"/>
  <c r="P854" i="1" s="1"/>
  <c r="D855" i="1"/>
  <c r="P855" i="1" s="1"/>
  <c r="D856" i="1"/>
  <c r="P856" i="1" s="1"/>
  <c r="D857" i="1"/>
  <c r="P857" i="1" s="1"/>
  <c r="D858" i="1"/>
  <c r="P858" i="1" s="1"/>
  <c r="D859" i="1"/>
  <c r="P859" i="1" s="1"/>
  <c r="D860" i="1"/>
  <c r="P860" i="1" s="1"/>
  <c r="D861" i="1"/>
  <c r="P861" i="1" s="1"/>
  <c r="D862" i="1"/>
  <c r="P862" i="1" s="1"/>
  <c r="D863" i="1"/>
  <c r="P863" i="1" s="1"/>
  <c r="D864" i="1"/>
  <c r="P864" i="1" s="1"/>
  <c r="D865" i="1"/>
  <c r="P865" i="1" s="1"/>
  <c r="D866" i="1"/>
  <c r="P866" i="1" s="1"/>
  <c r="D867" i="1"/>
  <c r="P867" i="1" s="1"/>
  <c r="D868" i="1"/>
  <c r="P868" i="1" s="1"/>
  <c r="D869" i="1"/>
  <c r="P869" i="1" s="1"/>
  <c r="D870" i="1"/>
  <c r="P870" i="1" s="1"/>
  <c r="D871" i="1"/>
  <c r="P871" i="1" s="1"/>
  <c r="D872" i="1"/>
  <c r="P872" i="1" s="1"/>
  <c r="D873" i="1"/>
  <c r="P873" i="1" s="1"/>
  <c r="D874" i="1"/>
  <c r="P874" i="1" s="1"/>
  <c r="D875" i="1"/>
  <c r="P875" i="1" s="1"/>
  <c r="D876" i="1"/>
  <c r="P876" i="1" s="1"/>
  <c r="D877" i="1"/>
  <c r="P877" i="1" s="1"/>
  <c r="D878" i="1"/>
  <c r="P878" i="1" s="1"/>
  <c r="D879" i="1"/>
  <c r="P879" i="1" s="1"/>
  <c r="D880" i="1"/>
  <c r="P880" i="1" s="1"/>
  <c r="D881" i="1"/>
  <c r="P881" i="1" s="1"/>
  <c r="D882" i="1"/>
  <c r="P882" i="1" s="1"/>
  <c r="D883" i="1"/>
  <c r="P883" i="1" s="1"/>
  <c r="D884" i="1"/>
  <c r="P884" i="1" s="1"/>
  <c r="D885" i="1"/>
  <c r="P885" i="1" s="1"/>
  <c r="D886" i="1"/>
  <c r="P886" i="1" s="1"/>
  <c r="D887" i="1"/>
  <c r="P887" i="1" s="1"/>
  <c r="D888" i="1"/>
  <c r="P888" i="1" s="1"/>
  <c r="D889" i="1"/>
  <c r="P889" i="1" s="1"/>
  <c r="D890" i="1"/>
  <c r="P890" i="1" s="1"/>
  <c r="D891" i="1"/>
  <c r="P891" i="1" s="1"/>
  <c r="D892" i="1"/>
  <c r="P892" i="1" s="1"/>
  <c r="D893" i="1"/>
  <c r="P893" i="1" s="1"/>
  <c r="D894" i="1"/>
  <c r="P894" i="1" s="1"/>
  <c r="D895" i="1"/>
  <c r="P895" i="1" s="1"/>
  <c r="D896" i="1"/>
  <c r="P896" i="1" s="1"/>
  <c r="D897" i="1"/>
  <c r="P897" i="1" s="1"/>
  <c r="D898" i="1"/>
  <c r="P898" i="1" s="1"/>
  <c r="D899" i="1"/>
  <c r="P899" i="1" s="1"/>
  <c r="D900" i="1"/>
  <c r="P900" i="1" s="1"/>
  <c r="D901" i="1"/>
  <c r="P901" i="1" s="1"/>
  <c r="D902" i="1"/>
  <c r="P902" i="1" s="1"/>
  <c r="D903" i="1"/>
  <c r="P903" i="1" s="1"/>
  <c r="D904" i="1"/>
  <c r="P904" i="1" s="1"/>
  <c r="D905" i="1"/>
  <c r="P905" i="1" s="1"/>
  <c r="D906" i="1"/>
  <c r="P906" i="1" s="1"/>
  <c r="D907" i="1"/>
  <c r="P907" i="1" s="1"/>
  <c r="D908" i="1"/>
  <c r="P908" i="1" s="1"/>
  <c r="D909" i="1"/>
  <c r="P909" i="1" s="1"/>
  <c r="D910" i="1"/>
  <c r="P910" i="1" s="1"/>
  <c r="D911" i="1"/>
  <c r="P911" i="1" s="1"/>
  <c r="D912" i="1"/>
  <c r="P912" i="1" s="1"/>
  <c r="D913" i="1"/>
  <c r="P913" i="1" s="1"/>
  <c r="D914" i="1"/>
  <c r="P914" i="1" s="1"/>
  <c r="D915" i="1"/>
  <c r="P915" i="1" s="1"/>
  <c r="D916" i="1"/>
  <c r="P916" i="1" s="1"/>
  <c r="D917" i="1"/>
  <c r="P917" i="1" s="1"/>
  <c r="D918" i="1"/>
  <c r="P918" i="1" s="1"/>
  <c r="D919" i="1"/>
  <c r="P919" i="1" s="1"/>
  <c r="D920" i="1"/>
  <c r="P920" i="1" s="1"/>
  <c r="D921" i="1"/>
  <c r="P921" i="1" s="1"/>
  <c r="D922" i="1"/>
  <c r="P922" i="1" s="1"/>
  <c r="D923" i="1"/>
  <c r="P923" i="1" s="1"/>
  <c r="D924" i="1"/>
  <c r="P924" i="1" s="1"/>
  <c r="D925" i="1"/>
  <c r="P925" i="1" s="1"/>
  <c r="D926" i="1"/>
  <c r="P926" i="1" s="1"/>
  <c r="D927" i="1"/>
  <c r="P927" i="1" s="1"/>
  <c r="D928" i="1"/>
  <c r="P928" i="1" s="1"/>
  <c r="D929" i="1"/>
  <c r="P929" i="1" s="1"/>
  <c r="D930" i="1"/>
  <c r="P930" i="1" s="1"/>
  <c r="D931" i="1"/>
  <c r="P931" i="1" s="1"/>
  <c r="D932" i="1"/>
  <c r="P932" i="1" s="1"/>
  <c r="D933" i="1"/>
  <c r="P933" i="1" s="1"/>
  <c r="D934" i="1"/>
  <c r="P934" i="1" s="1"/>
  <c r="D935" i="1"/>
  <c r="P935" i="1" s="1"/>
  <c r="D936" i="1"/>
  <c r="P936" i="1" s="1"/>
  <c r="D937" i="1"/>
  <c r="P937" i="1" s="1"/>
  <c r="D938" i="1"/>
  <c r="P938" i="1" s="1"/>
  <c r="D939" i="1"/>
  <c r="P939" i="1" s="1"/>
  <c r="D940" i="1"/>
  <c r="P940" i="1" s="1"/>
  <c r="D941" i="1"/>
  <c r="P941" i="1" s="1"/>
  <c r="D942" i="1"/>
  <c r="P942" i="1" s="1"/>
  <c r="D943" i="1"/>
  <c r="P943" i="1" s="1"/>
  <c r="D944" i="1"/>
  <c r="P944" i="1" s="1"/>
  <c r="D945" i="1"/>
  <c r="P945" i="1" s="1"/>
  <c r="D946" i="1"/>
  <c r="P946" i="1" s="1"/>
  <c r="D947" i="1"/>
  <c r="P947" i="1" s="1"/>
  <c r="D948" i="1"/>
  <c r="P948" i="1" s="1"/>
  <c r="D949" i="1"/>
  <c r="P949" i="1" s="1"/>
  <c r="D950" i="1"/>
  <c r="P950" i="1" s="1"/>
  <c r="D951" i="1"/>
  <c r="P951" i="1" s="1"/>
  <c r="D952" i="1"/>
  <c r="P952" i="1" s="1"/>
  <c r="D953" i="1"/>
  <c r="P953" i="1" s="1"/>
  <c r="D954" i="1"/>
  <c r="P954" i="1" s="1"/>
  <c r="D955" i="1"/>
  <c r="P955" i="1" s="1"/>
  <c r="D956" i="1"/>
  <c r="P956" i="1" s="1"/>
  <c r="D957" i="1"/>
  <c r="P957" i="1" s="1"/>
  <c r="D958" i="1"/>
  <c r="P958" i="1" s="1"/>
  <c r="D959" i="1"/>
  <c r="P959" i="1" s="1"/>
  <c r="D960" i="1"/>
  <c r="P960" i="1" s="1"/>
  <c r="D961" i="1"/>
  <c r="P961" i="1" s="1"/>
  <c r="D962" i="1"/>
  <c r="P962" i="1" s="1"/>
  <c r="D963" i="1"/>
  <c r="P963" i="1" s="1"/>
  <c r="D964" i="1"/>
  <c r="P964" i="1" s="1"/>
  <c r="D965" i="1"/>
  <c r="P965" i="1" s="1"/>
  <c r="D966" i="1"/>
  <c r="P966" i="1" s="1"/>
  <c r="D967" i="1"/>
  <c r="P967" i="1" s="1"/>
  <c r="D968" i="1"/>
  <c r="P968" i="1" s="1"/>
  <c r="D969" i="1"/>
  <c r="P969" i="1" s="1"/>
  <c r="D970" i="1"/>
  <c r="P970" i="1" s="1"/>
  <c r="D971" i="1"/>
  <c r="P971" i="1" s="1"/>
  <c r="D972" i="1"/>
  <c r="P972" i="1" s="1"/>
  <c r="D973" i="1"/>
  <c r="P973" i="1" s="1"/>
  <c r="D974" i="1"/>
  <c r="P974" i="1" s="1"/>
  <c r="D975" i="1"/>
  <c r="P975" i="1" s="1"/>
  <c r="D976" i="1"/>
  <c r="P976" i="1" s="1"/>
  <c r="D977" i="1"/>
  <c r="P977" i="1" s="1"/>
  <c r="D978" i="1"/>
  <c r="P978" i="1" s="1"/>
  <c r="D979" i="1"/>
  <c r="P979" i="1" s="1"/>
  <c r="D980" i="1"/>
  <c r="P980" i="1" s="1"/>
  <c r="D981" i="1"/>
  <c r="P981" i="1" s="1"/>
  <c r="D982" i="1"/>
  <c r="P982" i="1" s="1"/>
  <c r="D983" i="1"/>
  <c r="P983" i="1" s="1"/>
  <c r="D984" i="1"/>
  <c r="P984" i="1" s="1"/>
  <c r="D985" i="1"/>
  <c r="P985" i="1" s="1"/>
  <c r="D986" i="1"/>
  <c r="P986" i="1" s="1"/>
  <c r="D987" i="1"/>
  <c r="P987" i="1" s="1"/>
  <c r="D988" i="1"/>
  <c r="P988" i="1" s="1"/>
  <c r="D989" i="1"/>
  <c r="P989" i="1" s="1"/>
  <c r="D990" i="1"/>
  <c r="P990" i="1" s="1"/>
  <c r="D991" i="1"/>
  <c r="P991" i="1" s="1"/>
  <c r="D992" i="1"/>
  <c r="P992" i="1" s="1"/>
  <c r="D993" i="1"/>
  <c r="P993" i="1" s="1"/>
  <c r="D994" i="1"/>
  <c r="P994" i="1" s="1"/>
  <c r="D995" i="1"/>
  <c r="P995" i="1" s="1"/>
  <c r="D996" i="1"/>
  <c r="P996" i="1" s="1"/>
  <c r="D997" i="1"/>
  <c r="P997" i="1" s="1"/>
  <c r="D998" i="1"/>
  <c r="P998" i="1" s="1"/>
  <c r="D999" i="1"/>
  <c r="P999" i="1" s="1"/>
  <c r="D1000" i="1"/>
  <c r="P1000" i="1" s="1"/>
  <c r="D1001" i="1"/>
  <c r="P1001" i="1" s="1"/>
  <c r="D1002" i="1"/>
  <c r="P1002" i="1" s="1"/>
  <c r="D1003" i="1"/>
  <c r="P1003" i="1" s="1"/>
  <c r="D1004" i="1"/>
  <c r="P1004" i="1" s="1"/>
  <c r="D1005" i="1"/>
  <c r="P1005" i="1" s="1"/>
  <c r="D1006" i="1"/>
  <c r="P1006" i="1" s="1"/>
  <c r="D1007" i="1"/>
  <c r="P1007" i="1" s="1"/>
  <c r="D1008" i="1"/>
  <c r="P1008" i="1" s="1"/>
  <c r="D1009" i="1"/>
  <c r="P1009" i="1" s="1"/>
  <c r="D1010" i="1"/>
  <c r="P1010" i="1" s="1"/>
  <c r="D1011" i="1"/>
  <c r="P1011" i="1" s="1"/>
  <c r="D1012" i="1"/>
  <c r="P1012" i="1" s="1"/>
  <c r="D1013" i="1"/>
  <c r="P1013" i="1" s="1"/>
  <c r="D1014" i="1"/>
  <c r="P1014" i="1" s="1"/>
  <c r="D1015" i="1"/>
  <c r="P1015" i="1" s="1"/>
  <c r="D1016" i="1"/>
  <c r="P1016" i="1" s="1"/>
  <c r="D1017" i="1"/>
  <c r="P1017" i="1" s="1"/>
  <c r="D1018" i="1"/>
  <c r="P1018" i="1" s="1"/>
  <c r="D1019" i="1"/>
  <c r="P1019" i="1" s="1"/>
  <c r="D1020" i="1"/>
  <c r="P1020" i="1" s="1"/>
  <c r="D1021" i="1"/>
  <c r="P1021" i="1" s="1"/>
  <c r="D1022" i="1"/>
  <c r="P1022" i="1" s="1"/>
  <c r="D1023" i="1"/>
  <c r="P1023" i="1" s="1"/>
  <c r="D1024" i="1"/>
  <c r="P1024" i="1" s="1"/>
  <c r="D1025" i="1"/>
  <c r="P1025" i="1" s="1"/>
  <c r="D1026" i="1"/>
  <c r="P1026" i="1" s="1"/>
  <c r="D1027" i="1"/>
  <c r="P1027" i="1" s="1"/>
  <c r="D1028" i="1"/>
  <c r="P1028" i="1" s="1"/>
  <c r="D1029" i="1"/>
  <c r="P1029" i="1" s="1"/>
  <c r="D1030" i="1"/>
  <c r="P1030" i="1" s="1"/>
  <c r="D1031" i="1"/>
  <c r="P1031" i="1" s="1"/>
  <c r="D1032" i="1"/>
  <c r="P1032" i="1" s="1"/>
  <c r="D1033" i="1"/>
  <c r="P1033" i="1" s="1"/>
  <c r="D1034" i="1"/>
  <c r="P1034" i="1" s="1"/>
  <c r="D1035" i="1"/>
  <c r="P1035" i="1" s="1"/>
  <c r="D1036" i="1"/>
  <c r="P1036" i="1" s="1"/>
  <c r="D1037" i="1"/>
  <c r="P1037" i="1" s="1"/>
  <c r="D1038" i="1"/>
  <c r="P1038" i="1" s="1"/>
  <c r="D1039" i="1"/>
  <c r="P1039" i="1" s="1"/>
  <c r="D1040" i="1"/>
  <c r="P1040" i="1" s="1"/>
  <c r="D1041" i="1"/>
  <c r="P1041" i="1" s="1"/>
  <c r="D1042" i="1"/>
  <c r="P1042" i="1" s="1"/>
  <c r="D1043" i="1"/>
  <c r="P1043" i="1" s="1"/>
  <c r="D1044" i="1"/>
  <c r="P1044" i="1" s="1"/>
  <c r="D1045" i="1"/>
  <c r="P1045" i="1" s="1"/>
  <c r="D1046" i="1"/>
  <c r="P1046" i="1" s="1"/>
  <c r="D1047" i="1"/>
  <c r="P1047" i="1" s="1"/>
  <c r="D1048" i="1"/>
  <c r="P1048" i="1" s="1"/>
  <c r="D1049" i="1"/>
  <c r="P1049" i="1" s="1"/>
  <c r="D1050" i="1"/>
  <c r="P1050" i="1" s="1"/>
  <c r="D1051" i="1"/>
  <c r="P1051" i="1" s="1"/>
  <c r="D1052" i="1"/>
  <c r="P1052" i="1" s="1"/>
  <c r="D1053" i="1"/>
  <c r="P1053" i="1" s="1"/>
  <c r="D1054" i="1"/>
  <c r="P1054" i="1" s="1"/>
  <c r="D1055" i="1"/>
  <c r="P1055" i="1" s="1"/>
  <c r="D1056" i="1"/>
  <c r="P1056" i="1" s="1"/>
  <c r="D1057" i="1"/>
  <c r="P1057" i="1" s="1"/>
  <c r="D1058" i="1"/>
  <c r="P1058" i="1" s="1"/>
  <c r="D1059" i="1"/>
  <c r="P1059" i="1" s="1"/>
  <c r="D1060" i="1"/>
  <c r="P1060" i="1" s="1"/>
  <c r="D1061" i="1"/>
  <c r="P1061" i="1" s="1"/>
  <c r="D1062" i="1"/>
  <c r="P1062" i="1" s="1"/>
  <c r="D1063" i="1"/>
  <c r="P1063" i="1" s="1"/>
  <c r="D1064" i="1"/>
  <c r="P1064" i="1" s="1"/>
  <c r="D1065" i="1"/>
  <c r="P1065" i="1" s="1"/>
  <c r="D1066" i="1"/>
  <c r="P1066" i="1" s="1"/>
  <c r="D1067" i="1"/>
  <c r="P1067" i="1" s="1"/>
  <c r="D1068" i="1"/>
  <c r="P1068" i="1" s="1"/>
  <c r="D1069" i="1"/>
  <c r="P1069" i="1" s="1"/>
  <c r="D1070" i="1"/>
  <c r="P1070" i="1" s="1"/>
  <c r="D1071" i="1"/>
  <c r="P1071" i="1" s="1"/>
  <c r="D1072" i="1"/>
  <c r="P1072" i="1" s="1"/>
  <c r="D1073" i="1"/>
  <c r="P1073" i="1" s="1"/>
  <c r="D1074" i="1"/>
  <c r="P1074" i="1" s="1"/>
  <c r="D1075" i="1"/>
  <c r="P1075" i="1" s="1"/>
  <c r="D1076" i="1"/>
  <c r="P1076" i="1" s="1"/>
  <c r="D1077" i="1"/>
  <c r="P1077" i="1" s="1"/>
  <c r="D1078" i="1"/>
  <c r="P1078" i="1" s="1"/>
  <c r="D1079" i="1"/>
  <c r="P1079" i="1" s="1"/>
  <c r="D1080" i="1"/>
  <c r="P1080" i="1" s="1"/>
  <c r="D1081" i="1"/>
  <c r="P1081" i="1" s="1"/>
  <c r="D1082" i="1"/>
  <c r="P1082" i="1" s="1"/>
  <c r="D1083" i="1"/>
  <c r="P1083" i="1" s="1"/>
  <c r="D1084" i="1"/>
  <c r="P1084" i="1" s="1"/>
  <c r="D1085" i="1"/>
  <c r="P1085" i="1" s="1"/>
  <c r="D1086" i="1"/>
  <c r="P1086" i="1" s="1"/>
  <c r="D1087" i="1"/>
  <c r="P1087" i="1" s="1"/>
  <c r="D1088" i="1"/>
  <c r="P1088" i="1" s="1"/>
  <c r="D1089" i="1"/>
  <c r="P1089" i="1" s="1"/>
  <c r="D1090" i="1"/>
  <c r="P1090" i="1" s="1"/>
  <c r="D1091" i="1"/>
  <c r="P1091" i="1" s="1"/>
  <c r="D1092" i="1"/>
  <c r="P1092" i="1" s="1"/>
  <c r="D1093" i="1"/>
  <c r="P1093" i="1" s="1"/>
  <c r="D1094" i="1"/>
  <c r="P1094" i="1" s="1"/>
  <c r="D1095" i="1"/>
  <c r="P1095" i="1" s="1"/>
  <c r="D1096" i="1"/>
  <c r="P1096" i="1" s="1"/>
  <c r="D1097" i="1"/>
  <c r="P1097" i="1" s="1"/>
  <c r="D1098" i="1"/>
  <c r="P1098" i="1" s="1"/>
  <c r="D1099" i="1"/>
  <c r="P1099" i="1" s="1"/>
  <c r="D1100" i="1"/>
  <c r="P1100" i="1" s="1"/>
  <c r="D1101" i="1"/>
  <c r="P1101" i="1" s="1"/>
  <c r="D1102" i="1"/>
  <c r="P1102" i="1" s="1"/>
  <c r="D1103" i="1"/>
  <c r="P1103" i="1" s="1"/>
  <c r="D1104" i="1"/>
  <c r="P1104" i="1" s="1"/>
  <c r="D1105" i="1"/>
  <c r="P1105" i="1" s="1"/>
  <c r="D1106" i="1"/>
  <c r="P1106" i="1" s="1"/>
  <c r="D1107" i="1"/>
  <c r="P1107" i="1" s="1"/>
  <c r="D1108" i="1"/>
  <c r="P1108" i="1" s="1"/>
  <c r="D1109" i="1"/>
  <c r="P1109" i="1" s="1"/>
  <c r="D1110" i="1"/>
  <c r="P1110" i="1" s="1"/>
  <c r="D1111" i="1"/>
  <c r="P1111" i="1" s="1"/>
  <c r="D1112" i="1"/>
  <c r="P1112" i="1" s="1"/>
  <c r="D1113" i="1"/>
  <c r="P1113" i="1" s="1"/>
  <c r="D1114" i="1"/>
  <c r="P1114" i="1" s="1"/>
  <c r="D1115" i="1"/>
  <c r="P1115" i="1" s="1"/>
  <c r="D1116" i="1"/>
  <c r="P1116" i="1" s="1"/>
  <c r="D1117" i="1"/>
  <c r="P1117" i="1" s="1"/>
  <c r="D1118" i="1"/>
  <c r="P1118" i="1" s="1"/>
  <c r="D1119" i="1"/>
  <c r="P1119" i="1" s="1"/>
  <c r="D1120" i="1"/>
  <c r="P1120" i="1" s="1"/>
  <c r="D1121" i="1"/>
  <c r="P1121" i="1" s="1"/>
  <c r="D1122" i="1"/>
  <c r="P1122" i="1" s="1"/>
  <c r="D1123" i="1"/>
  <c r="P1123" i="1" s="1"/>
  <c r="D1124" i="1"/>
  <c r="P1124" i="1" s="1"/>
  <c r="D1125" i="1"/>
  <c r="P1125" i="1" s="1"/>
  <c r="D1126" i="1"/>
  <c r="P1126" i="1" s="1"/>
  <c r="D1127" i="1"/>
  <c r="P1127" i="1" s="1"/>
  <c r="D1128" i="1"/>
  <c r="P1128" i="1" s="1"/>
  <c r="D1129" i="1"/>
  <c r="P1129" i="1" s="1"/>
  <c r="D1130" i="1"/>
  <c r="P1130" i="1" s="1"/>
  <c r="D1131" i="1"/>
  <c r="P1131" i="1" s="1"/>
  <c r="D1132" i="1"/>
  <c r="P1132" i="1" s="1"/>
  <c r="D1133" i="1"/>
  <c r="P1133" i="1" s="1"/>
  <c r="D1134" i="1"/>
  <c r="P1134" i="1" s="1"/>
  <c r="D1135" i="1"/>
  <c r="P1135" i="1" s="1"/>
  <c r="D1136" i="1"/>
  <c r="P1136" i="1" s="1"/>
  <c r="D1137" i="1"/>
  <c r="P1137" i="1" s="1"/>
  <c r="D1138" i="1"/>
  <c r="P1138" i="1" s="1"/>
  <c r="D1139" i="1"/>
  <c r="P1139" i="1" s="1"/>
  <c r="D1140" i="1"/>
  <c r="P1140" i="1" s="1"/>
  <c r="D1141" i="1"/>
  <c r="P1141" i="1" s="1"/>
  <c r="D1142" i="1"/>
  <c r="P1142" i="1" s="1"/>
  <c r="D1143" i="1"/>
  <c r="P1143" i="1" s="1"/>
  <c r="D1144" i="1"/>
  <c r="P1144" i="1" s="1"/>
  <c r="D1145" i="1"/>
  <c r="P1145" i="1" s="1"/>
  <c r="D1146" i="1"/>
  <c r="P1146" i="1" s="1"/>
  <c r="D1147" i="1"/>
  <c r="P1147" i="1" s="1"/>
  <c r="D1148" i="1"/>
  <c r="P1148" i="1" s="1"/>
  <c r="D1149" i="1"/>
  <c r="P1149" i="1" s="1"/>
  <c r="D1150" i="1"/>
  <c r="P1150" i="1" s="1"/>
  <c r="D1151" i="1"/>
  <c r="P1151" i="1" s="1"/>
  <c r="D1152" i="1"/>
  <c r="P1152" i="1" s="1"/>
  <c r="D1153" i="1"/>
  <c r="P1153" i="1" s="1"/>
  <c r="D1154" i="1"/>
  <c r="P1154" i="1" s="1"/>
  <c r="D1155" i="1"/>
  <c r="P1155" i="1" s="1"/>
  <c r="D1156" i="1"/>
  <c r="P1156" i="1" s="1"/>
  <c r="D1157" i="1"/>
  <c r="P1157" i="1" s="1"/>
  <c r="D1158" i="1"/>
  <c r="P1158" i="1" s="1"/>
  <c r="D1159" i="1"/>
  <c r="P1159" i="1" s="1"/>
  <c r="D1160" i="1"/>
  <c r="P1160" i="1" s="1"/>
  <c r="D1161" i="1"/>
  <c r="P1161" i="1" s="1"/>
  <c r="D1162" i="1"/>
  <c r="P1162" i="1" s="1"/>
  <c r="D1163" i="1"/>
  <c r="P1163" i="1" s="1"/>
  <c r="D1164" i="1"/>
  <c r="P1164" i="1" s="1"/>
  <c r="D1165" i="1"/>
  <c r="P1165" i="1" s="1"/>
  <c r="D1166" i="1"/>
  <c r="P1166" i="1" s="1"/>
  <c r="D1167" i="1"/>
  <c r="P1167" i="1" s="1"/>
  <c r="D1168" i="1"/>
  <c r="P1168" i="1" s="1"/>
  <c r="D1169" i="1"/>
  <c r="P1169" i="1" s="1"/>
  <c r="D1170" i="1"/>
  <c r="P1170" i="1" s="1"/>
  <c r="D1171" i="1"/>
  <c r="P1171" i="1" s="1"/>
  <c r="D1172" i="1"/>
  <c r="P1172" i="1" s="1"/>
  <c r="D1173" i="1"/>
  <c r="P1173" i="1" s="1"/>
  <c r="D1174" i="1"/>
  <c r="P1174" i="1" s="1"/>
  <c r="D1175" i="1"/>
  <c r="P1175" i="1" s="1"/>
  <c r="D1176" i="1"/>
  <c r="P1176" i="1" s="1"/>
  <c r="D1177" i="1"/>
  <c r="P1177" i="1" s="1"/>
  <c r="D1178" i="1"/>
  <c r="P1178" i="1" s="1"/>
  <c r="D1179" i="1"/>
  <c r="P1179" i="1" s="1"/>
  <c r="D1180" i="1"/>
  <c r="P1180" i="1" s="1"/>
  <c r="D1181" i="1"/>
  <c r="P1181" i="1" s="1"/>
  <c r="D1182" i="1"/>
  <c r="P1182" i="1" s="1"/>
  <c r="D1183" i="1"/>
  <c r="P1183" i="1" s="1"/>
  <c r="D1184" i="1"/>
  <c r="P1184" i="1" s="1"/>
  <c r="D1185" i="1"/>
  <c r="P1185" i="1" s="1"/>
  <c r="D1186" i="1"/>
  <c r="P1186" i="1" s="1"/>
  <c r="D1187" i="1"/>
  <c r="P1187" i="1" s="1"/>
  <c r="D1188" i="1"/>
  <c r="P1188" i="1" s="1"/>
  <c r="D1189" i="1"/>
  <c r="P1189" i="1" s="1"/>
  <c r="D1190" i="1"/>
  <c r="P1190" i="1" s="1"/>
  <c r="D1191" i="1"/>
  <c r="P1191" i="1" s="1"/>
  <c r="D1192" i="1"/>
  <c r="P1192" i="1" s="1"/>
  <c r="D1193" i="1"/>
  <c r="P1193" i="1" s="1"/>
  <c r="D1194" i="1"/>
  <c r="P1194" i="1" s="1"/>
  <c r="D1195" i="1"/>
  <c r="P1195" i="1" s="1"/>
  <c r="D1196" i="1"/>
  <c r="P1196" i="1" s="1"/>
  <c r="D1197" i="1"/>
  <c r="P1197" i="1" s="1"/>
  <c r="D1198" i="1"/>
  <c r="P1198" i="1" s="1"/>
  <c r="D1199" i="1"/>
  <c r="P1199" i="1" s="1"/>
  <c r="D1200" i="1"/>
  <c r="P1200" i="1" s="1"/>
  <c r="D1201" i="1"/>
  <c r="P1201" i="1" s="1"/>
  <c r="D1202" i="1"/>
  <c r="P1202" i="1" s="1"/>
  <c r="D1203" i="1"/>
  <c r="P1203" i="1" s="1"/>
  <c r="D1204" i="1"/>
  <c r="P1204" i="1" s="1"/>
  <c r="D1205" i="1"/>
  <c r="P1205" i="1" s="1"/>
  <c r="D1206" i="1"/>
  <c r="P1206" i="1" s="1"/>
  <c r="D1207" i="1"/>
  <c r="P1207" i="1" s="1"/>
  <c r="D1208" i="1"/>
  <c r="P1208" i="1" s="1"/>
  <c r="D1209" i="1"/>
  <c r="P1209" i="1" s="1"/>
  <c r="D1210" i="1"/>
  <c r="P1210" i="1" s="1"/>
  <c r="D1211" i="1"/>
  <c r="P1211" i="1" s="1"/>
  <c r="D1212" i="1"/>
  <c r="P1212" i="1" s="1"/>
  <c r="D1213" i="1"/>
  <c r="P1213" i="1" s="1"/>
  <c r="D1214" i="1"/>
  <c r="P1214" i="1" s="1"/>
  <c r="D1215" i="1"/>
  <c r="P1215" i="1" s="1"/>
  <c r="D1216" i="1"/>
  <c r="P1216" i="1" s="1"/>
  <c r="D1217" i="1"/>
  <c r="P1217" i="1" s="1"/>
  <c r="D1218" i="1"/>
  <c r="P1218" i="1" s="1"/>
  <c r="D1219" i="1"/>
  <c r="P1219" i="1" s="1"/>
  <c r="D1220" i="1"/>
  <c r="P1220" i="1" s="1"/>
  <c r="D1221" i="1"/>
  <c r="P1221" i="1" s="1"/>
  <c r="D1222" i="1"/>
  <c r="P1222" i="1" s="1"/>
  <c r="D1223" i="1"/>
  <c r="P1223" i="1" s="1"/>
  <c r="D1224" i="1"/>
  <c r="P1224" i="1" s="1"/>
  <c r="D1225" i="1"/>
  <c r="P1225" i="1" s="1"/>
  <c r="D1226" i="1"/>
  <c r="P1226" i="1" s="1"/>
  <c r="D1227" i="1"/>
  <c r="P1227" i="1" s="1"/>
  <c r="D1228" i="1"/>
  <c r="P1228" i="1" s="1"/>
  <c r="D1229" i="1"/>
  <c r="P1229" i="1" s="1"/>
  <c r="D1230" i="1"/>
  <c r="P1230" i="1" s="1"/>
  <c r="D1231" i="1"/>
  <c r="P1231" i="1" s="1"/>
  <c r="D1232" i="1"/>
  <c r="P1232" i="1" s="1"/>
  <c r="D1233" i="1"/>
  <c r="P1233" i="1" s="1"/>
  <c r="D1234" i="1"/>
  <c r="P1234" i="1" s="1"/>
  <c r="D1235" i="1"/>
  <c r="P1235" i="1" s="1"/>
  <c r="D1236" i="1"/>
  <c r="P1236" i="1" s="1"/>
  <c r="D1237" i="1"/>
  <c r="P1237" i="1" s="1"/>
  <c r="D1238" i="1"/>
  <c r="P1238" i="1" s="1"/>
  <c r="D1239" i="1"/>
  <c r="P1239" i="1" s="1"/>
  <c r="D1240" i="1"/>
  <c r="P1240" i="1" s="1"/>
  <c r="D1241" i="1"/>
  <c r="P1241" i="1" s="1"/>
  <c r="D1242" i="1"/>
  <c r="P1242" i="1" s="1"/>
  <c r="D1243" i="1"/>
  <c r="P1243" i="1" s="1"/>
  <c r="D1244" i="1"/>
  <c r="P1244" i="1" s="1"/>
  <c r="D1245" i="1"/>
  <c r="P1245" i="1" s="1"/>
  <c r="D1246" i="1"/>
  <c r="P1246" i="1" s="1"/>
  <c r="D1247" i="1"/>
  <c r="P1247" i="1" s="1"/>
  <c r="D1248" i="1"/>
  <c r="P1248" i="1" s="1"/>
  <c r="D1249" i="1"/>
  <c r="P1249" i="1" s="1"/>
  <c r="D1250" i="1"/>
  <c r="P1250" i="1" s="1"/>
  <c r="D1251" i="1"/>
  <c r="P1251" i="1" s="1"/>
  <c r="D1252" i="1"/>
  <c r="P1252" i="1" s="1"/>
  <c r="D1253" i="1"/>
  <c r="P1253" i="1" s="1"/>
  <c r="D1254" i="1"/>
  <c r="P1254" i="1" s="1"/>
  <c r="D1255" i="1"/>
  <c r="P1255" i="1" s="1"/>
  <c r="D1256" i="1"/>
  <c r="P1256" i="1" s="1"/>
  <c r="D1257" i="1"/>
  <c r="P1257" i="1" s="1"/>
  <c r="D1258" i="1"/>
  <c r="P1258" i="1" s="1"/>
  <c r="D1259" i="1"/>
  <c r="P1259" i="1" s="1"/>
  <c r="D1260" i="1"/>
  <c r="P1260" i="1" s="1"/>
  <c r="D1261" i="1"/>
  <c r="P1261" i="1" s="1"/>
  <c r="D1262" i="1"/>
  <c r="P1262" i="1" s="1"/>
  <c r="D1263" i="1"/>
  <c r="P1263" i="1" s="1"/>
  <c r="D1264" i="1"/>
  <c r="P1264" i="1" s="1"/>
  <c r="D1265" i="1"/>
  <c r="P1265" i="1" s="1"/>
  <c r="D1266" i="1"/>
  <c r="P1266" i="1" s="1"/>
  <c r="D1267" i="1"/>
  <c r="P1267" i="1" s="1"/>
  <c r="D1268" i="1"/>
  <c r="P1268" i="1" s="1"/>
  <c r="D1269" i="1"/>
  <c r="P1269" i="1" s="1"/>
  <c r="D1270" i="1"/>
  <c r="P1270" i="1" s="1"/>
  <c r="D1271" i="1"/>
  <c r="P1271" i="1" s="1"/>
  <c r="D1272" i="1"/>
  <c r="P1272" i="1" s="1"/>
  <c r="D1273" i="1"/>
  <c r="P1273" i="1" s="1"/>
  <c r="D1274" i="1"/>
  <c r="P1274" i="1" s="1"/>
  <c r="D1275" i="1"/>
  <c r="P1275" i="1" s="1"/>
  <c r="D1276" i="1"/>
  <c r="P1276" i="1" s="1"/>
  <c r="D1277" i="1"/>
  <c r="P1277" i="1" s="1"/>
  <c r="D1278" i="1"/>
  <c r="P1278" i="1" s="1"/>
  <c r="D1279" i="1"/>
  <c r="P1279" i="1" s="1"/>
  <c r="D1280" i="1"/>
  <c r="P1280" i="1" s="1"/>
  <c r="D1281" i="1"/>
  <c r="P1281" i="1" s="1"/>
  <c r="D1282" i="1"/>
  <c r="P1282" i="1" s="1"/>
  <c r="D1283" i="1"/>
  <c r="P1283" i="1" s="1"/>
  <c r="D1284" i="1"/>
  <c r="P1284" i="1" s="1"/>
  <c r="D1285" i="1"/>
  <c r="P1285" i="1" s="1"/>
  <c r="D1286" i="1"/>
  <c r="P1286" i="1" s="1"/>
  <c r="D1287" i="1"/>
  <c r="P1287" i="1" s="1"/>
  <c r="D1288" i="1"/>
  <c r="P1288" i="1" s="1"/>
  <c r="D1289" i="1"/>
  <c r="P1289" i="1" s="1"/>
  <c r="D1290" i="1"/>
  <c r="P1290" i="1" s="1"/>
  <c r="D1291" i="1"/>
  <c r="P1291" i="1" s="1"/>
  <c r="D1292" i="1"/>
  <c r="P1292" i="1" s="1"/>
  <c r="D1293" i="1"/>
  <c r="P1293" i="1" s="1"/>
  <c r="D1294" i="1"/>
  <c r="P1294" i="1" s="1"/>
  <c r="D1295" i="1"/>
  <c r="P1295" i="1" s="1"/>
  <c r="D1296" i="1"/>
  <c r="P1296" i="1" s="1"/>
  <c r="D1297" i="1"/>
  <c r="P1297" i="1" s="1"/>
  <c r="D1298" i="1"/>
  <c r="P1298" i="1" s="1"/>
  <c r="D1299" i="1"/>
  <c r="P1299" i="1" s="1"/>
  <c r="D1300" i="1"/>
  <c r="P1300" i="1" s="1"/>
  <c r="D1301" i="1"/>
  <c r="P1301" i="1" s="1"/>
  <c r="D1302" i="1"/>
  <c r="P1302" i="1" s="1"/>
  <c r="D1303" i="1"/>
  <c r="P1303" i="1" s="1"/>
  <c r="D1304" i="1"/>
  <c r="P1304" i="1" s="1"/>
  <c r="D1305" i="1"/>
  <c r="P1305" i="1" s="1"/>
  <c r="D1306" i="1"/>
  <c r="P1306" i="1" s="1"/>
  <c r="D1307" i="1"/>
  <c r="P1307" i="1" s="1"/>
  <c r="D1308" i="1"/>
  <c r="P1308" i="1" s="1"/>
  <c r="D1309" i="1"/>
  <c r="P1309" i="1" s="1"/>
  <c r="D1310" i="1"/>
  <c r="P1310" i="1" s="1"/>
  <c r="D1311" i="1"/>
  <c r="P1311" i="1" s="1"/>
  <c r="D1312" i="1"/>
  <c r="P1312" i="1" s="1"/>
  <c r="D1313" i="1"/>
  <c r="P1313" i="1" s="1"/>
  <c r="D1314" i="1"/>
  <c r="P1314" i="1" s="1"/>
  <c r="D1315" i="1"/>
  <c r="P1315" i="1" s="1"/>
  <c r="D1316" i="1"/>
  <c r="P1316" i="1" s="1"/>
  <c r="D1317" i="1"/>
  <c r="P1317" i="1" s="1"/>
  <c r="D1318" i="1"/>
  <c r="P1318" i="1" s="1"/>
  <c r="D1319" i="1"/>
  <c r="P1319" i="1" s="1"/>
  <c r="D1320" i="1"/>
  <c r="P1320" i="1" s="1"/>
  <c r="D1321" i="1"/>
  <c r="P1321" i="1" s="1"/>
  <c r="D1322" i="1"/>
  <c r="P1322" i="1" s="1"/>
  <c r="D1323" i="1"/>
  <c r="P1323" i="1" s="1"/>
  <c r="D1324" i="1"/>
  <c r="P1324" i="1" s="1"/>
  <c r="D1325" i="1"/>
  <c r="P1325" i="1" s="1"/>
  <c r="D1326" i="1"/>
  <c r="P1326" i="1" s="1"/>
  <c r="D1327" i="1"/>
  <c r="P1327" i="1" s="1"/>
  <c r="D1328" i="1"/>
  <c r="P1328" i="1" s="1"/>
  <c r="D1329" i="1"/>
  <c r="P1329" i="1" s="1"/>
  <c r="D1330" i="1"/>
  <c r="P1330" i="1" s="1"/>
  <c r="D1331" i="1"/>
  <c r="P1331" i="1" s="1"/>
  <c r="D1332" i="1"/>
  <c r="P1332" i="1" s="1"/>
  <c r="D1333" i="1"/>
  <c r="P1333" i="1" s="1"/>
  <c r="D1334" i="1"/>
  <c r="P1334" i="1" s="1"/>
  <c r="D1335" i="1"/>
  <c r="P1335" i="1" s="1"/>
  <c r="D1336" i="1"/>
  <c r="P1336" i="1" s="1"/>
  <c r="D1337" i="1"/>
  <c r="P1337" i="1" s="1"/>
  <c r="D1338" i="1"/>
  <c r="P1338" i="1" s="1"/>
  <c r="D1339" i="1"/>
  <c r="P1339" i="1" s="1"/>
  <c r="D1340" i="1"/>
  <c r="P1340" i="1" s="1"/>
  <c r="D1341" i="1"/>
  <c r="P1341" i="1" s="1"/>
  <c r="D1342" i="1"/>
  <c r="P1342" i="1" s="1"/>
  <c r="D1343" i="1"/>
  <c r="P1343" i="1" s="1"/>
  <c r="D1344" i="1"/>
  <c r="P1344" i="1" s="1"/>
  <c r="D1345" i="1"/>
  <c r="P1345" i="1" s="1"/>
  <c r="D1346" i="1"/>
  <c r="P1346" i="1" s="1"/>
  <c r="D1347" i="1"/>
  <c r="P1347" i="1" s="1"/>
  <c r="D1348" i="1"/>
  <c r="P1348" i="1" s="1"/>
  <c r="D1349" i="1"/>
  <c r="P1349" i="1" s="1"/>
  <c r="D1350" i="1"/>
  <c r="P1350" i="1" s="1"/>
  <c r="D1351" i="1"/>
  <c r="P1351" i="1" s="1"/>
  <c r="D1352" i="1"/>
  <c r="P1352" i="1" s="1"/>
  <c r="D1353" i="1"/>
  <c r="P1353" i="1" s="1"/>
  <c r="D1354" i="1"/>
  <c r="P1354" i="1" s="1"/>
  <c r="D1355" i="1"/>
  <c r="P1355" i="1" s="1"/>
  <c r="D1356" i="1"/>
  <c r="P1356" i="1" s="1"/>
  <c r="D1357" i="1"/>
  <c r="P1357" i="1" s="1"/>
  <c r="D1358" i="1"/>
  <c r="P1358" i="1" s="1"/>
  <c r="D1359" i="1"/>
  <c r="P1359" i="1" s="1"/>
  <c r="D1360" i="1"/>
  <c r="P1360" i="1" s="1"/>
  <c r="D1361" i="1"/>
  <c r="P1361" i="1" s="1"/>
  <c r="D1362" i="1"/>
  <c r="P1362" i="1" s="1"/>
  <c r="D1363" i="1"/>
  <c r="P1363" i="1" s="1"/>
  <c r="D1364" i="1"/>
  <c r="P1364" i="1" s="1"/>
  <c r="D1365" i="1"/>
  <c r="P1365" i="1" s="1"/>
  <c r="D1366" i="1"/>
  <c r="P1366" i="1" s="1"/>
  <c r="D1367" i="1"/>
  <c r="P1367" i="1" s="1"/>
  <c r="D1368" i="1"/>
  <c r="P1368" i="1" s="1"/>
  <c r="D1369" i="1"/>
  <c r="P1369" i="1" s="1"/>
  <c r="D1370" i="1"/>
  <c r="P1370" i="1" s="1"/>
  <c r="D1371" i="1"/>
  <c r="P1371" i="1" s="1"/>
  <c r="D1372" i="1"/>
  <c r="P1372" i="1" s="1"/>
  <c r="D1373" i="1"/>
  <c r="P1373" i="1" s="1"/>
  <c r="D1374" i="1"/>
  <c r="P1374" i="1" s="1"/>
  <c r="D1375" i="1"/>
  <c r="P1375" i="1" s="1"/>
  <c r="D1376" i="1"/>
  <c r="P1376" i="1" s="1"/>
  <c r="D1377" i="1"/>
  <c r="P1377" i="1" s="1"/>
  <c r="D1378" i="1"/>
  <c r="P1378" i="1" s="1"/>
  <c r="D1379" i="1"/>
  <c r="P1379" i="1" s="1"/>
  <c r="D1380" i="1"/>
  <c r="P1380" i="1" s="1"/>
  <c r="D1381" i="1"/>
  <c r="P1381" i="1" s="1"/>
  <c r="D1382" i="1"/>
  <c r="P1382" i="1" s="1"/>
  <c r="D1383" i="1"/>
  <c r="P1383" i="1" s="1"/>
  <c r="D1384" i="1"/>
  <c r="P1384" i="1" s="1"/>
  <c r="D1385" i="1"/>
  <c r="P1385" i="1" s="1"/>
  <c r="D1386" i="1"/>
  <c r="P1386" i="1" s="1"/>
  <c r="D1387" i="1"/>
  <c r="P1387" i="1" s="1"/>
  <c r="D1388" i="1"/>
  <c r="P1388" i="1" s="1"/>
  <c r="D1389" i="1"/>
  <c r="P1389" i="1" s="1"/>
  <c r="D1390" i="1"/>
  <c r="P1390" i="1" s="1"/>
  <c r="D1391" i="1"/>
  <c r="P1391" i="1" s="1"/>
  <c r="D1392" i="1"/>
  <c r="P1392" i="1" s="1"/>
  <c r="D1393" i="1"/>
  <c r="P1393" i="1" s="1"/>
  <c r="D1394" i="1"/>
  <c r="P1394" i="1" s="1"/>
  <c r="D1395" i="1"/>
  <c r="P1395" i="1" s="1"/>
  <c r="D1396" i="1"/>
  <c r="P1396" i="1" s="1"/>
  <c r="D1397" i="1"/>
  <c r="P1397" i="1" s="1"/>
  <c r="D1398" i="1"/>
  <c r="P1398" i="1" s="1"/>
  <c r="D1399" i="1"/>
  <c r="P1399" i="1" s="1"/>
  <c r="D1400" i="1"/>
  <c r="P1400" i="1" s="1"/>
  <c r="D1401" i="1"/>
  <c r="P1401" i="1" s="1"/>
  <c r="D1402" i="1"/>
  <c r="P1402" i="1" s="1"/>
  <c r="D1403" i="1"/>
  <c r="P1403" i="1" s="1"/>
  <c r="D1404" i="1"/>
  <c r="P1404" i="1" s="1"/>
  <c r="D1405" i="1"/>
  <c r="P1405" i="1" s="1"/>
  <c r="D1406" i="1"/>
  <c r="P1406" i="1" s="1"/>
  <c r="D1407" i="1"/>
  <c r="P1407" i="1" s="1"/>
  <c r="D1408" i="1"/>
  <c r="P1408" i="1" s="1"/>
  <c r="D1409" i="1"/>
  <c r="P1409" i="1" s="1"/>
  <c r="D1410" i="1"/>
  <c r="P1410" i="1" s="1"/>
  <c r="D1411" i="1"/>
  <c r="P1411" i="1" s="1"/>
  <c r="D1412" i="1"/>
  <c r="P1412" i="1" s="1"/>
  <c r="D1413" i="1"/>
  <c r="P1413" i="1" s="1"/>
  <c r="D1414" i="1"/>
  <c r="P1414" i="1" s="1"/>
  <c r="D1415" i="1"/>
  <c r="P1415" i="1" s="1"/>
  <c r="D1416" i="1"/>
  <c r="P1416" i="1" s="1"/>
  <c r="D1417" i="1"/>
  <c r="P1417" i="1" s="1"/>
  <c r="D1418" i="1"/>
  <c r="P1418" i="1" s="1"/>
  <c r="D1419" i="1"/>
  <c r="P1419" i="1" s="1"/>
  <c r="D1420" i="1"/>
  <c r="P1420" i="1" s="1"/>
  <c r="D1421" i="1"/>
  <c r="P1421" i="1" s="1"/>
  <c r="D1422" i="1"/>
  <c r="P1422" i="1" s="1"/>
  <c r="D1423" i="1"/>
  <c r="P1423" i="1" s="1"/>
  <c r="D1424" i="1"/>
  <c r="P1424" i="1" s="1"/>
  <c r="D1425" i="1"/>
  <c r="P1425" i="1" s="1"/>
  <c r="D1426" i="1"/>
  <c r="P1426" i="1" s="1"/>
  <c r="D1427" i="1"/>
  <c r="P1427" i="1" s="1"/>
  <c r="D1428" i="1"/>
  <c r="P1428" i="1" s="1"/>
  <c r="D1429" i="1"/>
  <c r="P1429" i="1" s="1"/>
  <c r="D1430" i="1"/>
  <c r="P1430" i="1" s="1"/>
  <c r="D1431" i="1"/>
  <c r="P1431" i="1" s="1"/>
  <c r="D1432" i="1"/>
  <c r="P1432" i="1" s="1"/>
  <c r="D1433" i="1"/>
  <c r="P1433" i="1" s="1"/>
  <c r="D1434" i="1"/>
  <c r="P1434" i="1" s="1"/>
  <c r="D1435" i="1"/>
  <c r="P1435" i="1" s="1"/>
  <c r="D1436" i="1"/>
  <c r="P1436" i="1" s="1"/>
  <c r="D1437" i="1"/>
  <c r="P1437" i="1" s="1"/>
  <c r="D1438" i="1"/>
  <c r="P1438" i="1" s="1"/>
  <c r="D1439" i="1"/>
  <c r="P1439" i="1" s="1"/>
  <c r="D1440" i="1"/>
  <c r="P1440" i="1" s="1"/>
  <c r="D1441" i="1"/>
  <c r="P1441" i="1" s="1"/>
  <c r="D1442" i="1"/>
  <c r="P1442" i="1" s="1"/>
  <c r="D1443" i="1"/>
  <c r="P1443" i="1" s="1"/>
  <c r="D1444" i="1"/>
  <c r="P1444" i="1" s="1"/>
  <c r="D1445" i="1"/>
  <c r="P1445" i="1" s="1"/>
  <c r="D1446" i="1"/>
  <c r="P1446" i="1" s="1"/>
  <c r="D1447" i="1"/>
  <c r="P1447" i="1" s="1"/>
  <c r="D1448" i="1"/>
  <c r="P1448" i="1" s="1"/>
  <c r="D1449" i="1"/>
  <c r="P1449" i="1" s="1"/>
  <c r="D1450" i="1"/>
  <c r="P1450" i="1" s="1"/>
  <c r="D1451" i="1"/>
  <c r="P1451" i="1" s="1"/>
  <c r="D1452" i="1"/>
  <c r="P1452" i="1" s="1"/>
  <c r="D1453" i="1"/>
  <c r="P1453" i="1" s="1"/>
  <c r="D1454" i="1"/>
  <c r="P1454" i="1" s="1"/>
  <c r="D1455" i="1"/>
  <c r="P1455" i="1" s="1"/>
  <c r="D1456" i="1"/>
  <c r="P1456" i="1" s="1"/>
  <c r="D1457" i="1"/>
  <c r="P1457" i="1" s="1"/>
  <c r="D1458" i="1"/>
  <c r="P1458" i="1" s="1"/>
  <c r="D1459" i="1"/>
  <c r="P1459" i="1" s="1"/>
  <c r="D1460" i="1"/>
  <c r="P1460" i="1" s="1"/>
  <c r="D1461" i="1"/>
  <c r="P1461" i="1" s="1"/>
  <c r="D1462" i="1"/>
  <c r="P1462" i="1" s="1"/>
  <c r="D1463" i="1"/>
  <c r="P1463" i="1" s="1"/>
  <c r="D1464" i="1"/>
  <c r="P1464" i="1" s="1"/>
  <c r="D1465" i="1"/>
  <c r="P1465" i="1" s="1"/>
  <c r="D1466" i="1"/>
  <c r="P1466" i="1" s="1"/>
  <c r="D1467" i="1"/>
  <c r="P1467" i="1" s="1"/>
  <c r="D1468" i="1"/>
  <c r="P1468" i="1" s="1"/>
  <c r="D1469" i="1"/>
  <c r="P1469" i="1" s="1"/>
  <c r="D1470" i="1"/>
  <c r="P1470" i="1" s="1"/>
  <c r="D1471" i="1"/>
  <c r="P1471" i="1" s="1"/>
  <c r="D1472" i="1"/>
  <c r="P1472" i="1" s="1"/>
  <c r="D1473" i="1"/>
  <c r="P1473" i="1" s="1"/>
  <c r="D1474" i="1"/>
  <c r="P1474" i="1" s="1"/>
  <c r="D1475" i="1"/>
  <c r="P1475" i="1" s="1"/>
  <c r="D1476" i="1"/>
  <c r="P1476" i="1" s="1"/>
  <c r="D1477" i="1"/>
  <c r="P1477" i="1" s="1"/>
  <c r="D1478" i="1"/>
  <c r="P1478" i="1" s="1"/>
  <c r="D1479" i="1"/>
  <c r="P1479" i="1" s="1"/>
  <c r="D1480" i="1"/>
  <c r="P1480" i="1" s="1"/>
  <c r="D1481" i="1"/>
  <c r="P1481" i="1" s="1"/>
  <c r="D1482" i="1"/>
  <c r="P1482" i="1" s="1"/>
  <c r="D1483" i="1"/>
  <c r="P1483" i="1" s="1"/>
  <c r="D1484" i="1"/>
  <c r="P1484" i="1" s="1"/>
  <c r="D1485" i="1"/>
  <c r="P1485" i="1" s="1"/>
  <c r="D1486" i="1"/>
  <c r="P1486" i="1" s="1"/>
  <c r="D1487" i="1"/>
  <c r="P1487" i="1" s="1"/>
  <c r="D1488" i="1"/>
  <c r="P1488" i="1" s="1"/>
  <c r="D1489" i="1"/>
  <c r="P1489" i="1" s="1"/>
  <c r="D1490" i="1"/>
  <c r="P1490" i="1" s="1"/>
  <c r="D1491" i="1"/>
  <c r="P1491" i="1" s="1"/>
  <c r="D1492" i="1"/>
  <c r="P1492" i="1" s="1"/>
  <c r="D1493" i="1"/>
  <c r="P1493" i="1" s="1"/>
  <c r="D1494" i="1"/>
  <c r="P1494" i="1" s="1"/>
  <c r="D1495" i="1"/>
  <c r="P1495" i="1" s="1"/>
  <c r="D1496" i="1"/>
  <c r="P1496" i="1" s="1"/>
  <c r="D1497" i="1"/>
  <c r="P1497" i="1" s="1"/>
  <c r="D1498" i="1"/>
  <c r="P1498" i="1" s="1"/>
  <c r="D1499" i="1"/>
  <c r="P1499" i="1" s="1"/>
  <c r="D1500" i="1"/>
  <c r="P1500" i="1" s="1"/>
  <c r="D1501" i="1"/>
  <c r="P1501" i="1" s="1"/>
  <c r="D1502" i="1"/>
  <c r="P1502" i="1" s="1"/>
  <c r="D1503" i="1"/>
  <c r="P1503" i="1" s="1"/>
  <c r="D1504" i="1"/>
  <c r="P1504" i="1" s="1"/>
  <c r="D1505" i="1"/>
  <c r="P1505" i="1" s="1"/>
  <c r="D1506" i="1"/>
  <c r="P1506" i="1" s="1"/>
  <c r="D1507" i="1"/>
  <c r="P1507" i="1" s="1"/>
  <c r="D1508" i="1"/>
  <c r="P1508" i="1" s="1"/>
  <c r="D1509" i="1"/>
  <c r="P1509" i="1" s="1"/>
  <c r="D1510" i="1"/>
  <c r="P1510" i="1" s="1"/>
  <c r="D1511" i="1"/>
  <c r="P1511" i="1" s="1"/>
  <c r="D1512" i="1"/>
  <c r="P1512" i="1" s="1"/>
  <c r="D1513" i="1"/>
  <c r="P1513" i="1" s="1"/>
  <c r="D1514" i="1"/>
  <c r="P1514" i="1" s="1"/>
  <c r="D1515" i="1"/>
  <c r="P1515" i="1" s="1"/>
  <c r="D1516" i="1"/>
  <c r="P1516" i="1" s="1"/>
  <c r="D1517" i="1"/>
  <c r="P1517" i="1" s="1"/>
  <c r="D1518" i="1"/>
  <c r="P1518" i="1" s="1"/>
  <c r="D1519" i="1"/>
  <c r="P1519" i="1" s="1"/>
  <c r="D1520" i="1"/>
  <c r="P1520" i="1" s="1"/>
  <c r="D1521" i="1"/>
  <c r="P1521" i="1" s="1"/>
  <c r="D1522" i="1"/>
  <c r="P1522" i="1" s="1"/>
  <c r="D1523" i="1"/>
  <c r="P1523" i="1" s="1"/>
  <c r="D1524" i="1"/>
  <c r="P1524" i="1" s="1"/>
  <c r="D1525" i="1"/>
  <c r="P1525" i="1" s="1"/>
  <c r="D1526" i="1"/>
  <c r="P1526" i="1" s="1"/>
  <c r="D1527" i="1"/>
  <c r="P1527" i="1" s="1"/>
  <c r="D1528" i="1"/>
  <c r="P1528" i="1" s="1"/>
  <c r="D1529" i="1"/>
  <c r="P1529" i="1" s="1"/>
  <c r="D1530" i="1"/>
  <c r="P1530" i="1" s="1"/>
  <c r="D1531" i="1"/>
  <c r="P1531" i="1" s="1"/>
  <c r="D1532" i="1"/>
  <c r="P1532" i="1" s="1"/>
  <c r="D1533" i="1"/>
  <c r="P1533" i="1" s="1"/>
  <c r="D1534" i="1"/>
  <c r="P1534" i="1" s="1"/>
  <c r="D1535" i="1"/>
  <c r="P1535" i="1" s="1"/>
  <c r="D1536" i="1"/>
  <c r="P1536" i="1" s="1"/>
  <c r="D1537" i="1"/>
  <c r="P1537" i="1" s="1"/>
  <c r="D1538" i="1"/>
  <c r="P1538" i="1" s="1"/>
  <c r="D1539" i="1"/>
  <c r="P1539" i="1" s="1"/>
  <c r="D1540" i="1"/>
  <c r="P1540" i="1" s="1"/>
  <c r="D1541" i="1"/>
  <c r="P1541" i="1" s="1"/>
  <c r="D1542" i="1"/>
  <c r="P1542" i="1" s="1"/>
  <c r="D1543" i="1"/>
  <c r="P1543" i="1" s="1"/>
  <c r="D1544" i="1"/>
  <c r="P1544" i="1" s="1"/>
  <c r="D1545" i="1"/>
  <c r="P1545" i="1" s="1"/>
  <c r="D1546" i="1"/>
  <c r="P1546" i="1" s="1"/>
  <c r="D1547" i="1"/>
  <c r="P1547" i="1" s="1"/>
  <c r="D1548" i="1"/>
  <c r="P1548" i="1" s="1"/>
  <c r="D1549" i="1"/>
  <c r="P1549" i="1" s="1"/>
  <c r="D1550" i="1"/>
  <c r="P1550" i="1" s="1"/>
  <c r="D1551" i="1"/>
  <c r="P1551" i="1" s="1"/>
  <c r="D1552" i="1"/>
  <c r="P1552" i="1" s="1"/>
  <c r="D1553" i="1"/>
  <c r="P1553" i="1" s="1"/>
  <c r="D1554" i="1"/>
  <c r="P1554" i="1" s="1"/>
  <c r="D1555" i="1"/>
  <c r="P1555" i="1" s="1"/>
  <c r="D1556" i="1"/>
  <c r="P1556" i="1" s="1"/>
  <c r="D1557" i="1"/>
  <c r="P1557" i="1" s="1"/>
  <c r="D1558" i="1"/>
  <c r="P1558" i="1" s="1"/>
  <c r="D1559" i="1"/>
  <c r="P1559" i="1" s="1"/>
  <c r="D1560" i="1"/>
  <c r="P1560" i="1" s="1"/>
  <c r="D1561" i="1"/>
  <c r="P1561" i="1" s="1"/>
  <c r="D1562" i="1"/>
  <c r="P1562" i="1" s="1"/>
  <c r="D1563" i="1"/>
  <c r="P1563" i="1" s="1"/>
  <c r="D1564" i="1"/>
  <c r="P1564" i="1" s="1"/>
  <c r="D1565" i="1"/>
  <c r="P1565" i="1" s="1"/>
  <c r="D1566" i="1"/>
  <c r="P1566" i="1" s="1"/>
  <c r="D1567" i="1"/>
  <c r="P1567" i="1" s="1"/>
  <c r="D1568" i="1"/>
  <c r="P1568" i="1" s="1"/>
  <c r="D1569" i="1"/>
  <c r="P1569" i="1" s="1"/>
  <c r="D1570" i="1"/>
  <c r="P1570" i="1" s="1"/>
  <c r="D1571" i="1"/>
  <c r="P1571" i="1" s="1"/>
  <c r="D1572" i="1"/>
  <c r="P1572" i="1" s="1"/>
  <c r="D1573" i="1"/>
  <c r="P1573" i="1" s="1"/>
  <c r="D1574" i="1"/>
  <c r="P1574" i="1" s="1"/>
  <c r="D1575" i="1"/>
  <c r="P1575" i="1" s="1"/>
  <c r="D1576" i="1"/>
  <c r="P1576" i="1" s="1"/>
  <c r="D1577" i="1"/>
  <c r="P1577" i="1" s="1"/>
  <c r="D1578" i="1"/>
  <c r="P1578" i="1" s="1"/>
  <c r="D1579" i="1"/>
  <c r="P1579" i="1" s="1"/>
  <c r="D1580" i="1"/>
  <c r="P1580" i="1" s="1"/>
  <c r="D1581" i="1"/>
  <c r="P1581" i="1" s="1"/>
  <c r="D1582" i="1"/>
  <c r="P1582" i="1" s="1"/>
  <c r="D1583" i="1"/>
  <c r="P1583" i="1" s="1"/>
  <c r="D1584" i="1"/>
  <c r="P1584" i="1" s="1"/>
  <c r="D1585" i="1"/>
  <c r="P1585" i="1" s="1"/>
  <c r="D1586" i="1"/>
  <c r="P1586" i="1" s="1"/>
  <c r="D1587" i="1"/>
  <c r="P1587" i="1" s="1"/>
  <c r="D1588" i="1"/>
  <c r="P1588" i="1" s="1"/>
  <c r="D1589" i="1"/>
  <c r="P1589" i="1" s="1"/>
  <c r="D1590" i="1"/>
  <c r="P1590" i="1" s="1"/>
  <c r="D1591" i="1"/>
  <c r="P1591" i="1" s="1"/>
  <c r="D1592" i="1"/>
  <c r="P1592" i="1" s="1"/>
  <c r="D1593" i="1"/>
  <c r="P1593" i="1" s="1"/>
  <c r="D1594" i="1"/>
  <c r="P1594" i="1" s="1"/>
  <c r="D1595" i="1"/>
  <c r="P1595" i="1" s="1"/>
  <c r="D1596" i="1"/>
  <c r="P1596" i="1" s="1"/>
  <c r="D1597" i="1"/>
  <c r="P1597" i="1" s="1"/>
  <c r="D1598" i="1"/>
  <c r="P1598" i="1" s="1"/>
  <c r="D1599" i="1"/>
  <c r="P1599" i="1" s="1"/>
  <c r="D1600" i="1"/>
  <c r="P1600" i="1" s="1"/>
  <c r="D1601" i="1"/>
  <c r="P1601" i="1" s="1"/>
  <c r="D1602" i="1"/>
  <c r="P1602" i="1" s="1"/>
  <c r="D1603" i="1"/>
  <c r="P1603" i="1" s="1"/>
  <c r="D1604" i="1"/>
  <c r="P1604" i="1" s="1"/>
  <c r="D1605" i="1"/>
  <c r="P1605" i="1" s="1"/>
  <c r="D1606" i="1"/>
  <c r="P1606" i="1" s="1"/>
  <c r="D1607" i="1"/>
  <c r="P1607" i="1" s="1"/>
  <c r="D1608" i="1"/>
  <c r="P1608" i="1" s="1"/>
  <c r="D1609" i="1"/>
  <c r="P1609" i="1" s="1"/>
  <c r="D1610" i="1"/>
  <c r="P1610" i="1" s="1"/>
  <c r="D1611" i="1"/>
  <c r="P1611" i="1" s="1"/>
  <c r="D1612" i="1"/>
  <c r="P1612" i="1" s="1"/>
  <c r="D1613" i="1"/>
  <c r="P1613" i="1" s="1"/>
  <c r="D1614" i="1"/>
  <c r="P1614" i="1" s="1"/>
  <c r="D1615" i="1"/>
  <c r="P1615" i="1" s="1"/>
  <c r="D1616" i="1"/>
  <c r="P1616" i="1" s="1"/>
  <c r="D1617" i="1"/>
  <c r="P1617" i="1" s="1"/>
  <c r="D1618" i="1"/>
  <c r="P1618" i="1" s="1"/>
  <c r="D1619" i="1"/>
  <c r="P1619" i="1" s="1"/>
  <c r="D1620" i="1"/>
  <c r="P1620" i="1" s="1"/>
  <c r="D1621" i="1"/>
  <c r="P1621" i="1" s="1"/>
  <c r="D1622" i="1"/>
  <c r="P1622" i="1" s="1"/>
  <c r="D1623" i="1"/>
  <c r="P1623" i="1" s="1"/>
  <c r="D1624" i="1"/>
  <c r="P1624" i="1" s="1"/>
  <c r="D1625" i="1"/>
  <c r="P1625" i="1" s="1"/>
  <c r="D1626" i="1"/>
  <c r="P1626" i="1" s="1"/>
  <c r="D1627" i="1"/>
  <c r="P1627" i="1" s="1"/>
  <c r="D1628" i="1"/>
  <c r="P1628" i="1" s="1"/>
  <c r="D1629" i="1"/>
  <c r="P1629" i="1" s="1"/>
  <c r="D1630" i="1"/>
  <c r="P1630" i="1" s="1"/>
  <c r="D1631" i="1"/>
  <c r="P1631" i="1" s="1"/>
  <c r="D1632" i="1"/>
  <c r="P1632" i="1" s="1"/>
  <c r="D1633" i="1"/>
  <c r="P1633" i="1" s="1"/>
  <c r="D1634" i="1"/>
  <c r="P1634" i="1" s="1"/>
  <c r="D1635" i="1"/>
  <c r="P1635" i="1" s="1"/>
  <c r="D1636" i="1"/>
  <c r="P1636" i="1" s="1"/>
  <c r="D1637" i="1"/>
  <c r="P1637" i="1" s="1"/>
  <c r="D1638" i="1"/>
  <c r="P1638" i="1" s="1"/>
  <c r="D1639" i="1"/>
  <c r="P1639" i="1" s="1"/>
  <c r="D1640" i="1"/>
  <c r="P1640" i="1" s="1"/>
  <c r="D1641" i="1"/>
  <c r="P1641" i="1" s="1"/>
  <c r="D1642" i="1"/>
  <c r="P1642" i="1" s="1"/>
  <c r="D1643" i="1"/>
  <c r="P1643" i="1" s="1"/>
  <c r="D1644" i="1"/>
  <c r="P1644" i="1" s="1"/>
  <c r="D1645" i="1"/>
  <c r="P1645" i="1" s="1"/>
  <c r="D1646" i="1"/>
  <c r="P1646" i="1" s="1"/>
  <c r="D1647" i="1"/>
  <c r="P1647" i="1" s="1"/>
  <c r="D1648" i="1"/>
  <c r="P1648" i="1" s="1"/>
  <c r="D1649" i="1"/>
  <c r="P1649" i="1" s="1"/>
  <c r="D1650" i="1"/>
  <c r="P1650" i="1" s="1"/>
  <c r="D1651" i="1"/>
  <c r="P1651" i="1" s="1"/>
  <c r="D1652" i="1"/>
  <c r="P1652" i="1" s="1"/>
  <c r="D1653" i="1"/>
  <c r="P1653" i="1" s="1"/>
  <c r="D1654" i="1"/>
  <c r="P1654" i="1" s="1"/>
  <c r="D1655" i="1"/>
  <c r="P1655" i="1" s="1"/>
  <c r="D1656" i="1"/>
  <c r="P1656" i="1" s="1"/>
  <c r="D1657" i="1"/>
  <c r="P1657" i="1" s="1"/>
  <c r="D1658" i="1"/>
  <c r="P1658" i="1" s="1"/>
  <c r="D1659" i="1"/>
  <c r="P1659" i="1" s="1"/>
  <c r="D1660" i="1"/>
  <c r="P1660" i="1" s="1"/>
  <c r="D1661" i="1"/>
  <c r="P1661" i="1" s="1"/>
  <c r="D1662" i="1"/>
  <c r="P1662" i="1" s="1"/>
  <c r="D1663" i="1"/>
  <c r="P1663" i="1" s="1"/>
  <c r="D1664" i="1"/>
  <c r="P1664" i="1" s="1"/>
  <c r="D1665" i="1"/>
  <c r="P1665" i="1" s="1"/>
  <c r="D1666" i="1"/>
  <c r="P1666" i="1" s="1"/>
  <c r="D1667" i="1"/>
  <c r="P1667" i="1" s="1"/>
  <c r="D1668" i="1"/>
  <c r="P1668" i="1" s="1"/>
  <c r="D1669" i="1"/>
  <c r="P1669" i="1" s="1"/>
  <c r="D1670" i="1"/>
  <c r="P1670" i="1" s="1"/>
  <c r="D1671" i="1"/>
  <c r="P1671" i="1" s="1"/>
  <c r="D1672" i="1"/>
  <c r="P1672" i="1" s="1"/>
  <c r="D1673" i="1"/>
  <c r="P1673" i="1" s="1"/>
  <c r="D1674" i="1"/>
  <c r="P1674" i="1" s="1"/>
  <c r="D1675" i="1"/>
  <c r="P1675" i="1" s="1"/>
  <c r="D1676" i="1"/>
  <c r="P1676" i="1" s="1"/>
  <c r="D1677" i="1"/>
  <c r="P1677" i="1" s="1"/>
  <c r="D1678" i="1"/>
  <c r="P1678" i="1" s="1"/>
  <c r="D1679" i="1"/>
  <c r="P1679" i="1" s="1"/>
  <c r="D1680" i="1"/>
  <c r="P1680" i="1" s="1"/>
  <c r="D1681" i="1"/>
  <c r="P1681" i="1" s="1"/>
  <c r="D1682" i="1"/>
  <c r="P1682" i="1" s="1"/>
  <c r="D1683" i="1"/>
  <c r="P1683" i="1" s="1"/>
  <c r="D1684" i="1"/>
  <c r="P1684" i="1" s="1"/>
  <c r="D1685" i="1"/>
  <c r="P1685" i="1" s="1"/>
  <c r="D1686" i="1"/>
  <c r="P1686" i="1" s="1"/>
  <c r="D1687" i="1"/>
  <c r="P1687" i="1" s="1"/>
  <c r="D1688" i="1"/>
  <c r="P1688" i="1" s="1"/>
  <c r="D1689" i="1"/>
  <c r="P1689" i="1" s="1"/>
  <c r="D1690" i="1"/>
  <c r="P1690" i="1" s="1"/>
  <c r="D1691" i="1"/>
  <c r="P1691" i="1" s="1"/>
  <c r="D1692" i="1"/>
  <c r="P1692" i="1" s="1"/>
  <c r="D1693" i="1"/>
  <c r="P1693" i="1" s="1"/>
  <c r="D1694" i="1"/>
  <c r="P1694" i="1" s="1"/>
  <c r="D1695" i="1"/>
  <c r="P1695" i="1" s="1"/>
  <c r="D1696" i="1"/>
  <c r="P1696" i="1" s="1"/>
  <c r="D1697" i="1"/>
  <c r="P1697" i="1" s="1"/>
  <c r="D1698" i="1"/>
  <c r="P1698" i="1" s="1"/>
  <c r="D1699" i="1"/>
  <c r="P1699" i="1" s="1"/>
  <c r="D1700" i="1"/>
  <c r="P1700" i="1" s="1"/>
  <c r="D1701" i="1"/>
  <c r="P1701" i="1" s="1"/>
  <c r="D1702" i="1"/>
  <c r="P1702" i="1" s="1"/>
  <c r="D1703" i="1"/>
  <c r="P1703" i="1" s="1"/>
  <c r="D1704" i="1"/>
  <c r="P1704" i="1" s="1"/>
  <c r="D1705" i="1"/>
  <c r="P1705" i="1" s="1"/>
  <c r="D1706" i="1"/>
  <c r="P1706" i="1" s="1"/>
  <c r="D1707" i="1"/>
  <c r="P1707" i="1" s="1"/>
  <c r="D1708" i="1"/>
  <c r="P1708" i="1" s="1"/>
  <c r="D1709" i="1"/>
  <c r="P1709" i="1" s="1"/>
  <c r="D1710" i="1"/>
  <c r="P1710" i="1" s="1"/>
  <c r="D1711" i="1"/>
  <c r="P1711" i="1" s="1"/>
  <c r="D1712" i="1"/>
  <c r="P1712" i="1" s="1"/>
  <c r="D1713" i="1"/>
  <c r="P1713" i="1" s="1"/>
  <c r="D1714" i="1"/>
  <c r="P1714" i="1" s="1"/>
  <c r="D1715" i="1"/>
  <c r="P1715" i="1" s="1"/>
  <c r="D1716" i="1"/>
  <c r="P1716" i="1" s="1"/>
  <c r="D1717" i="1"/>
  <c r="P1717" i="1" s="1"/>
  <c r="D1718" i="1"/>
  <c r="P1718" i="1" s="1"/>
  <c r="D1719" i="1"/>
  <c r="P1719" i="1" s="1"/>
  <c r="D1720" i="1"/>
  <c r="P1720" i="1" s="1"/>
  <c r="D1721" i="1"/>
  <c r="P1721" i="1" s="1"/>
  <c r="D1722" i="1"/>
  <c r="P1722" i="1" s="1"/>
  <c r="D1723" i="1"/>
  <c r="P1723" i="1" s="1"/>
  <c r="D1724" i="1"/>
  <c r="P1724" i="1" s="1"/>
  <c r="D1725" i="1"/>
  <c r="P1725" i="1" s="1"/>
  <c r="D1726" i="1"/>
  <c r="P1726" i="1" s="1"/>
  <c r="D1727" i="1"/>
  <c r="P1727" i="1" s="1"/>
  <c r="D1728" i="1"/>
  <c r="P1728" i="1" s="1"/>
  <c r="D1729" i="1"/>
  <c r="P1729" i="1" s="1"/>
  <c r="D1730" i="1"/>
  <c r="P1730" i="1" s="1"/>
  <c r="D1731" i="1"/>
  <c r="P1731" i="1" s="1"/>
  <c r="D1732" i="1"/>
  <c r="P1732" i="1" s="1"/>
  <c r="D1733" i="1"/>
  <c r="P1733" i="1" s="1"/>
  <c r="D1734" i="1"/>
  <c r="P1734" i="1" s="1"/>
  <c r="D1735" i="1"/>
  <c r="P1735" i="1" s="1"/>
  <c r="D1736" i="1"/>
  <c r="P1736" i="1" s="1"/>
  <c r="D1737" i="1"/>
  <c r="P1737" i="1" s="1"/>
  <c r="D1738" i="1"/>
  <c r="P1738" i="1" s="1"/>
  <c r="D1739" i="1"/>
  <c r="P1739" i="1" s="1"/>
  <c r="D1740" i="1"/>
  <c r="P1740" i="1" s="1"/>
  <c r="D1741" i="1"/>
  <c r="P1741" i="1" s="1"/>
  <c r="D1742" i="1"/>
  <c r="P1742" i="1" s="1"/>
  <c r="D1743" i="1"/>
  <c r="P1743" i="1" s="1"/>
  <c r="D1744" i="1"/>
  <c r="P1744" i="1" s="1"/>
  <c r="D1745" i="1"/>
  <c r="P1745" i="1" s="1"/>
  <c r="D1746" i="1"/>
  <c r="P1746" i="1" s="1"/>
  <c r="D1747" i="1"/>
  <c r="P1747" i="1" s="1"/>
  <c r="D1748" i="1"/>
  <c r="P1748" i="1" s="1"/>
  <c r="D1749" i="1"/>
  <c r="P1749" i="1" s="1"/>
  <c r="D1750" i="1"/>
  <c r="P1750" i="1" s="1"/>
  <c r="D1751" i="1"/>
  <c r="P1751" i="1" s="1"/>
  <c r="D1752" i="1"/>
  <c r="P1752" i="1" s="1"/>
  <c r="D1753" i="1"/>
  <c r="P1753" i="1" s="1"/>
  <c r="D1754" i="1"/>
  <c r="P1754" i="1" s="1"/>
  <c r="D1755" i="1"/>
  <c r="P1755" i="1" s="1"/>
  <c r="D1756" i="1"/>
  <c r="P1756" i="1" s="1"/>
  <c r="D1757" i="1"/>
  <c r="P1757" i="1" s="1"/>
  <c r="D1758" i="1"/>
  <c r="P1758" i="1" s="1"/>
  <c r="D1759" i="1"/>
  <c r="P1759" i="1" s="1"/>
  <c r="D1760" i="1"/>
  <c r="P1760" i="1" s="1"/>
  <c r="D1761" i="1"/>
  <c r="P1761" i="1" s="1"/>
  <c r="D1762" i="1"/>
  <c r="P1762" i="1" s="1"/>
  <c r="D1763" i="1"/>
  <c r="P1763" i="1" s="1"/>
  <c r="D1764" i="1"/>
  <c r="P1764" i="1" s="1"/>
  <c r="D1765" i="1"/>
  <c r="P1765" i="1" s="1"/>
  <c r="D1766" i="1"/>
  <c r="P1766" i="1" s="1"/>
  <c r="D1767" i="1"/>
  <c r="P1767" i="1" s="1"/>
  <c r="D1768" i="1"/>
  <c r="P1768" i="1" s="1"/>
  <c r="D1769" i="1"/>
  <c r="P1769" i="1" s="1"/>
  <c r="D1770" i="1"/>
  <c r="P1770" i="1" s="1"/>
  <c r="D1771" i="1"/>
  <c r="P1771" i="1" s="1"/>
  <c r="D1772" i="1"/>
  <c r="P1772" i="1" s="1"/>
  <c r="D1773" i="1"/>
  <c r="P1773" i="1" s="1"/>
  <c r="D1774" i="1"/>
  <c r="P1774" i="1" s="1"/>
  <c r="D1775" i="1"/>
  <c r="P1775" i="1" s="1"/>
  <c r="D1776" i="1"/>
  <c r="P1776" i="1" s="1"/>
  <c r="D1777" i="1"/>
  <c r="P1777" i="1" s="1"/>
  <c r="D1778" i="1"/>
  <c r="P1778" i="1" s="1"/>
  <c r="D1779" i="1"/>
  <c r="P1779" i="1" s="1"/>
  <c r="D1780" i="1"/>
  <c r="P1780" i="1" s="1"/>
  <c r="D1781" i="1"/>
  <c r="P1781" i="1" s="1"/>
  <c r="D1782" i="1"/>
  <c r="P1782" i="1" s="1"/>
  <c r="D1783" i="1"/>
  <c r="P1783" i="1" s="1"/>
  <c r="D1784" i="1"/>
  <c r="P1784" i="1" s="1"/>
  <c r="D1785" i="1"/>
  <c r="P1785" i="1" s="1"/>
  <c r="D1786" i="1"/>
  <c r="P1786" i="1" s="1"/>
  <c r="D1787" i="1"/>
  <c r="P1787" i="1" s="1"/>
  <c r="D1788" i="1"/>
  <c r="P1788" i="1" s="1"/>
  <c r="D1789" i="1"/>
  <c r="P1789" i="1" s="1"/>
  <c r="D1790" i="1"/>
  <c r="P1790" i="1" s="1"/>
  <c r="D1791" i="1"/>
  <c r="P1791" i="1" s="1"/>
  <c r="D1792" i="1"/>
  <c r="P1792" i="1" s="1"/>
  <c r="D1793" i="1"/>
  <c r="P1793" i="1" s="1"/>
  <c r="D1794" i="1"/>
  <c r="P1794" i="1" s="1"/>
  <c r="D1795" i="1"/>
  <c r="P1795" i="1" s="1"/>
  <c r="D1796" i="1"/>
  <c r="P1796" i="1" s="1"/>
  <c r="D1797" i="1"/>
  <c r="P1797" i="1" s="1"/>
  <c r="D1798" i="1"/>
  <c r="P1798" i="1" s="1"/>
  <c r="D1799" i="1"/>
  <c r="P1799" i="1" s="1"/>
  <c r="D1800" i="1"/>
  <c r="P1800" i="1" s="1"/>
  <c r="D1801" i="1"/>
  <c r="P1801" i="1" s="1"/>
  <c r="D1802" i="1"/>
  <c r="P1802" i="1" s="1"/>
  <c r="D1803" i="1"/>
  <c r="P1803" i="1" s="1"/>
  <c r="D1804" i="1"/>
  <c r="P1804" i="1" s="1"/>
  <c r="D1805" i="1"/>
  <c r="P1805" i="1" s="1"/>
  <c r="D1806" i="1"/>
  <c r="P1806" i="1" s="1"/>
  <c r="D1807" i="1"/>
  <c r="P1807" i="1" s="1"/>
  <c r="D1808" i="1"/>
  <c r="P1808" i="1" s="1"/>
  <c r="D1809" i="1"/>
  <c r="P1809" i="1" s="1"/>
  <c r="D1810" i="1"/>
  <c r="P1810" i="1" s="1"/>
  <c r="D1811" i="1"/>
  <c r="P1811" i="1" s="1"/>
  <c r="D1812" i="1"/>
  <c r="P1812" i="1" s="1"/>
  <c r="D1813" i="1"/>
  <c r="P1813" i="1" s="1"/>
  <c r="D1814" i="1"/>
  <c r="P1814" i="1" s="1"/>
  <c r="D1815" i="1"/>
  <c r="P1815" i="1" s="1"/>
  <c r="D1816" i="1"/>
  <c r="P1816" i="1" s="1"/>
  <c r="D1817" i="1"/>
  <c r="P1817" i="1" s="1"/>
  <c r="D1818" i="1"/>
  <c r="P1818" i="1" s="1"/>
  <c r="D1819" i="1"/>
  <c r="P1819" i="1" s="1"/>
  <c r="D1820" i="1"/>
  <c r="P1820" i="1" s="1"/>
  <c r="D1821" i="1"/>
  <c r="P1821" i="1" s="1"/>
  <c r="D1822" i="1"/>
  <c r="P1822" i="1" s="1"/>
  <c r="D1823" i="1"/>
  <c r="P1823" i="1" s="1"/>
  <c r="D1824" i="1"/>
  <c r="P1824" i="1" s="1"/>
  <c r="D1825" i="1"/>
  <c r="P1825" i="1" s="1"/>
  <c r="D1826" i="1"/>
  <c r="P1826" i="1" s="1"/>
  <c r="D1827" i="1"/>
  <c r="P1827" i="1" s="1"/>
  <c r="D1828" i="1"/>
  <c r="P1828" i="1" s="1"/>
  <c r="D1829" i="1"/>
  <c r="P1829" i="1" s="1"/>
  <c r="D1830" i="1"/>
  <c r="P1830" i="1" s="1"/>
  <c r="D1831" i="1"/>
  <c r="P1831" i="1" s="1"/>
  <c r="D1832" i="1"/>
  <c r="P1832" i="1" s="1"/>
  <c r="D1833" i="1"/>
  <c r="P1833" i="1" s="1"/>
  <c r="D1834" i="1"/>
  <c r="P1834" i="1" s="1"/>
  <c r="D1835" i="1"/>
  <c r="P1835" i="1" s="1"/>
  <c r="D1836" i="1"/>
  <c r="P1836" i="1" s="1"/>
  <c r="D1837" i="1"/>
  <c r="P1837" i="1" s="1"/>
  <c r="D1838" i="1"/>
  <c r="P1838" i="1" s="1"/>
  <c r="D1839" i="1"/>
  <c r="P1839" i="1" s="1"/>
  <c r="D1840" i="1"/>
  <c r="P1840" i="1" s="1"/>
  <c r="D1841" i="1"/>
  <c r="P1841" i="1" s="1"/>
  <c r="D1842" i="1"/>
  <c r="P1842" i="1" s="1"/>
  <c r="D1843" i="1"/>
  <c r="P1843" i="1" s="1"/>
  <c r="D1844" i="1"/>
  <c r="P1844" i="1" s="1"/>
  <c r="D1845" i="1"/>
  <c r="P1845" i="1" s="1"/>
  <c r="D1846" i="1"/>
  <c r="P1846" i="1" s="1"/>
  <c r="D1847" i="1"/>
  <c r="P1847" i="1" s="1"/>
  <c r="D1848" i="1"/>
  <c r="P1848" i="1" s="1"/>
  <c r="D1849" i="1"/>
  <c r="P1849" i="1" s="1"/>
  <c r="D1850" i="1"/>
  <c r="P1850" i="1" s="1"/>
  <c r="D1851" i="1"/>
  <c r="P1851" i="1" s="1"/>
  <c r="D1852" i="1"/>
  <c r="P1852" i="1" s="1"/>
  <c r="D1853" i="1"/>
  <c r="P1853" i="1" s="1"/>
  <c r="D1854" i="1"/>
  <c r="P1854" i="1" s="1"/>
  <c r="D1855" i="1"/>
  <c r="P1855" i="1" s="1"/>
  <c r="D1856" i="1"/>
  <c r="P1856" i="1" s="1"/>
  <c r="D1857" i="1"/>
  <c r="P1857" i="1" s="1"/>
  <c r="D1858" i="1"/>
  <c r="P1858" i="1" s="1"/>
  <c r="D1859" i="1"/>
  <c r="P1859" i="1" s="1"/>
  <c r="D1860" i="1"/>
  <c r="P1860" i="1" s="1"/>
  <c r="D1861" i="1"/>
  <c r="P1861" i="1" s="1"/>
  <c r="D1862" i="1"/>
  <c r="P1862" i="1" s="1"/>
  <c r="D1863" i="1"/>
  <c r="P1863" i="1" s="1"/>
  <c r="D1864" i="1"/>
  <c r="P1864" i="1" s="1"/>
  <c r="D1865" i="1"/>
  <c r="P1865" i="1" s="1"/>
  <c r="D1866" i="1"/>
  <c r="P1866" i="1" s="1"/>
  <c r="D1867" i="1"/>
  <c r="P1867" i="1" s="1"/>
  <c r="D1868" i="1"/>
  <c r="P1868" i="1" s="1"/>
  <c r="D1869" i="1"/>
  <c r="P1869" i="1" s="1"/>
  <c r="D1870" i="1"/>
  <c r="P1870" i="1" s="1"/>
  <c r="D1871" i="1"/>
  <c r="P1871" i="1" s="1"/>
  <c r="D1872" i="1"/>
  <c r="P1872" i="1" s="1"/>
  <c r="D1873" i="1"/>
  <c r="P1873" i="1" s="1"/>
  <c r="D1874" i="1"/>
  <c r="P1874" i="1" s="1"/>
  <c r="D1875" i="1"/>
  <c r="P1875" i="1" s="1"/>
  <c r="D1876" i="1"/>
  <c r="P1876" i="1" s="1"/>
  <c r="D1877" i="1"/>
  <c r="P1877" i="1" s="1"/>
  <c r="D1878" i="1"/>
  <c r="P1878" i="1" s="1"/>
  <c r="D1879" i="1"/>
  <c r="P1879" i="1" s="1"/>
  <c r="D1880" i="1"/>
  <c r="P1880" i="1" s="1"/>
  <c r="D1881" i="1"/>
  <c r="P1881" i="1" s="1"/>
  <c r="D1882" i="1"/>
  <c r="P1882" i="1" s="1"/>
  <c r="D1883" i="1"/>
  <c r="P1883" i="1" s="1"/>
  <c r="D1884" i="1"/>
  <c r="P1884" i="1" s="1"/>
  <c r="D1885" i="1"/>
  <c r="P1885" i="1" s="1"/>
  <c r="D1886" i="1"/>
  <c r="P1886" i="1" s="1"/>
  <c r="D1887" i="1"/>
  <c r="P1887" i="1" s="1"/>
  <c r="D1888" i="1"/>
  <c r="P1888" i="1" s="1"/>
  <c r="D1889" i="1"/>
  <c r="P1889" i="1" s="1"/>
  <c r="D1890" i="1"/>
  <c r="P1890" i="1" s="1"/>
  <c r="D1891" i="1"/>
  <c r="P1891" i="1" s="1"/>
  <c r="D1892" i="1"/>
  <c r="P1892" i="1" s="1"/>
  <c r="D1893" i="1"/>
  <c r="P1893" i="1" s="1"/>
  <c r="D1894" i="1"/>
  <c r="P1894" i="1" s="1"/>
  <c r="D1895" i="1"/>
  <c r="P1895" i="1" s="1"/>
  <c r="D1896" i="1"/>
  <c r="P1896" i="1" s="1"/>
  <c r="D1897" i="1"/>
  <c r="P1897" i="1" s="1"/>
  <c r="D1898" i="1"/>
  <c r="P1898" i="1" s="1"/>
  <c r="D1899" i="1"/>
  <c r="P1899" i="1" s="1"/>
  <c r="D1900" i="1"/>
  <c r="P1900" i="1" s="1"/>
  <c r="D1901" i="1"/>
  <c r="P1901" i="1" s="1"/>
  <c r="D1902" i="1"/>
  <c r="P1902" i="1" s="1"/>
  <c r="D1903" i="1"/>
  <c r="P1903" i="1" s="1"/>
  <c r="D1904" i="1"/>
  <c r="P1904" i="1" s="1"/>
  <c r="D1905" i="1"/>
  <c r="P1905" i="1" s="1"/>
  <c r="D1906" i="1"/>
  <c r="P1906" i="1" s="1"/>
  <c r="D1907" i="1"/>
  <c r="P1907" i="1" s="1"/>
  <c r="D1908" i="1"/>
  <c r="P1908" i="1" s="1"/>
  <c r="D1909" i="1"/>
  <c r="P1909" i="1" s="1"/>
  <c r="D1910" i="1"/>
  <c r="P1910" i="1" s="1"/>
  <c r="D1911" i="1"/>
  <c r="P1911" i="1" s="1"/>
  <c r="D1912" i="1"/>
  <c r="P1912" i="1" s="1"/>
  <c r="D1913" i="1"/>
  <c r="P1913" i="1" s="1"/>
  <c r="D1914" i="1"/>
  <c r="P1914" i="1" s="1"/>
  <c r="D1915" i="1"/>
  <c r="P1915" i="1" s="1"/>
  <c r="D1916" i="1"/>
  <c r="P1916" i="1" s="1"/>
  <c r="D1917" i="1"/>
  <c r="P1917" i="1" s="1"/>
  <c r="D1918" i="1"/>
  <c r="P1918" i="1" s="1"/>
  <c r="D1919" i="1"/>
  <c r="P1919" i="1" s="1"/>
  <c r="D1920" i="1"/>
  <c r="P1920" i="1" s="1"/>
  <c r="D1921" i="1"/>
  <c r="P1921" i="1" s="1"/>
  <c r="D1922" i="1"/>
  <c r="P1922" i="1" s="1"/>
  <c r="D1923" i="1"/>
  <c r="P1923" i="1" s="1"/>
  <c r="D1924" i="1"/>
  <c r="P1924" i="1" s="1"/>
  <c r="D1925" i="1"/>
  <c r="P1925" i="1" s="1"/>
  <c r="D1926" i="1"/>
  <c r="P1926" i="1" s="1"/>
  <c r="D1927" i="1"/>
  <c r="P1927" i="1" s="1"/>
  <c r="D1928" i="1"/>
  <c r="P1928" i="1" s="1"/>
  <c r="D1929" i="1"/>
  <c r="P1929" i="1" s="1"/>
  <c r="D1930" i="1"/>
  <c r="P1930" i="1" s="1"/>
  <c r="D1931" i="1"/>
  <c r="P1931" i="1" s="1"/>
  <c r="D1932" i="1"/>
  <c r="P1932" i="1" s="1"/>
  <c r="D1933" i="1"/>
  <c r="P1933" i="1" s="1"/>
  <c r="D1934" i="1"/>
  <c r="P1934" i="1" s="1"/>
  <c r="D1935" i="1"/>
  <c r="P1935" i="1" s="1"/>
  <c r="D1936" i="1"/>
  <c r="P1936" i="1" s="1"/>
  <c r="D1937" i="1"/>
  <c r="P1937" i="1" s="1"/>
  <c r="D1938" i="1"/>
  <c r="P1938" i="1" s="1"/>
  <c r="D1939" i="1"/>
  <c r="P1939" i="1" s="1"/>
  <c r="D1940" i="1"/>
  <c r="P1940" i="1" s="1"/>
  <c r="D1941" i="1"/>
  <c r="P1941" i="1" s="1"/>
  <c r="D1942" i="1"/>
  <c r="P1942" i="1" s="1"/>
  <c r="D1943" i="1"/>
  <c r="P1943" i="1" s="1"/>
  <c r="D1944" i="1"/>
  <c r="P1944" i="1" s="1"/>
  <c r="D1945" i="1"/>
  <c r="P1945" i="1" s="1"/>
  <c r="D1946" i="1"/>
  <c r="P1946" i="1" s="1"/>
  <c r="D1947" i="1"/>
  <c r="P1947" i="1" s="1"/>
  <c r="D1948" i="1"/>
  <c r="P1948" i="1" s="1"/>
  <c r="D1949" i="1"/>
  <c r="P1949" i="1" s="1"/>
  <c r="D1950" i="1"/>
  <c r="P1950" i="1" s="1"/>
  <c r="D1951" i="1"/>
  <c r="P1951" i="1" s="1"/>
  <c r="D1952" i="1"/>
  <c r="P1952" i="1" s="1"/>
  <c r="D1953" i="1"/>
  <c r="P1953" i="1" s="1"/>
  <c r="D1954" i="1"/>
  <c r="P1954" i="1" s="1"/>
  <c r="D1955" i="1"/>
  <c r="P1955" i="1" s="1"/>
  <c r="D1956" i="1"/>
  <c r="P1956" i="1" s="1"/>
  <c r="D1957" i="1"/>
  <c r="P1957" i="1" s="1"/>
  <c r="D1958" i="1"/>
  <c r="P1958" i="1" s="1"/>
  <c r="D1959" i="1"/>
  <c r="P1959" i="1" s="1"/>
  <c r="D1960" i="1"/>
  <c r="P1960" i="1" s="1"/>
  <c r="D1961" i="1"/>
  <c r="P1961" i="1" s="1"/>
  <c r="D1962" i="1"/>
  <c r="P1962" i="1" s="1"/>
  <c r="D1963" i="1"/>
  <c r="P1963" i="1" s="1"/>
  <c r="D1964" i="1"/>
  <c r="P1964" i="1" s="1"/>
  <c r="D1965" i="1"/>
  <c r="P1965" i="1" s="1"/>
  <c r="D1966" i="1"/>
  <c r="P1966" i="1" s="1"/>
  <c r="D1967" i="1"/>
  <c r="P1967" i="1" s="1"/>
  <c r="D1968" i="1"/>
  <c r="P1968" i="1" s="1"/>
  <c r="D1969" i="1"/>
  <c r="P1969" i="1" s="1"/>
  <c r="D1970" i="1"/>
  <c r="P1970" i="1" s="1"/>
  <c r="D1971" i="1"/>
  <c r="P1971" i="1" s="1"/>
  <c r="D1972" i="1"/>
  <c r="P1972" i="1" s="1"/>
  <c r="D1973" i="1"/>
  <c r="P1973" i="1" s="1"/>
  <c r="D1974" i="1"/>
  <c r="P1974" i="1" s="1"/>
  <c r="D1975" i="1"/>
  <c r="P1975" i="1" s="1"/>
  <c r="D1976" i="1"/>
  <c r="P1976" i="1" s="1"/>
  <c r="D1977" i="1"/>
  <c r="P1977" i="1" s="1"/>
  <c r="D1978" i="1"/>
  <c r="P1978" i="1" s="1"/>
  <c r="D1979" i="1"/>
  <c r="P1979" i="1" s="1"/>
  <c r="D1980" i="1"/>
  <c r="P1980" i="1" s="1"/>
  <c r="D1981" i="1"/>
  <c r="P1981" i="1" s="1"/>
  <c r="D1982" i="1"/>
  <c r="P1982" i="1" s="1"/>
  <c r="D1983" i="1"/>
  <c r="P1983" i="1" s="1"/>
  <c r="D1984" i="1"/>
  <c r="P1984" i="1" s="1"/>
  <c r="D1985" i="1"/>
  <c r="P1985" i="1" s="1"/>
  <c r="D1986" i="1"/>
  <c r="P1986" i="1" s="1"/>
  <c r="D1987" i="1"/>
  <c r="P1987" i="1" s="1"/>
  <c r="D1988" i="1"/>
  <c r="P1988" i="1" s="1"/>
  <c r="D1989" i="1"/>
  <c r="P1989" i="1" s="1"/>
  <c r="D1990" i="1"/>
  <c r="P1990" i="1" s="1"/>
  <c r="D1991" i="1"/>
  <c r="P1991" i="1" s="1"/>
  <c r="D1992" i="1"/>
  <c r="P1992" i="1" s="1"/>
  <c r="D1993" i="1"/>
  <c r="P1993" i="1" s="1"/>
  <c r="D1994" i="1"/>
  <c r="P1994" i="1" s="1"/>
  <c r="D1995" i="1"/>
  <c r="P1995" i="1" s="1"/>
  <c r="D1996" i="1"/>
  <c r="P1996" i="1" s="1"/>
  <c r="D1997" i="1"/>
  <c r="P1997" i="1" s="1"/>
  <c r="D1998" i="1"/>
  <c r="P1998" i="1" s="1"/>
  <c r="D1999" i="1"/>
  <c r="P1999" i="1" s="1"/>
  <c r="D2000" i="1"/>
  <c r="P2000" i="1" s="1"/>
  <c r="D2001" i="1"/>
  <c r="P2001" i="1" s="1"/>
  <c r="D2002" i="1"/>
  <c r="P2002" i="1" s="1"/>
  <c r="D2003" i="1"/>
  <c r="P2003" i="1" s="1"/>
  <c r="D2004" i="1"/>
  <c r="P2004" i="1" s="1"/>
  <c r="D2005" i="1"/>
  <c r="P2005" i="1" s="1"/>
  <c r="D2006" i="1"/>
  <c r="P2006" i="1" s="1"/>
  <c r="D2007" i="1"/>
  <c r="P2007" i="1" s="1"/>
  <c r="D2008" i="1"/>
  <c r="P2008" i="1" s="1"/>
  <c r="D2009" i="1"/>
  <c r="P2009" i="1" s="1"/>
  <c r="D2010" i="1"/>
  <c r="P2010" i="1" s="1"/>
  <c r="D2011" i="1"/>
  <c r="P2011" i="1" s="1"/>
  <c r="D2012" i="1"/>
  <c r="P2012" i="1" s="1"/>
  <c r="D2013" i="1"/>
  <c r="P2013" i="1" s="1"/>
  <c r="D2014" i="1"/>
  <c r="P2014" i="1" s="1"/>
  <c r="D2015" i="1"/>
  <c r="P2015" i="1" s="1"/>
  <c r="D2016" i="1"/>
  <c r="P2016" i="1" s="1"/>
  <c r="D2017" i="1"/>
  <c r="P2017" i="1" s="1"/>
  <c r="D2018" i="1"/>
  <c r="P2018" i="1" s="1"/>
  <c r="D2019" i="1"/>
  <c r="P2019" i="1" s="1"/>
  <c r="D2020" i="1"/>
  <c r="P2020" i="1" s="1"/>
  <c r="D2021" i="1"/>
  <c r="P2021" i="1" s="1"/>
  <c r="D2022" i="1"/>
  <c r="P2022" i="1" s="1"/>
  <c r="D2023" i="1"/>
  <c r="P2023" i="1" s="1"/>
  <c r="D2024" i="1"/>
  <c r="P2024" i="1" s="1"/>
  <c r="D2025" i="1"/>
  <c r="P2025" i="1" s="1"/>
  <c r="D2026" i="1"/>
  <c r="P2026" i="1" s="1"/>
  <c r="D2027" i="1"/>
  <c r="P2027" i="1" s="1"/>
  <c r="D2028" i="1"/>
  <c r="P2028" i="1" s="1"/>
  <c r="D2029" i="1"/>
  <c r="P2029" i="1" s="1"/>
  <c r="D2030" i="1"/>
  <c r="P2030" i="1" s="1"/>
  <c r="D2031" i="1"/>
  <c r="P2031" i="1" s="1"/>
  <c r="D2032" i="1"/>
  <c r="P2032" i="1" s="1"/>
  <c r="D2033" i="1"/>
  <c r="P2033" i="1" s="1"/>
  <c r="D2034" i="1"/>
  <c r="P2034" i="1" s="1"/>
  <c r="D2035" i="1"/>
  <c r="P2035" i="1" s="1"/>
  <c r="D2036" i="1"/>
  <c r="P2036" i="1" s="1"/>
  <c r="D2037" i="1"/>
  <c r="P2037" i="1" s="1"/>
  <c r="D2038" i="1"/>
  <c r="P2038" i="1" s="1"/>
  <c r="D2039" i="1"/>
  <c r="P2039" i="1" s="1"/>
  <c r="D2040" i="1"/>
  <c r="P2040" i="1" s="1"/>
  <c r="D2041" i="1"/>
  <c r="P2041" i="1" s="1"/>
  <c r="D2042" i="1"/>
  <c r="P2042" i="1" s="1"/>
  <c r="D2043" i="1"/>
  <c r="P2043" i="1" s="1"/>
  <c r="D2044" i="1"/>
  <c r="P2044" i="1" s="1"/>
  <c r="D2045" i="1"/>
  <c r="P2045" i="1" s="1"/>
  <c r="D2046" i="1"/>
  <c r="P2046" i="1" s="1"/>
  <c r="D2047" i="1"/>
  <c r="P2047" i="1" s="1"/>
  <c r="D2048" i="1"/>
  <c r="P2048" i="1" s="1"/>
  <c r="D2049" i="1"/>
  <c r="P2049" i="1" s="1"/>
  <c r="D2050" i="1"/>
  <c r="P2050" i="1" s="1"/>
  <c r="D2051" i="1"/>
  <c r="P2051" i="1" s="1"/>
  <c r="D2052" i="1"/>
  <c r="P2052" i="1" s="1"/>
  <c r="D2053" i="1"/>
  <c r="P2053" i="1" s="1"/>
  <c r="D2054" i="1"/>
  <c r="P2054" i="1" s="1"/>
  <c r="D2055" i="1"/>
  <c r="P2055" i="1" s="1"/>
  <c r="D2056" i="1"/>
  <c r="P2056" i="1" s="1"/>
  <c r="D2057" i="1"/>
  <c r="P2057" i="1" s="1"/>
  <c r="D2058" i="1"/>
  <c r="P2058" i="1" s="1"/>
  <c r="D2059" i="1"/>
  <c r="P2059" i="1" s="1"/>
  <c r="D2060" i="1"/>
  <c r="P2060" i="1" s="1"/>
  <c r="D2061" i="1"/>
  <c r="P2061" i="1" s="1"/>
  <c r="D2062" i="1"/>
  <c r="P2062" i="1" s="1"/>
  <c r="D2063" i="1"/>
  <c r="P2063" i="1" s="1"/>
  <c r="D2064" i="1"/>
  <c r="P2064" i="1" s="1"/>
  <c r="D2065" i="1"/>
  <c r="P2065" i="1" s="1"/>
  <c r="D2066" i="1"/>
  <c r="P2066" i="1" s="1"/>
  <c r="D2067" i="1"/>
  <c r="P2067" i="1" s="1"/>
  <c r="D2068" i="1"/>
  <c r="P2068" i="1" s="1"/>
  <c r="D2069" i="1"/>
  <c r="P2069" i="1" s="1"/>
  <c r="D2070" i="1"/>
  <c r="P2070" i="1" s="1"/>
  <c r="D2071" i="1"/>
  <c r="P2071" i="1" s="1"/>
  <c r="D2072" i="1"/>
  <c r="P2072" i="1" s="1"/>
  <c r="D2073" i="1"/>
  <c r="P2073" i="1" s="1"/>
  <c r="D2074" i="1"/>
  <c r="P2074" i="1" s="1"/>
  <c r="D2075" i="1"/>
  <c r="P2075" i="1" s="1"/>
  <c r="D2076" i="1"/>
  <c r="P2076" i="1" s="1"/>
  <c r="D2077" i="1"/>
  <c r="P2077" i="1" s="1"/>
  <c r="D2078" i="1"/>
  <c r="P2078" i="1" s="1"/>
  <c r="D2079" i="1"/>
  <c r="P2079" i="1" s="1"/>
  <c r="D2080" i="1"/>
  <c r="P2080" i="1" s="1"/>
  <c r="D2081" i="1"/>
  <c r="P2081" i="1" s="1"/>
  <c r="D2082" i="1"/>
  <c r="P2082" i="1" s="1"/>
  <c r="D2083" i="1"/>
  <c r="P2083" i="1" s="1"/>
  <c r="D2084" i="1"/>
  <c r="P2084" i="1" s="1"/>
  <c r="D2085" i="1"/>
  <c r="P2085" i="1" s="1"/>
  <c r="D2086" i="1"/>
  <c r="P2086" i="1" s="1"/>
  <c r="D2087" i="1"/>
  <c r="P2087" i="1" s="1"/>
  <c r="D2088" i="1"/>
  <c r="P2088" i="1" s="1"/>
  <c r="D2089" i="1"/>
  <c r="P2089" i="1" s="1"/>
  <c r="D2090" i="1"/>
  <c r="P2090" i="1" s="1"/>
  <c r="D2091" i="1"/>
  <c r="P2091" i="1" s="1"/>
  <c r="D2092" i="1"/>
  <c r="P2092" i="1" s="1"/>
  <c r="D2093" i="1"/>
  <c r="P2093" i="1" s="1"/>
  <c r="D2094" i="1"/>
  <c r="P2094" i="1" s="1"/>
  <c r="D2095" i="1"/>
  <c r="P2095" i="1" s="1"/>
  <c r="D2096" i="1"/>
  <c r="P2096" i="1" s="1"/>
  <c r="D2097" i="1"/>
  <c r="P2097" i="1" s="1"/>
  <c r="D2098" i="1"/>
  <c r="P2098" i="1" s="1"/>
  <c r="D2099" i="1"/>
  <c r="P2099" i="1" s="1"/>
  <c r="D2100" i="1"/>
  <c r="P2100" i="1" s="1"/>
  <c r="D2101" i="1"/>
  <c r="P2101" i="1" s="1"/>
  <c r="D2102" i="1"/>
  <c r="P2102" i="1" s="1"/>
  <c r="D2103" i="1"/>
  <c r="P2103" i="1" s="1"/>
  <c r="D2104" i="1"/>
  <c r="P2104" i="1" s="1"/>
  <c r="D2105" i="1"/>
  <c r="P2105" i="1" s="1"/>
  <c r="D2106" i="1"/>
  <c r="P2106" i="1" s="1"/>
  <c r="D2107" i="1"/>
  <c r="P2107" i="1" s="1"/>
  <c r="D2108" i="1"/>
  <c r="P2108" i="1" s="1"/>
  <c r="D2109" i="1"/>
  <c r="P2109" i="1" s="1"/>
  <c r="D2110" i="1"/>
  <c r="P2110" i="1" s="1"/>
  <c r="D2111" i="1"/>
  <c r="P2111" i="1" s="1"/>
  <c r="D2112" i="1"/>
  <c r="P2112" i="1" s="1"/>
  <c r="D2113" i="1"/>
  <c r="P2113" i="1" s="1"/>
  <c r="D2114" i="1"/>
  <c r="P2114" i="1" s="1"/>
  <c r="D2115" i="1"/>
  <c r="P2115" i="1" s="1"/>
  <c r="D2116" i="1"/>
  <c r="P2116" i="1" s="1"/>
  <c r="D2117" i="1"/>
  <c r="P2117" i="1" s="1"/>
  <c r="D2118" i="1"/>
  <c r="P2118" i="1" s="1"/>
  <c r="D2119" i="1"/>
  <c r="P2119" i="1" s="1"/>
  <c r="D2120" i="1"/>
  <c r="P2120" i="1" s="1"/>
  <c r="D2121" i="1"/>
  <c r="P2121" i="1" s="1"/>
  <c r="D2122" i="1"/>
  <c r="P2122" i="1" s="1"/>
  <c r="D2123" i="1"/>
  <c r="P2123" i="1" s="1"/>
  <c r="D2124" i="1"/>
  <c r="P2124" i="1" s="1"/>
  <c r="D2125" i="1"/>
  <c r="P2125" i="1" s="1"/>
  <c r="D2126" i="1"/>
  <c r="P2126" i="1" s="1"/>
  <c r="D2127" i="1"/>
  <c r="P2127" i="1" s="1"/>
  <c r="D2128" i="1"/>
  <c r="P2128" i="1" s="1"/>
  <c r="D2129" i="1"/>
  <c r="P2129" i="1" s="1"/>
  <c r="D2130" i="1"/>
  <c r="P2130" i="1" s="1"/>
  <c r="D2131" i="1"/>
  <c r="P2131" i="1" s="1"/>
  <c r="D2132" i="1"/>
  <c r="P2132" i="1" s="1"/>
  <c r="D2133" i="1"/>
  <c r="P2133" i="1" s="1"/>
  <c r="D2134" i="1"/>
  <c r="P2134" i="1" s="1"/>
  <c r="D2135" i="1"/>
  <c r="P2135" i="1" s="1"/>
  <c r="D2136" i="1"/>
  <c r="P2136" i="1" s="1"/>
  <c r="D2137" i="1"/>
  <c r="P2137" i="1" s="1"/>
  <c r="D2138" i="1"/>
  <c r="P2138" i="1" s="1"/>
  <c r="D2139" i="1"/>
  <c r="P2139" i="1" s="1"/>
  <c r="D2140" i="1"/>
  <c r="P2140" i="1" s="1"/>
  <c r="D2141" i="1"/>
  <c r="P2141" i="1" s="1"/>
  <c r="D2142" i="1"/>
  <c r="P2142" i="1" s="1"/>
  <c r="D2143" i="1"/>
  <c r="P2143" i="1" s="1"/>
  <c r="D2144" i="1"/>
  <c r="P2144" i="1" s="1"/>
  <c r="D2145" i="1"/>
  <c r="P2145" i="1" s="1"/>
  <c r="D2146" i="1"/>
  <c r="P2146" i="1" s="1"/>
  <c r="D2147" i="1"/>
  <c r="P2147" i="1" s="1"/>
  <c r="D2148" i="1"/>
  <c r="P2148" i="1" s="1"/>
  <c r="D2149" i="1"/>
  <c r="P2149" i="1" s="1"/>
  <c r="D2150" i="1"/>
  <c r="P2150" i="1" s="1"/>
  <c r="D2151" i="1"/>
  <c r="P2151" i="1" s="1"/>
  <c r="D2152" i="1"/>
  <c r="P2152" i="1" s="1"/>
  <c r="D2153" i="1"/>
  <c r="P2153" i="1" s="1"/>
  <c r="D2154" i="1"/>
  <c r="P2154" i="1" s="1"/>
  <c r="D2155" i="1"/>
  <c r="P2155" i="1" s="1"/>
  <c r="D2156" i="1"/>
  <c r="P2156" i="1" s="1"/>
  <c r="D2157" i="1"/>
  <c r="P2157" i="1" s="1"/>
  <c r="D2158" i="1"/>
  <c r="P2158" i="1" s="1"/>
  <c r="D2159" i="1"/>
  <c r="P2159" i="1" s="1"/>
  <c r="D2160" i="1"/>
  <c r="P2160" i="1" s="1"/>
  <c r="D2161" i="1"/>
  <c r="P2161" i="1" s="1"/>
  <c r="D2162" i="1"/>
  <c r="P2162" i="1" s="1"/>
  <c r="D2163" i="1"/>
  <c r="P2163" i="1" s="1"/>
  <c r="D2164" i="1"/>
  <c r="P2164" i="1" s="1"/>
  <c r="D2165" i="1"/>
  <c r="P2165" i="1" s="1"/>
  <c r="D2166" i="1"/>
  <c r="P2166" i="1" s="1"/>
  <c r="D2167" i="1"/>
  <c r="P2167" i="1" s="1"/>
  <c r="D2168" i="1"/>
  <c r="P2168" i="1" s="1"/>
  <c r="D2169" i="1"/>
  <c r="P2169" i="1" s="1"/>
  <c r="D2170" i="1"/>
  <c r="P2170" i="1" s="1"/>
  <c r="D2171" i="1"/>
  <c r="P2171" i="1" s="1"/>
  <c r="D2172" i="1"/>
  <c r="P2172" i="1" s="1"/>
  <c r="D2173" i="1"/>
  <c r="P2173" i="1" s="1"/>
  <c r="D2174" i="1"/>
  <c r="P2174" i="1" s="1"/>
  <c r="D2175" i="1"/>
  <c r="P2175" i="1" s="1"/>
  <c r="D2176" i="1"/>
  <c r="P2176" i="1" s="1"/>
  <c r="D2177" i="1"/>
  <c r="P2177" i="1" s="1"/>
  <c r="D2178" i="1"/>
  <c r="P2178" i="1" s="1"/>
  <c r="D2179" i="1"/>
  <c r="P2179" i="1" s="1"/>
  <c r="D2180" i="1"/>
  <c r="P2180" i="1" s="1"/>
  <c r="D2181" i="1"/>
  <c r="P2181" i="1" s="1"/>
  <c r="D2182" i="1"/>
  <c r="P2182" i="1" s="1"/>
  <c r="D2183" i="1"/>
  <c r="P2183" i="1" s="1"/>
  <c r="D2184" i="1"/>
  <c r="P2184" i="1" s="1"/>
  <c r="D2185" i="1"/>
  <c r="P2185" i="1" s="1"/>
  <c r="D2186" i="1"/>
  <c r="P2186" i="1" s="1"/>
  <c r="D2187" i="1"/>
  <c r="P2187" i="1" s="1"/>
  <c r="D2188" i="1"/>
  <c r="P2188" i="1" s="1"/>
  <c r="D2189" i="1"/>
  <c r="P2189" i="1" s="1"/>
  <c r="D2190" i="1"/>
  <c r="P2190" i="1" s="1"/>
  <c r="D2191" i="1"/>
  <c r="P2191" i="1" s="1"/>
  <c r="D2192" i="1"/>
  <c r="P2192" i="1" s="1"/>
  <c r="D2193" i="1"/>
  <c r="P2193" i="1" s="1"/>
  <c r="D2194" i="1"/>
  <c r="P2194" i="1" s="1"/>
  <c r="D2195" i="1"/>
  <c r="P2195" i="1" s="1"/>
  <c r="D2196" i="1"/>
  <c r="P2196" i="1" s="1"/>
  <c r="D2197" i="1"/>
  <c r="P2197" i="1" s="1"/>
  <c r="D2198" i="1"/>
  <c r="P2198" i="1" s="1"/>
  <c r="D2199" i="1"/>
  <c r="P2199" i="1" s="1"/>
  <c r="D2200" i="1"/>
  <c r="P2200" i="1" s="1"/>
  <c r="D2201" i="1"/>
  <c r="P2201" i="1" s="1"/>
  <c r="D2202" i="1"/>
  <c r="P2202" i="1" s="1"/>
  <c r="D2203" i="1"/>
  <c r="P2203" i="1" s="1"/>
  <c r="D2204" i="1"/>
  <c r="P2204" i="1" s="1"/>
  <c r="D2205" i="1"/>
  <c r="P2205" i="1" s="1"/>
  <c r="D2206" i="1"/>
  <c r="P2206" i="1" s="1"/>
  <c r="D2207" i="1"/>
  <c r="P2207" i="1" s="1"/>
  <c r="D2208" i="1"/>
  <c r="P2208" i="1" s="1"/>
  <c r="D2209" i="1"/>
  <c r="P2209" i="1" s="1"/>
  <c r="D2210" i="1"/>
  <c r="P2210" i="1" s="1"/>
  <c r="D2211" i="1"/>
  <c r="P2211" i="1" s="1"/>
  <c r="D2212" i="1"/>
  <c r="P2212" i="1" s="1"/>
  <c r="D2213" i="1"/>
  <c r="P2213" i="1" s="1"/>
  <c r="D2214" i="1"/>
  <c r="P2214" i="1" s="1"/>
  <c r="D2215" i="1"/>
  <c r="P2215" i="1" s="1"/>
  <c r="D2216" i="1"/>
  <c r="P2216" i="1" s="1"/>
  <c r="D2217" i="1"/>
  <c r="P2217" i="1" s="1"/>
  <c r="D2218" i="1"/>
  <c r="P2218" i="1" s="1"/>
  <c r="D2219" i="1"/>
  <c r="P2219" i="1" s="1"/>
  <c r="D2220" i="1"/>
  <c r="P2220" i="1" s="1"/>
  <c r="D2221" i="1"/>
  <c r="P2221" i="1" s="1"/>
  <c r="D2222" i="1"/>
  <c r="P2222" i="1" s="1"/>
  <c r="D2223" i="1"/>
  <c r="P2223" i="1" s="1"/>
  <c r="D2224" i="1"/>
  <c r="P2224" i="1" s="1"/>
  <c r="D2225" i="1"/>
  <c r="P2225" i="1" s="1"/>
  <c r="D2226" i="1"/>
  <c r="P2226" i="1" s="1"/>
  <c r="D2227" i="1"/>
  <c r="P2227" i="1" s="1"/>
  <c r="D2228" i="1"/>
  <c r="P2228" i="1" s="1"/>
  <c r="D2229" i="1"/>
  <c r="P2229" i="1" s="1"/>
  <c r="D2230" i="1"/>
  <c r="P2230" i="1" s="1"/>
  <c r="D2231" i="1"/>
  <c r="P2231" i="1" s="1"/>
  <c r="D2232" i="1"/>
  <c r="P2232" i="1" s="1"/>
  <c r="D2233" i="1"/>
  <c r="P2233" i="1" s="1"/>
  <c r="D2234" i="1"/>
  <c r="P2234" i="1" s="1"/>
  <c r="D2235" i="1"/>
  <c r="P2235" i="1" s="1"/>
  <c r="D2236" i="1"/>
  <c r="P2236" i="1" s="1"/>
  <c r="D2237" i="1"/>
  <c r="P2237" i="1" s="1"/>
  <c r="D2238" i="1"/>
  <c r="P2238" i="1" s="1"/>
  <c r="D2239" i="1"/>
  <c r="P2239" i="1" s="1"/>
  <c r="D2240" i="1"/>
  <c r="P2240" i="1" s="1"/>
  <c r="D2241" i="1"/>
  <c r="P2241" i="1" s="1"/>
  <c r="D2242" i="1"/>
  <c r="P2242" i="1" s="1"/>
  <c r="D2243" i="1"/>
  <c r="P2243" i="1" s="1"/>
  <c r="D2244" i="1"/>
  <c r="P2244" i="1" s="1"/>
  <c r="D2245" i="1"/>
  <c r="P2245" i="1" s="1"/>
  <c r="D2246" i="1"/>
  <c r="P2246" i="1" s="1"/>
  <c r="D2247" i="1"/>
  <c r="P2247" i="1" s="1"/>
  <c r="D2248" i="1"/>
  <c r="P2248" i="1" s="1"/>
  <c r="D2249" i="1"/>
  <c r="P2249" i="1" s="1"/>
  <c r="D2250" i="1"/>
  <c r="P2250" i="1" s="1"/>
  <c r="D2251" i="1"/>
  <c r="P2251" i="1" s="1"/>
  <c r="D2252" i="1"/>
  <c r="P2252" i="1" s="1"/>
  <c r="D2253" i="1"/>
  <c r="P2253" i="1" s="1"/>
  <c r="D2254" i="1"/>
  <c r="P2254" i="1" s="1"/>
  <c r="D2255" i="1"/>
  <c r="P2255" i="1" s="1"/>
  <c r="D2256" i="1"/>
  <c r="P2256" i="1" s="1"/>
  <c r="D2257" i="1"/>
  <c r="P2257" i="1" s="1"/>
  <c r="D2258" i="1"/>
  <c r="P2258" i="1" s="1"/>
  <c r="D2259" i="1"/>
  <c r="P2259" i="1" s="1"/>
  <c r="D2260" i="1"/>
  <c r="P2260" i="1" s="1"/>
  <c r="D2261" i="1"/>
  <c r="P2261" i="1" s="1"/>
  <c r="D2262" i="1"/>
  <c r="P2262" i="1" s="1"/>
  <c r="D2263" i="1"/>
  <c r="P2263" i="1" s="1"/>
  <c r="D2264" i="1"/>
  <c r="P2264" i="1" s="1"/>
  <c r="D2265" i="1"/>
  <c r="P2265" i="1" s="1"/>
  <c r="D2266" i="1"/>
  <c r="P2266" i="1" s="1"/>
  <c r="D2267" i="1"/>
  <c r="P2267" i="1" s="1"/>
  <c r="D2268" i="1"/>
  <c r="P2268" i="1" s="1"/>
  <c r="D2269" i="1"/>
  <c r="P2269" i="1" s="1"/>
  <c r="D2270" i="1"/>
  <c r="P2270" i="1" s="1"/>
  <c r="D2271" i="1"/>
  <c r="P2271" i="1" s="1"/>
  <c r="D2272" i="1"/>
  <c r="P2272" i="1" s="1"/>
  <c r="D2273" i="1"/>
  <c r="P2273" i="1" s="1"/>
  <c r="D2274" i="1"/>
  <c r="P2274" i="1" s="1"/>
  <c r="D2275" i="1"/>
  <c r="P2275" i="1" s="1"/>
  <c r="D2276" i="1"/>
  <c r="P2276" i="1" s="1"/>
  <c r="D2277" i="1"/>
  <c r="P2277" i="1" s="1"/>
  <c r="D2278" i="1"/>
  <c r="P2278" i="1" s="1"/>
  <c r="D2279" i="1"/>
  <c r="P2279" i="1" s="1"/>
  <c r="D2280" i="1"/>
  <c r="P2280" i="1" s="1"/>
  <c r="D2281" i="1"/>
  <c r="P2281" i="1" s="1"/>
  <c r="D2282" i="1"/>
  <c r="P2282" i="1" s="1"/>
  <c r="D2283" i="1"/>
  <c r="P2283" i="1" s="1"/>
  <c r="D2284" i="1"/>
  <c r="P2284" i="1" s="1"/>
  <c r="D2285" i="1"/>
  <c r="P2285" i="1" s="1"/>
  <c r="D2286" i="1"/>
  <c r="P2286" i="1" s="1"/>
  <c r="D2287" i="1"/>
  <c r="P2287" i="1" s="1"/>
  <c r="D2288" i="1"/>
  <c r="P2288" i="1" s="1"/>
  <c r="D2289" i="1"/>
  <c r="P2289" i="1" s="1"/>
  <c r="D2290" i="1"/>
  <c r="P2290" i="1" s="1"/>
  <c r="D2291" i="1"/>
  <c r="P2291" i="1" s="1"/>
  <c r="D2292" i="1"/>
  <c r="P2292" i="1" s="1"/>
  <c r="D2293" i="1"/>
  <c r="P2293" i="1" s="1"/>
  <c r="D2294" i="1"/>
  <c r="P2294" i="1" s="1"/>
  <c r="D2295" i="1"/>
  <c r="P2295" i="1" s="1"/>
  <c r="D2296" i="1"/>
  <c r="P2296" i="1" s="1"/>
  <c r="D2297" i="1"/>
  <c r="P2297" i="1" s="1"/>
  <c r="D2298" i="1"/>
  <c r="P2298" i="1" s="1"/>
  <c r="D2299" i="1"/>
  <c r="P2299" i="1" s="1"/>
  <c r="D2300" i="1"/>
  <c r="P2300" i="1" s="1"/>
  <c r="D2301" i="1"/>
  <c r="P2301" i="1" s="1"/>
  <c r="D2302" i="1"/>
  <c r="P2302" i="1" s="1"/>
  <c r="D2303" i="1"/>
  <c r="P2303" i="1" s="1"/>
  <c r="D2304" i="1"/>
  <c r="P2304" i="1" s="1"/>
  <c r="D2305" i="1"/>
  <c r="P2305" i="1" s="1"/>
  <c r="D2306" i="1"/>
  <c r="P2306" i="1" s="1"/>
  <c r="D2307" i="1"/>
  <c r="P2307" i="1" s="1"/>
  <c r="D2308" i="1"/>
  <c r="P2308" i="1" s="1"/>
  <c r="D2309" i="1"/>
  <c r="P2309" i="1" s="1"/>
  <c r="D2310" i="1"/>
  <c r="P2310" i="1" s="1"/>
  <c r="D2311" i="1"/>
  <c r="P2311" i="1" s="1"/>
  <c r="D2312" i="1"/>
  <c r="P2312" i="1" s="1"/>
  <c r="D2313" i="1"/>
  <c r="P2313" i="1" s="1"/>
  <c r="D2314" i="1"/>
  <c r="P2314" i="1" s="1"/>
  <c r="D2315" i="1"/>
  <c r="P2315" i="1" s="1"/>
  <c r="D2316" i="1"/>
  <c r="P2316" i="1" s="1"/>
  <c r="D2317" i="1"/>
  <c r="P2317" i="1" s="1"/>
  <c r="D2318" i="1"/>
  <c r="P2318" i="1" s="1"/>
  <c r="D2319" i="1"/>
  <c r="P2319" i="1" s="1"/>
  <c r="D2320" i="1"/>
  <c r="P2320" i="1" s="1"/>
  <c r="D2321" i="1"/>
  <c r="P2321" i="1" s="1"/>
  <c r="D2322" i="1"/>
  <c r="P2322" i="1" s="1"/>
  <c r="D2323" i="1"/>
  <c r="P2323" i="1" s="1"/>
  <c r="D2324" i="1"/>
  <c r="P2324" i="1" s="1"/>
  <c r="D2325" i="1"/>
  <c r="P2325" i="1" s="1"/>
  <c r="D2326" i="1"/>
  <c r="P2326" i="1" s="1"/>
  <c r="D2327" i="1"/>
  <c r="P2327" i="1" s="1"/>
  <c r="D2328" i="1"/>
  <c r="P2328" i="1" s="1"/>
  <c r="D2329" i="1"/>
  <c r="P2329" i="1" s="1"/>
  <c r="D2330" i="1"/>
  <c r="P2330" i="1" s="1"/>
  <c r="D2331" i="1"/>
  <c r="P2331" i="1" s="1"/>
  <c r="D2332" i="1"/>
  <c r="P2332" i="1" s="1"/>
  <c r="D2333" i="1"/>
  <c r="P2333" i="1" s="1"/>
  <c r="D2334" i="1"/>
  <c r="P2334" i="1" s="1"/>
  <c r="D2335" i="1"/>
  <c r="P2335" i="1" s="1"/>
  <c r="D2336" i="1"/>
  <c r="P2336" i="1" s="1"/>
  <c r="D2337" i="1"/>
  <c r="P2337" i="1" s="1"/>
  <c r="D2338" i="1"/>
  <c r="P2338" i="1" s="1"/>
  <c r="D2339" i="1"/>
  <c r="P2339" i="1" s="1"/>
  <c r="D2340" i="1"/>
  <c r="P2340" i="1" s="1"/>
  <c r="D2341" i="1"/>
  <c r="P2341" i="1" s="1"/>
  <c r="D2342" i="1"/>
  <c r="P2342" i="1" s="1"/>
  <c r="D2343" i="1"/>
  <c r="P2343" i="1" s="1"/>
  <c r="D2344" i="1"/>
  <c r="P2344" i="1" s="1"/>
  <c r="D2345" i="1"/>
  <c r="P2345" i="1" s="1"/>
  <c r="D2346" i="1"/>
  <c r="P2346" i="1" s="1"/>
  <c r="D2347" i="1"/>
  <c r="P2347" i="1" s="1"/>
  <c r="D2348" i="1"/>
  <c r="P2348" i="1" s="1"/>
  <c r="D2349" i="1"/>
  <c r="P2349" i="1" s="1"/>
  <c r="D2350" i="1"/>
  <c r="P2350" i="1" s="1"/>
  <c r="D2351" i="1"/>
  <c r="P2351" i="1" s="1"/>
  <c r="D2352" i="1"/>
  <c r="P2352" i="1" s="1"/>
  <c r="D2353" i="1"/>
  <c r="P2353" i="1" s="1"/>
  <c r="D2354" i="1"/>
  <c r="P2354" i="1" s="1"/>
  <c r="D2355" i="1"/>
  <c r="P2355" i="1" s="1"/>
  <c r="D2356" i="1"/>
  <c r="P2356" i="1" s="1"/>
  <c r="D2357" i="1"/>
  <c r="P2357" i="1" s="1"/>
  <c r="D2358" i="1"/>
  <c r="P2358" i="1" s="1"/>
  <c r="D2359" i="1"/>
  <c r="P2359" i="1" s="1"/>
  <c r="D2360" i="1"/>
  <c r="P2360" i="1" s="1"/>
  <c r="D2361" i="1"/>
  <c r="P2361" i="1" s="1"/>
  <c r="D2362" i="1"/>
  <c r="P2362" i="1" s="1"/>
  <c r="D2363" i="1"/>
  <c r="P2363" i="1" s="1"/>
  <c r="D2364" i="1"/>
  <c r="P2364" i="1" s="1"/>
  <c r="D2365" i="1"/>
  <c r="P2365" i="1" s="1"/>
  <c r="D2366" i="1"/>
  <c r="P2366" i="1" s="1"/>
  <c r="D2367" i="1"/>
  <c r="P2367" i="1" s="1"/>
  <c r="D2368" i="1"/>
  <c r="P2368" i="1" s="1"/>
  <c r="D2369" i="1"/>
  <c r="P2369" i="1" s="1"/>
  <c r="D2370" i="1"/>
  <c r="P2370" i="1" s="1"/>
  <c r="D2371" i="1"/>
  <c r="P2371" i="1" s="1"/>
  <c r="D2372" i="1"/>
  <c r="P2372" i="1" s="1"/>
  <c r="D2373" i="1"/>
  <c r="P2373" i="1" s="1"/>
  <c r="D2374" i="1"/>
  <c r="P2374" i="1" s="1"/>
  <c r="D2375" i="1"/>
  <c r="P2375" i="1" s="1"/>
  <c r="D2376" i="1"/>
  <c r="P2376" i="1" s="1"/>
  <c r="D2377" i="1"/>
  <c r="P2377" i="1" s="1"/>
  <c r="D2378" i="1"/>
  <c r="P2378" i="1" s="1"/>
  <c r="D2379" i="1"/>
  <c r="P2379" i="1" s="1"/>
  <c r="D2380" i="1"/>
  <c r="P2380" i="1" s="1"/>
  <c r="D2381" i="1"/>
  <c r="P2381" i="1" s="1"/>
  <c r="D2382" i="1"/>
  <c r="P2382" i="1" s="1"/>
  <c r="D2383" i="1"/>
  <c r="P2383" i="1" s="1"/>
  <c r="D2384" i="1"/>
  <c r="P2384" i="1" s="1"/>
  <c r="D2385" i="1"/>
  <c r="P2385" i="1" s="1"/>
  <c r="D2386" i="1"/>
  <c r="P2386" i="1" s="1"/>
  <c r="D2387" i="1"/>
  <c r="P2387" i="1" s="1"/>
  <c r="D2388" i="1"/>
  <c r="P2388" i="1" s="1"/>
  <c r="D2389" i="1"/>
  <c r="P2389" i="1" s="1"/>
  <c r="D2390" i="1"/>
  <c r="P2390" i="1" s="1"/>
  <c r="D2391" i="1"/>
  <c r="P2391" i="1" s="1"/>
  <c r="D2392" i="1"/>
  <c r="P2392" i="1" s="1"/>
  <c r="D2393" i="1"/>
  <c r="P2393" i="1" s="1"/>
  <c r="D2394" i="1"/>
  <c r="P2394" i="1" s="1"/>
  <c r="D2395" i="1"/>
  <c r="P2395" i="1" s="1"/>
  <c r="D2396" i="1"/>
  <c r="P2396" i="1" s="1"/>
  <c r="D2397" i="1"/>
  <c r="P2397" i="1" s="1"/>
  <c r="D2398" i="1"/>
  <c r="P2398" i="1" s="1"/>
  <c r="D2399" i="1"/>
  <c r="P2399" i="1" s="1"/>
  <c r="D2400" i="1"/>
  <c r="P2400" i="1" s="1"/>
  <c r="D2401" i="1"/>
  <c r="P2401" i="1" s="1"/>
  <c r="D2402" i="1"/>
  <c r="P2402" i="1" s="1"/>
  <c r="D2403" i="1"/>
  <c r="P2403" i="1" s="1"/>
  <c r="D2404" i="1"/>
  <c r="P2404" i="1" s="1"/>
  <c r="D2405" i="1"/>
  <c r="P2405" i="1" s="1"/>
  <c r="D2406" i="1"/>
  <c r="P2406" i="1" s="1"/>
  <c r="D2407" i="1"/>
  <c r="P2407" i="1" s="1"/>
  <c r="D2408" i="1"/>
  <c r="P2408" i="1" s="1"/>
  <c r="D2409" i="1"/>
  <c r="P2409" i="1" s="1"/>
  <c r="D2410" i="1"/>
  <c r="P2410" i="1" s="1"/>
  <c r="D2411" i="1"/>
  <c r="P2411" i="1" s="1"/>
  <c r="D2412" i="1"/>
  <c r="P2412" i="1" s="1"/>
  <c r="D2413" i="1"/>
  <c r="P2413" i="1" s="1"/>
  <c r="D2414" i="1"/>
  <c r="P2414" i="1" s="1"/>
  <c r="D2415" i="1"/>
  <c r="P2415" i="1" s="1"/>
  <c r="D2416" i="1"/>
  <c r="P2416" i="1" s="1"/>
  <c r="D2417" i="1"/>
  <c r="P2417" i="1" s="1"/>
  <c r="D2418" i="1"/>
  <c r="P2418" i="1" s="1"/>
  <c r="D2419" i="1"/>
  <c r="P2419" i="1" s="1"/>
  <c r="D2420" i="1"/>
  <c r="P2420" i="1" s="1"/>
  <c r="D2421" i="1"/>
  <c r="P2421" i="1" s="1"/>
  <c r="D2422" i="1"/>
  <c r="P2422" i="1" s="1"/>
  <c r="D2423" i="1"/>
  <c r="P2423" i="1" s="1"/>
  <c r="D2424" i="1"/>
  <c r="P2424" i="1" s="1"/>
  <c r="D2425" i="1"/>
  <c r="P2425" i="1" s="1"/>
  <c r="D2426" i="1"/>
  <c r="P2426" i="1" s="1"/>
  <c r="D2427" i="1"/>
  <c r="P2427" i="1" s="1"/>
  <c r="D2428" i="1"/>
  <c r="P2428" i="1" s="1"/>
  <c r="D2429" i="1"/>
  <c r="P2429" i="1" s="1"/>
  <c r="D2430" i="1"/>
  <c r="P2430" i="1" s="1"/>
  <c r="D2431" i="1"/>
  <c r="P2431" i="1" s="1"/>
  <c r="D2432" i="1"/>
  <c r="P2432" i="1" s="1"/>
  <c r="D2433" i="1"/>
  <c r="P2433" i="1" s="1"/>
  <c r="D2434" i="1"/>
  <c r="P2434" i="1" s="1"/>
  <c r="D2435" i="1"/>
  <c r="P2435" i="1" s="1"/>
  <c r="D2436" i="1"/>
  <c r="P2436" i="1" s="1"/>
  <c r="D2437" i="1"/>
  <c r="P2437" i="1" s="1"/>
  <c r="D2438" i="1"/>
  <c r="P2438" i="1" s="1"/>
  <c r="D2439" i="1"/>
  <c r="P2439" i="1" s="1"/>
  <c r="D2440" i="1"/>
  <c r="P2440" i="1" s="1"/>
  <c r="D2441" i="1"/>
  <c r="P2441" i="1" s="1"/>
  <c r="D2442" i="1"/>
  <c r="P2442" i="1" s="1"/>
  <c r="D2443" i="1"/>
  <c r="P2443" i="1" s="1"/>
  <c r="D2444" i="1"/>
  <c r="P2444" i="1" s="1"/>
  <c r="D2445" i="1"/>
  <c r="P2445" i="1" s="1"/>
  <c r="D2446" i="1"/>
  <c r="P2446" i="1" s="1"/>
  <c r="D2447" i="1"/>
  <c r="P2447" i="1" s="1"/>
  <c r="D2448" i="1"/>
  <c r="P2448" i="1" s="1"/>
  <c r="D2449" i="1"/>
  <c r="P2449" i="1" s="1"/>
  <c r="D2450" i="1"/>
  <c r="P2450" i="1" s="1"/>
  <c r="D2451" i="1"/>
  <c r="P2451" i="1" s="1"/>
  <c r="D2452" i="1"/>
  <c r="P2452" i="1" s="1"/>
  <c r="D2453" i="1"/>
  <c r="P2453" i="1" s="1"/>
  <c r="D2454" i="1"/>
  <c r="P2454" i="1" s="1"/>
  <c r="D2455" i="1"/>
  <c r="P2455" i="1" s="1"/>
  <c r="D2456" i="1"/>
  <c r="P2456" i="1" s="1"/>
  <c r="D2457" i="1"/>
  <c r="P2457" i="1" s="1"/>
  <c r="D2458" i="1"/>
  <c r="P2458" i="1" s="1"/>
  <c r="D2459" i="1"/>
  <c r="P2459" i="1" s="1"/>
  <c r="D2460" i="1"/>
  <c r="P2460" i="1" s="1"/>
  <c r="D2461" i="1"/>
  <c r="P2461" i="1" s="1"/>
  <c r="D2462" i="1"/>
  <c r="P2462" i="1" s="1"/>
  <c r="D2463" i="1"/>
  <c r="P2463" i="1" s="1"/>
  <c r="D2464" i="1"/>
  <c r="P2464" i="1" s="1"/>
  <c r="D2465" i="1"/>
  <c r="P2465" i="1" s="1"/>
  <c r="D2466" i="1"/>
  <c r="P2466" i="1" s="1"/>
  <c r="D2467" i="1"/>
  <c r="P2467" i="1" s="1"/>
  <c r="D2468" i="1"/>
  <c r="P2468" i="1" s="1"/>
  <c r="D2469" i="1"/>
  <c r="P2469" i="1" s="1"/>
  <c r="D2470" i="1"/>
  <c r="P2470" i="1" s="1"/>
  <c r="D2471" i="1"/>
  <c r="P2471" i="1" s="1"/>
  <c r="D2472" i="1"/>
  <c r="P2472" i="1" s="1"/>
  <c r="D2473" i="1"/>
  <c r="P2473" i="1" s="1"/>
  <c r="D2474" i="1"/>
  <c r="P2474" i="1" s="1"/>
  <c r="D2475" i="1"/>
  <c r="P2475" i="1" s="1"/>
  <c r="D2476" i="1"/>
  <c r="P2476" i="1" s="1"/>
  <c r="D2477" i="1"/>
  <c r="P2477" i="1" s="1"/>
  <c r="D2478" i="1"/>
  <c r="P2478" i="1" s="1"/>
  <c r="D2479" i="1"/>
  <c r="P2479" i="1" s="1"/>
  <c r="D2480" i="1"/>
  <c r="P2480" i="1" s="1"/>
  <c r="D2481" i="1"/>
  <c r="P2481" i="1" s="1"/>
  <c r="D2482" i="1"/>
  <c r="P2482" i="1" s="1"/>
  <c r="D2483" i="1"/>
  <c r="P2483" i="1" s="1"/>
  <c r="D2484" i="1"/>
  <c r="P2484" i="1" s="1"/>
  <c r="D2485" i="1"/>
  <c r="P2485" i="1" s="1"/>
  <c r="D2486" i="1"/>
  <c r="P2486" i="1" s="1"/>
  <c r="D2487" i="1"/>
  <c r="P2487" i="1" s="1"/>
  <c r="D2488" i="1"/>
  <c r="P2488" i="1" s="1"/>
  <c r="D2489" i="1"/>
  <c r="P2489" i="1" s="1"/>
  <c r="D2490" i="1"/>
  <c r="P2490" i="1" s="1"/>
  <c r="D2491" i="1"/>
  <c r="P2491" i="1" s="1"/>
  <c r="D2492" i="1"/>
  <c r="P2492" i="1" s="1"/>
  <c r="D2493" i="1"/>
  <c r="P2493" i="1" s="1"/>
  <c r="D2494" i="1"/>
  <c r="P2494" i="1" s="1"/>
  <c r="D2495" i="1"/>
  <c r="P2495" i="1" s="1"/>
  <c r="D2496" i="1"/>
  <c r="P2496" i="1" s="1"/>
  <c r="D2497" i="1"/>
  <c r="P2497" i="1" s="1"/>
  <c r="D2498" i="1"/>
  <c r="P2498" i="1" s="1"/>
  <c r="D2499" i="1"/>
  <c r="P2499" i="1" s="1"/>
  <c r="D2500" i="1"/>
  <c r="P2500" i="1" s="1"/>
  <c r="D2501" i="1"/>
  <c r="P2501" i="1" s="1"/>
  <c r="D2502" i="1"/>
  <c r="P2502" i="1" s="1"/>
  <c r="D2503" i="1"/>
  <c r="P2503" i="1" s="1"/>
  <c r="D2504" i="1"/>
  <c r="P2504" i="1" s="1"/>
  <c r="D2505" i="1"/>
  <c r="P2505" i="1" s="1"/>
  <c r="D2506" i="1"/>
  <c r="P2506" i="1" s="1"/>
  <c r="D2507" i="1"/>
  <c r="P2507" i="1" s="1"/>
  <c r="D2508" i="1"/>
  <c r="P2508" i="1" s="1"/>
  <c r="D2509" i="1"/>
  <c r="P2509" i="1" s="1"/>
  <c r="D2510" i="1"/>
  <c r="P2510" i="1" s="1"/>
  <c r="D2511" i="1"/>
  <c r="P2511" i="1" s="1"/>
  <c r="D2512" i="1"/>
  <c r="P2512" i="1" s="1"/>
  <c r="D2513" i="1"/>
  <c r="P2513" i="1" s="1"/>
  <c r="D2514" i="1"/>
  <c r="P2514" i="1" s="1"/>
  <c r="D2515" i="1"/>
  <c r="P2515" i="1" s="1"/>
  <c r="D2516" i="1"/>
  <c r="P2516" i="1" s="1"/>
  <c r="D2517" i="1"/>
  <c r="P2517" i="1" s="1"/>
  <c r="D2518" i="1"/>
  <c r="P2518" i="1" s="1"/>
  <c r="D2519" i="1"/>
  <c r="P2519" i="1" s="1"/>
  <c r="D2520" i="1"/>
  <c r="P2520" i="1" s="1"/>
  <c r="D2521" i="1"/>
  <c r="P2521" i="1" s="1"/>
  <c r="D2522" i="1"/>
  <c r="P2522" i="1" s="1"/>
  <c r="D2523" i="1"/>
  <c r="P2523" i="1" s="1"/>
  <c r="D2524" i="1"/>
  <c r="P2524" i="1" s="1"/>
  <c r="D2525" i="1"/>
  <c r="P2525" i="1" s="1"/>
  <c r="D2526" i="1"/>
  <c r="P2526" i="1" s="1"/>
  <c r="D2527" i="1"/>
  <c r="P2527" i="1" s="1"/>
  <c r="D2528" i="1"/>
  <c r="P2528" i="1" s="1"/>
  <c r="D2529" i="1"/>
  <c r="P2529" i="1" s="1"/>
  <c r="D2530" i="1"/>
  <c r="P2530" i="1" s="1"/>
  <c r="D2531" i="1"/>
  <c r="P2531" i="1" s="1"/>
  <c r="D2532" i="1"/>
  <c r="P2532" i="1" s="1"/>
  <c r="D2533" i="1"/>
  <c r="P2533" i="1" s="1"/>
  <c r="D2534" i="1"/>
  <c r="P2534" i="1" s="1"/>
  <c r="D2535" i="1"/>
  <c r="P2535" i="1" s="1"/>
  <c r="D2536" i="1"/>
  <c r="P2536" i="1" s="1"/>
  <c r="D2537" i="1"/>
  <c r="P2537" i="1" s="1"/>
  <c r="D2538" i="1"/>
  <c r="P2538" i="1" s="1"/>
  <c r="D2539" i="1"/>
  <c r="P2539" i="1" s="1"/>
  <c r="D2540" i="1"/>
  <c r="P2540" i="1" s="1"/>
  <c r="D2541" i="1"/>
  <c r="P2541" i="1" s="1"/>
  <c r="D2542" i="1"/>
  <c r="P2542" i="1" s="1"/>
  <c r="D2543" i="1"/>
  <c r="P2543" i="1" s="1"/>
  <c r="D2544" i="1"/>
  <c r="P2544" i="1" s="1"/>
  <c r="D2545" i="1"/>
  <c r="P2545" i="1" s="1"/>
  <c r="D2546" i="1"/>
  <c r="P2546" i="1" s="1"/>
  <c r="D2547" i="1"/>
  <c r="P2547" i="1" s="1"/>
  <c r="D2548" i="1"/>
  <c r="P2548" i="1" s="1"/>
  <c r="D2549" i="1"/>
  <c r="P2549" i="1" s="1"/>
  <c r="D2550" i="1"/>
  <c r="P2550" i="1" s="1"/>
  <c r="D2551" i="1"/>
  <c r="P2551" i="1" s="1"/>
  <c r="D2552" i="1"/>
  <c r="P2552" i="1" s="1"/>
  <c r="D2553" i="1"/>
  <c r="P2553" i="1" s="1"/>
  <c r="D2554" i="1"/>
  <c r="P2554" i="1" s="1"/>
  <c r="D2555" i="1"/>
  <c r="P2555" i="1" s="1"/>
  <c r="D2556" i="1"/>
  <c r="P2556" i="1" s="1"/>
  <c r="D2557" i="1"/>
  <c r="P2557" i="1" s="1"/>
  <c r="D2558" i="1"/>
  <c r="P2558" i="1" s="1"/>
  <c r="D2559" i="1"/>
  <c r="P2559" i="1" s="1"/>
  <c r="D2560" i="1"/>
  <c r="P2560" i="1" s="1"/>
  <c r="D2561" i="1"/>
  <c r="P2561" i="1" s="1"/>
  <c r="D2562" i="1"/>
  <c r="P2562" i="1" s="1"/>
  <c r="D2563" i="1"/>
  <c r="P2563" i="1" s="1"/>
  <c r="D2564" i="1"/>
  <c r="P2564" i="1" s="1"/>
  <c r="D2565" i="1"/>
  <c r="P2565" i="1" s="1"/>
  <c r="D2566" i="1"/>
  <c r="P2566" i="1" s="1"/>
  <c r="D2567" i="1"/>
  <c r="P2567" i="1" s="1"/>
  <c r="D2568" i="1"/>
  <c r="P2568" i="1" s="1"/>
  <c r="D2569" i="1"/>
  <c r="P2569" i="1" s="1"/>
  <c r="D2570" i="1"/>
  <c r="P2570" i="1" s="1"/>
  <c r="D2571" i="1"/>
  <c r="P2571" i="1" s="1"/>
  <c r="D2572" i="1"/>
  <c r="P2572" i="1" s="1"/>
  <c r="D2573" i="1"/>
  <c r="P2573" i="1" s="1"/>
  <c r="D2574" i="1"/>
  <c r="P2574" i="1" s="1"/>
  <c r="D2575" i="1"/>
  <c r="P2575" i="1" s="1"/>
  <c r="D2576" i="1"/>
  <c r="P2576" i="1" s="1"/>
  <c r="D2577" i="1"/>
  <c r="P2577" i="1" s="1"/>
  <c r="D2578" i="1"/>
  <c r="P2578" i="1" s="1"/>
  <c r="D2579" i="1"/>
  <c r="P2579" i="1" s="1"/>
  <c r="D2580" i="1"/>
  <c r="P2580" i="1" s="1"/>
  <c r="D2581" i="1"/>
  <c r="P2581" i="1" s="1"/>
  <c r="D2582" i="1"/>
  <c r="P2582" i="1" s="1"/>
  <c r="D2583" i="1"/>
  <c r="P2583" i="1" s="1"/>
  <c r="D2584" i="1"/>
  <c r="P2584" i="1" s="1"/>
  <c r="D2585" i="1"/>
  <c r="P2585" i="1" s="1"/>
  <c r="D2586" i="1"/>
  <c r="P2586" i="1" s="1"/>
  <c r="D2587" i="1"/>
  <c r="P2587" i="1" s="1"/>
  <c r="D2588" i="1"/>
  <c r="P2588" i="1" s="1"/>
  <c r="D2589" i="1"/>
  <c r="P2589" i="1" s="1"/>
  <c r="D2590" i="1"/>
  <c r="P2590" i="1" s="1"/>
  <c r="D2591" i="1"/>
  <c r="P2591" i="1" s="1"/>
  <c r="D2592" i="1"/>
  <c r="P2592" i="1" s="1"/>
  <c r="D2593" i="1"/>
  <c r="P2593" i="1" s="1"/>
  <c r="D2594" i="1"/>
  <c r="P2594" i="1" s="1"/>
  <c r="D2595" i="1"/>
  <c r="P2595" i="1" s="1"/>
  <c r="D2596" i="1"/>
  <c r="P2596" i="1" s="1"/>
  <c r="D2597" i="1"/>
  <c r="P2597" i="1" s="1"/>
  <c r="D2598" i="1"/>
  <c r="P2598" i="1" s="1"/>
  <c r="D2599" i="1"/>
  <c r="P2599" i="1" s="1"/>
  <c r="D2600" i="1"/>
  <c r="P2600" i="1" s="1"/>
  <c r="D2601" i="1"/>
  <c r="P2601" i="1" s="1"/>
  <c r="D2602" i="1"/>
  <c r="P2602" i="1" s="1"/>
  <c r="D2603" i="1"/>
  <c r="P2603" i="1" s="1"/>
  <c r="D2604" i="1"/>
  <c r="P2604" i="1" s="1"/>
  <c r="D2605" i="1"/>
  <c r="P2605" i="1" s="1"/>
  <c r="D2606" i="1"/>
  <c r="P2606" i="1" s="1"/>
  <c r="D2607" i="1"/>
  <c r="P2607" i="1" s="1"/>
  <c r="D2608" i="1"/>
  <c r="P2608" i="1" s="1"/>
  <c r="D2609" i="1"/>
  <c r="P2609" i="1" s="1"/>
  <c r="D2610" i="1"/>
  <c r="P2610" i="1" s="1"/>
  <c r="D2611" i="1"/>
  <c r="P2611" i="1" s="1"/>
  <c r="D2612" i="1"/>
  <c r="P2612" i="1" s="1"/>
  <c r="D2613" i="1"/>
  <c r="P2613" i="1" s="1"/>
  <c r="D2614" i="1"/>
  <c r="P2614" i="1" s="1"/>
  <c r="D2615" i="1"/>
  <c r="P2615" i="1" s="1"/>
  <c r="D2616" i="1"/>
  <c r="P2616" i="1" s="1"/>
  <c r="D2617" i="1"/>
  <c r="P2617" i="1" s="1"/>
  <c r="D2618" i="1"/>
  <c r="P2618" i="1" s="1"/>
  <c r="D2619" i="1"/>
  <c r="P2619" i="1" s="1"/>
  <c r="D2620" i="1"/>
  <c r="P2620" i="1" s="1"/>
  <c r="D2621" i="1"/>
  <c r="P2621" i="1" s="1"/>
  <c r="D2622" i="1"/>
  <c r="P2622" i="1" s="1"/>
  <c r="D2623" i="1"/>
  <c r="P2623" i="1" s="1"/>
  <c r="D2624" i="1"/>
  <c r="P2624" i="1" s="1"/>
  <c r="D2625" i="1"/>
  <c r="P2625" i="1" s="1"/>
  <c r="D2626" i="1"/>
  <c r="P2626" i="1" s="1"/>
  <c r="D2627" i="1"/>
  <c r="P2627" i="1" s="1"/>
  <c r="D2628" i="1"/>
  <c r="P2628" i="1" s="1"/>
  <c r="D2629" i="1"/>
  <c r="P2629" i="1" s="1"/>
  <c r="D2630" i="1"/>
  <c r="P2630" i="1" s="1"/>
  <c r="D2631" i="1"/>
  <c r="P2631" i="1" s="1"/>
  <c r="D2632" i="1"/>
  <c r="P2632" i="1" s="1"/>
  <c r="D2633" i="1"/>
  <c r="P2633" i="1" s="1"/>
  <c r="D2634" i="1"/>
  <c r="P2634" i="1" s="1"/>
  <c r="D2635" i="1"/>
  <c r="P2635" i="1" s="1"/>
  <c r="D2636" i="1"/>
  <c r="P2636" i="1" s="1"/>
  <c r="D2637" i="1"/>
  <c r="P2637" i="1" s="1"/>
  <c r="D2638" i="1"/>
  <c r="P2638" i="1" s="1"/>
  <c r="D2639" i="1"/>
  <c r="P2639" i="1" s="1"/>
  <c r="D2640" i="1"/>
  <c r="P2640" i="1" s="1"/>
  <c r="D2641" i="1"/>
  <c r="P2641" i="1" s="1"/>
  <c r="D2642" i="1"/>
  <c r="P2642" i="1" s="1"/>
  <c r="D2643" i="1"/>
  <c r="P2643" i="1" s="1"/>
  <c r="D2644" i="1"/>
  <c r="P2644" i="1" s="1"/>
  <c r="D2645" i="1"/>
  <c r="P2645" i="1" s="1"/>
  <c r="D2646" i="1"/>
  <c r="P2646" i="1" s="1"/>
  <c r="D2647" i="1"/>
  <c r="P2647" i="1" s="1"/>
  <c r="D2648" i="1"/>
  <c r="P2648" i="1" s="1"/>
  <c r="D2649" i="1"/>
  <c r="P2649" i="1" s="1"/>
  <c r="D2650" i="1"/>
  <c r="P2650" i="1" s="1"/>
  <c r="D2651" i="1"/>
  <c r="P2651" i="1" s="1"/>
  <c r="D2652" i="1"/>
  <c r="P2652" i="1" s="1"/>
  <c r="D2653" i="1"/>
  <c r="P2653" i="1" s="1"/>
  <c r="D2654" i="1"/>
  <c r="P2654" i="1" s="1"/>
  <c r="D2655" i="1"/>
  <c r="P2655" i="1" s="1"/>
  <c r="D2656" i="1"/>
  <c r="P2656" i="1" s="1"/>
  <c r="D2657" i="1"/>
  <c r="P2657" i="1" s="1"/>
  <c r="D2658" i="1"/>
  <c r="P2658" i="1" s="1"/>
  <c r="D2659" i="1"/>
  <c r="P2659" i="1" s="1"/>
  <c r="D2660" i="1"/>
  <c r="P2660" i="1" s="1"/>
  <c r="D2661" i="1"/>
  <c r="P2661" i="1" s="1"/>
  <c r="D2662" i="1"/>
  <c r="P2662" i="1" s="1"/>
  <c r="D2663" i="1"/>
  <c r="P2663" i="1" s="1"/>
  <c r="D2664" i="1"/>
  <c r="P2664" i="1" s="1"/>
  <c r="D2665" i="1"/>
  <c r="P2665" i="1" s="1"/>
  <c r="D2666" i="1"/>
  <c r="P2666" i="1" s="1"/>
  <c r="D2667" i="1"/>
  <c r="P2667" i="1" s="1"/>
  <c r="D2668" i="1"/>
  <c r="P2668" i="1" s="1"/>
  <c r="D2669" i="1"/>
  <c r="P2669" i="1" s="1"/>
  <c r="D2670" i="1"/>
  <c r="P2670" i="1" s="1"/>
  <c r="D2671" i="1"/>
  <c r="P2671" i="1" s="1"/>
  <c r="D2672" i="1"/>
  <c r="P2672" i="1" s="1"/>
  <c r="D2673" i="1"/>
  <c r="P2673" i="1" s="1"/>
  <c r="D2674" i="1"/>
  <c r="P2674" i="1" s="1"/>
  <c r="D2675" i="1"/>
  <c r="P2675" i="1" s="1"/>
  <c r="D2676" i="1"/>
  <c r="P2676" i="1" s="1"/>
  <c r="D2677" i="1"/>
  <c r="P2677" i="1" s="1"/>
  <c r="D2678" i="1"/>
  <c r="P2678" i="1" s="1"/>
  <c r="D2679" i="1"/>
  <c r="P2679" i="1" s="1"/>
  <c r="D2680" i="1"/>
  <c r="P2680" i="1" s="1"/>
  <c r="D2681" i="1"/>
  <c r="P2681" i="1" s="1"/>
  <c r="D2682" i="1"/>
  <c r="P2682" i="1" s="1"/>
  <c r="D2683" i="1"/>
  <c r="P2683" i="1" s="1"/>
  <c r="D2684" i="1"/>
  <c r="P2684" i="1" s="1"/>
  <c r="D2685" i="1"/>
  <c r="P2685" i="1" s="1"/>
  <c r="D2686" i="1"/>
  <c r="P2686" i="1" s="1"/>
  <c r="D2687" i="1"/>
  <c r="P2687" i="1" s="1"/>
  <c r="D2688" i="1"/>
  <c r="P2688" i="1" s="1"/>
  <c r="D2689" i="1"/>
  <c r="P2689" i="1" s="1"/>
  <c r="D2690" i="1"/>
  <c r="P2690" i="1" s="1"/>
  <c r="D2691" i="1"/>
  <c r="P2691" i="1" s="1"/>
  <c r="D2692" i="1"/>
  <c r="P2692" i="1" s="1"/>
  <c r="D2693" i="1"/>
  <c r="P2693" i="1" s="1"/>
  <c r="D2694" i="1"/>
  <c r="P2694" i="1" s="1"/>
  <c r="D2695" i="1"/>
  <c r="P2695" i="1" s="1"/>
  <c r="D2696" i="1"/>
  <c r="P2696" i="1" s="1"/>
  <c r="D2697" i="1"/>
  <c r="P2697" i="1" s="1"/>
  <c r="D2698" i="1"/>
  <c r="P2698" i="1" s="1"/>
  <c r="D2699" i="1"/>
  <c r="P2699" i="1" s="1"/>
  <c r="D2700" i="1"/>
  <c r="P2700" i="1" s="1"/>
  <c r="D2701" i="1"/>
  <c r="P2701" i="1" s="1"/>
  <c r="D2702" i="1"/>
  <c r="P2702" i="1" s="1"/>
  <c r="D2703" i="1"/>
  <c r="P2703" i="1" s="1"/>
  <c r="D2704" i="1"/>
  <c r="P2704" i="1" s="1"/>
  <c r="D2705" i="1"/>
  <c r="P2705" i="1" s="1"/>
  <c r="D2706" i="1"/>
  <c r="P2706" i="1" s="1"/>
  <c r="D2707" i="1"/>
  <c r="P2707" i="1" s="1"/>
  <c r="D2708" i="1"/>
  <c r="P2708" i="1" s="1"/>
  <c r="D2709" i="1"/>
  <c r="P2709" i="1" s="1"/>
  <c r="D2710" i="1"/>
  <c r="P2710" i="1" s="1"/>
  <c r="D2711" i="1"/>
  <c r="P2711" i="1" s="1"/>
  <c r="D2712" i="1"/>
  <c r="P2712" i="1" s="1"/>
  <c r="D2713" i="1"/>
  <c r="P2713" i="1" s="1"/>
  <c r="D2714" i="1"/>
  <c r="P2714" i="1" s="1"/>
  <c r="D2715" i="1"/>
  <c r="P2715" i="1" s="1"/>
  <c r="D2716" i="1"/>
  <c r="P2716" i="1" s="1"/>
  <c r="D2717" i="1"/>
  <c r="P2717" i="1" s="1"/>
  <c r="D2718" i="1"/>
  <c r="P2718" i="1" s="1"/>
  <c r="D2719" i="1"/>
  <c r="P2719" i="1" s="1"/>
  <c r="D2720" i="1"/>
  <c r="P2720" i="1" s="1"/>
  <c r="D2721" i="1"/>
  <c r="P2721" i="1" s="1"/>
  <c r="D2722" i="1"/>
  <c r="P2722" i="1" s="1"/>
  <c r="D2723" i="1"/>
  <c r="P2723" i="1" s="1"/>
  <c r="D2724" i="1"/>
  <c r="P2724" i="1" s="1"/>
  <c r="D2725" i="1"/>
  <c r="P2725" i="1" s="1"/>
  <c r="D2726" i="1"/>
  <c r="P2726" i="1" s="1"/>
  <c r="D2727" i="1"/>
  <c r="P2727" i="1" s="1"/>
  <c r="D2728" i="1"/>
  <c r="P2728" i="1" s="1"/>
  <c r="D2729" i="1"/>
  <c r="P2729" i="1" s="1"/>
  <c r="D2730" i="1"/>
  <c r="P2730" i="1" s="1"/>
  <c r="D2731" i="1"/>
  <c r="P2731" i="1" s="1"/>
  <c r="D2732" i="1"/>
  <c r="P2732" i="1" s="1"/>
  <c r="D2733" i="1"/>
  <c r="P2733" i="1" s="1"/>
  <c r="D2734" i="1"/>
  <c r="P2734" i="1" s="1"/>
  <c r="D2735" i="1"/>
  <c r="P2735" i="1" s="1"/>
  <c r="D2736" i="1"/>
  <c r="P2736" i="1" s="1"/>
  <c r="D2737" i="1"/>
  <c r="P2737" i="1" s="1"/>
  <c r="D2738" i="1"/>
  <c r="P2738" i="1" s="1"/>
  <c r="D2739" i="1"/>
  <c r="P2739" i="1" s="1"/>
  <c r="D2740" i="1"/>
  <c r="P2740" i="1" s="1"/>
  <c r="D2741" i="1"/>
  <c r="P2741" i="1" s="1"/>
  <c r="D2742" i="1"/>
  <c r="P2742" i="1" s="1"/>
  <c r="D2743" i="1"/>
  <c r="P2743" i="1" s="1"/>
  <c r="D2744" i="1"/>
  <c r="P2744" i="1" s="1"/>
  <c r="D2745" i="1"/>
  <c r="P2745" i="1" s="1"/>
  <c r="D2746" i="1"/>
  <c r="P2746" i="1" s="1"/>
  <c r="D2747" i="1"/>
  <c r="P2747" i="1" s="1"/>
  <c r="D2748" i="1"/>
  <c r="P2748" i="1" s="1"/>
  <c r="D2749" i="1"/>
  <c r="P2749" i="1" s="1"/>
  <c r="D2750" i="1"/>
  <c r="P2750" i="1" s="1"/>
  <c r="D2751" i="1"/>
  <c r="P2751" i="1" s="1"/>
  <c r="D2752" i="1"/>
  <c r="P2752" i="1" s="1"/>
  <c r="D2753" i="1"/>
  <c r="P2753" i="1" s="1"/>
  <c r="D2754" i="1"/>
  <c r="P2754" i="1" s="1"/>
  <c r="D2755" i="1"/>
  <c r="P2755" i="1" s="1"/>
  <c r="D2756" i="1"/>
  <c r="P2756" i="1" s="1"/>
  <c r="D2757" i="1"/>
  <c r="P2757" i="1" s="1"/>
  <c r="D2758" i="1"/>
  <c r="P2758" i="1" s="1"/>
  <c r="D2759" i="1"/>
  <c r="P2759" i="1" s="1"/>
  <c r="D2760" i="1"/>
  <c r="P2760" i="1" s="1"/>
  <c r="D2761" i="1"/>
  <c r="P2761" i="1" s="1"/>
  <c r="D2762" i="1"/>
  <c r="P2762" i="1" s="1"/>
  <c r="D2763" i="1"/>
  <c r="P2763" i="1" s="1"/>
  <c r="D2764" i="1"/>
  <c r="P2764" i="1" s="1"/>
  <c r="D2765" i="1"/>
  <c r="P2765" i="1" s="1"/>
  <c r="D2766" i="1"/>
  <c r="P2766" i="1" s="1"/>
  <c r="D2767" i="1"/>
  <c r="P2767" i="1" s="1"/>
  <c r="D2768" i="1"/>
  <c r="P2768" i="1" s="1"/>
  <c r="D2769" i="1"/>
  <c r="P2769" i="1" s="1"/>
  <c r="D2770" i="1"/>
  <c r="P2770" i="1" s="1"/>
  <c r="D2771" i="1"/>
  <c r="P2771" i="1" s="1"/>
  <c r="D2772" i="1"/>
  <c r="P2772" i="1" s="1"/>
  <c r="D2773" i="1"/>
  <c r="P2773" i="1" s="1"/>
  <c r="D2774" i="1"/>
  <c r="P2774" i="1" s="1"/>
  <c r="D2775" i="1"/>
  <c r="P2775" i="1" s="1"/>
  <c r="D2776" i="1"/>
  <c r="P2776" i="1" s="1"/>
  <c r="D2777" i="1"/>
  <c r="P2777" i="1" s="1"/>
  <c r="D2778" i="1"/>
  <c r="P2778" i="1" s="1"/>
  <c r="D2779" i="1"/>
  <c r="P2779" i="1" s="1"/>
  <c r="D2780" i="1"/>
  <c r="P2780" i="1" s="1"/>
  <c r="D2781" i="1"/>
  <c r="P2781" i="1" s="1"/>
  <c r="D2782" i="1"/>
  <c r="P2782" i="1" s="1"/>
  <c r="D2783" i="1"/>
  <c r="P2783" i="1" s="1"/>
  <c r="D2784" i="1"/>
  <c r="P2784" i="1" s="1"/>
  <c r="D2785" i="1"/>
  <c r="P2785" i="1" s="1"/>
  <c r="D2786" i="1"/>
  <c r="P2786" i="1" s="1"/>
  <c r="D2787" i="1"/>
  <c r="P2787" i="1" s="1"/>
  <c r="D2788" i="1"/>
  <c r="P2788" i="1" s="1"/>
  <c r="D2789" i="1"/>
  <c r="P2789" i="1" s="1"/>
  <c r="D2790" i="1"/>
  <c r="P2790" i="1" s="1"/>
  <c r="D2791" i="1"/>
  <c r="P2791" i="1" s="1"/>
  <c r="D2792" i="1"/>
  <c r="P2792" i="1" s="1"/>
  <c r="D2793" i="1"/>
  <c r="P2793" i="1" s="1"/>
  <c r="D2794" i="1"/>
  <c r="P2794" i="1" s="1"/>
  <c r="D2795" i="1"/>
  <c r="P2795" i="1" s="1"/>
  <c r="D2796" i="1"/>
  <c r="P2796" i="1" s="1"/>
  <c r="D2797" i="1"/>
  <c r="P2797" i="1" s="1"/>
  <c r="D2798" i="1"/>
  <c r="P2798" i="1" s="1"/>
  <c r="D2799" i="1"/>
  <c r="P2799" i="1" s="1"/>
  <c r="D2800" i="1"/>
  <c r="P2800" i="1" s="1"/>
  <c r="D2801" i="1"/>
  <c r="P2801" i="1" s="1"/>
  <c r="D2802" i="1"/>
  <c r="P2802" i="1" s="1"/>
  <c r="D2803" i="1"/>
  <c r="P2803" i="1" s="1"/>
  <c r="D2804" i="1"/>
  <c r="P2804" i="1" s="1"/>
  <c r="D2805" i="1"/>
  <c r="P2805" i="1" s="1"/>
  <c r="D2806" i="1"/>
  <c r="P2806" i="1" s="1"/>
  <c r="D2807" i="1"/>
  <c r="P2807" i="1" s="1"/>
  <c r="D2808" i="1"/>
  <c r="P2808" i="1" s="1"/>
  <c r="D2809" i="1"/>
  <c r="P2809" i="1" s="1"/>
  <c r="D2810" i="1"/>
  <c r="P2810" i="1" s="1"/>
  <c r="D2811" i="1"/>
  <c r="P2811" i="1" s="1"/>
  <c r="D2812" i="1"/>
  <c r="P2812" i="1" s="1"/>
  <c r="D2813" i="1"/>
  <c r="P2813" i="1" s="1"/>
  <c r="D2814" i="1"/>
  <c r="P2814" i="1" s="1"/>
  <c r="D2815" i="1"/>
  <c r="P2815" i="1" s="1"/>
  <c r="D2816" i="1"/>
  <c r="P2816" i="1" s="1"/>
  <c r="D2817" i="1"/>
  <c r="P2817" i="1" s="1"/>
  <c r="D2818" i="1"/>
  <c r="P2818" i="1" s="1"/>
  <c r="D2819" i="1"/>
  <c r="P2819" i="1" s="1"/>
  <c r="D2820" i="1"/>
  <c r="P2820" i="1" s="1"/>
  <c r="D2821" i="1"/>
  <c r="P2821" i="1" s="1"/>
  <c r="D2822" i="1"/>
  <c r="P2822" i="1" s="1"/>
  <c r="D2823" i="1"/>
  <c r="P2823" i="1" s="1"/>
  <c r="D2824" i="1"/>
  <c r="P2824" i="1" s="1"/>
  <c r="D2825" i="1"/>
  <c r="P2825" i="1" s="1"/>
  <c r="D2826" i="1"/>
  <c r="P2826" i="1" s="1"/>
  <c r="D2827" i="1"/>
  <c r="P2827" i="1" s="1"/>
  <c r="D2828" i="1"/>
  <c r="P2828" i="1" s="1"/>
  <c r="D2829" i="1"/>
  <c r="P2829" i="1" s="1"/>
  <c r="D2830" i="1"/>
  <c r="P2830" i="1" s="1"/>
  <c r="D2831" i="1"/>
  <c r="P2831" i="1" s="1"/>
  <c r="D2832" i="1"/>
  <c r="P2832" i="1" s="1"/>
  <c r="D2833" i="1"/>
  <c r="P2833" i="1" s="1"/>
  <c r="D2834" i="1"/>
  <c r="P2834" i="1" s="1"/>
  <c r="D2835" i="1"/>
  <c r="P2835" i="1" s="1"/>
  <c r="D2836" i="1"/>
  <c r="P2836" i="1" s="1"/>
  <c r="D2837" i="1"/>
  <c r="P2837" i="1" s="1"/>
  <c r="D2838" i="1"/>
  <c r="P2838" i="1" s="1"/>
  <c r="D2839" i="1"/>
  <c r="P2839" i="1" s="1"/>
  <c r="D2840" i="1"/>
  <c r="P2840" i="1" s="1"/>
  <c r="D2841" i="1"/>
  <c r="P2841" i="1" s="1"/>
  <c r="D2842" i="1"/>
  <c r="P2842" i="1" s="1"/>
  <c r="D2843" i="1"/>
  <c r="P2843" i="1" s="1"/>
  <c r="D2844" i="1"/>
  <c r="P2844" i="1" s="1"/>
  <c r="D2845" i="1"/>
  <c r="P2845" i="1" s="1"/>
  <c r="D2846" i="1"/>
  <c r="P2846" i="1" s="1"/>
  <c r="D2847" i="1"/>
  <c r="P2847" i="1" s="1"/>
  <c r="D2848" i="1"/>
  <c r="P2848" i="1" s="1"/>
  <c r="D2849" i="1"/>
  <c r="P2849" i="1" s="1"/>
  <c r="D2850" i="1"/>
  <c r="P2850" i="1" s="1"/>
  <c r="D2851" i="1"/>
  <c r="P2851" i="1" s="1"/>
  <c r="D2852" i="1"/>
  <c r="P2852" i="1" s="1"/>
  <c r="D2853" i="1"/>
  <c r="P2853" i="1" s="1"/>
  <c r="D2854" i="1"/>
  <c r="P2854" i="1" s="1"/>
  <c r="D2855" i="1"/>
  <c r="P2855" i="1" s="1"/>
  <c r="D2856" i="1"/>
  <c r="P2856" i="1" s="1"/>
  <c r="D2857" i="1"/>
  <c r="P2857" i="1" s="1"/>
  <c r="D2858" i="1"/>
  <c r="P2858" i="1" s="1"/>
  <c r="D2859" i="1"/>
  <c r="P2859" i="1" s="1"/>
  <c r="D2860" i="1"/>
  <c r="P2860" i="1" s="1"/>
  <c r="D2861" i="1"/>
  <c r="P2861" i="1" s="1"/>
  <c r="D2862" i="1"/>
  <c r="P2862" i="1" s="1"/>
  <c r="D2863" i="1"/>
  <c r="P2863" i="1" s="1"/>
  <c r="D2864" i="1"/>
  <c r="P2864" i="1" s="1"/>
  <c r="D2865" i="1"/>
  <c r="P2865" i="1" s="1"/>
  <c r="D2866" i="1"/>
  <c r="P2866" i="1" s="1"/>
  <c r="D2867" i="1"/>
  <c r="P2867" i="1" s="1"/>
  <c r="D2868" i="1"/>
  <c r="P2868" i="1" s="1"/>
  <c r="D2869" i="1"/>
  <c r="P2869" i="1" s="1"/>
  <c r="D2870" i="1"/>
  <c r="P2870" i="1" s="1"/>
  <c r="D2871" i="1"/>
  <c r="P2871" i="1" s="1"/>
  <c r="D2872" i="1"/>
  <c r="P2872" i="1" s="1"/>
  <c r="D2873" i="1"/>
  <c r="P2873" i="1" s="1"/>
  <c r="D2874" i="1"/>
  <c r="P2874" i="1" s="1"/>
  <c r="D2875" i="1"/>
  <c r="P2875" i="1" s="1"/>
  <c r="D2876" i="1"/>
  <c r="P2876" i="1" s="1"/>
  <c r="D2877" i="1"/>
  <c r="P2877" i="1" s="1"/>
  <c r="D2878" i="1"/>
  <c r="P2878" i="1" s="1"/>
  <c r="D2879" i="1"/>
  <c r="P2879" i="1" s="1"/>
  <c r="D2880" i="1"/>
  <c r="P2880" i="1" s="1"/>
  <c r="D2881" i="1"/>
  <c r="P2881" i="1" s="1"/>
  <c r="D2882" i="1"/>
  <c r="P2882" i="1" s="1"/>
  <c r="D2883" i="1"/>
  <c r="P2883" i="1" s="1"/>
  <c r="D2884" i="1"/>
  <c r="P2884" i="1" s="1"/>
  <c r="D2885" i="1"/>
  <c r="P2885" i="1" s="1"/>
  <c r="D2886" i="1"/>
  <c r="P2886" i="1" s="1"/>
  <c r="D2887" i="1"/>
  <c r="P2887" i="1" s="1"/>
  <c r="D2888" i="1"/>
  <c r="P2888" i="1" s="1"/>
  <c r="D2889" i="1"/>
  <c r="P2889" i="1" s="1"/>
  <c r="D2890" i="1"/>
  <c r="P2890" i="1" s="1"/>
  <c r="D2891" i="1"/>
  <c r="P2891" i="1" s="1"/>
  <c r="D2892" i="1"/>
  <c r="P2892" i="1" s="1"/>
  <c r="D2893" i="1"/>
  <c r="P2893" i="1" s="1"/>
  <c r="D2894" i="1"/>
  <c r="P2894" i="1" s="1"/>
  <c r="D2895" i="1"/>
  <c r="P2895" i="1" s="1"/>
  <c r="D2896" i="1"/>
  <c r="P2896" i="1" s="1"/>
  <c r="D2897" i="1"/>
  <c r="P2897" i="1" s="1"/>
  <c r="D2898" i="1"/>
  <c r="P2898" i="1" s="1"/>
  <c r="D2899" i="1"/>
  <c r="P2899" i="1" s="1"/>
  <c r="D2900" i="1"/>
  <c r="P2900" i="1" s="1"/>
  <c r="D2901" i="1"/>
  <c r="P2901" i="1" s="1"/>
  <c r="D2902" i="1"/>
  <c r="P2902" i="1" s="1"/>
  <c r="D2903" i="1"/>
  <c r="P2903" i="1" s="1"/>
  <c r="D2904" i="1"/>
  <c r="P2904" i="1" s="1"/>
  <c r="D2905" i="1"/>
  <c r="P2905" i="1" s="1"/>
  <c r="D2906" i="1"/>
  <c r="P2906" i="1" s="1"/>
  <c r="D2907" i="1"/>
  <c r="P2907" i="1" s="1"/>
  <c r="D2908" i="1"/>
  <c r="P2908" i="1" s="1"/>
  <c r="D2909" i="1"/>
  <c r="P2909" i="1" s="1"/>
  <c r="D2910" i="1"/>
  <c r="P2910" i="1" s="1"/>
  <c r="D2911" i="1"/>
  <c r="P2911" i="1" s="1"/>
  <c r="D2912" i="1"/>
  <c r="P2912" i="1" s="1"/>
  <c r="D2913" i="1"/>
  <c r="P2913" i="1" s="1"/>
  <c r="D2914" i="1"/>
  <c r="P2914" i="1" s="1"/>
  <c r="D2915" i="1"/>
  <c r="P2915" i="1" s="1"/>
  <c r="D2916" i="1"/>
  <c r="P2916" i="1" s="1"/>
  <c r="D2917" i="1"/>
  <c r="P2917" i="1" s="1"/>
  <c r="D2918" i="1"/>
  <c r="P2918" i="1" s="1"/>
  <c r="D2919" i="1"/>
  <c r="P2919" i="1" s="1"/>
  <c r="D2920" i="1"/>
  <c r="P2920" i="1" s="1"/>
  <c r="D2921" i="1"/>
  <c r="P2921" i="1" s="1"/>
  <c r="D2922" i="1"/>
  <c r="P2922" i="1" s="1"/>
  <c r="D2923" i="1"/>
  <c r="P2923" i="1" s="1"/>
  <c r="D2924" i="1"/>
  <c r="P2924" i="1" s="1"/>
  <c r="D2925" i="1"/>
  <c r="P2925" i="1" s="1"/>
  <c r="D2926" i="1"/>
  <c r="P2926" i="1" s="1"/>
  <c r="D2927" i="1"/>
  <c r="P2927" i="1" s="1"/>
  <c r="D2928" i="1"/>
  <c r="P2928" i="1" s="1"/>
  <c r="D2929" i="1"/>
  <c r="P2929" i="1" s="1"/>
  <c r="D2930" i="1"/>
  <c r="P2930" i="1" s="1"/>
  <c r="D2931" i="1"/>
  <c r="P2931" i="1" s="1"/>
  <c r="D2932" i="1"/>
  <c r="P2932" i="1" s="1"/>
  <c r="D2933" i="1"/>
  <c r="P2933" i="1" s="1"/>
  <c r="D2934" i="1"/>
  <c r="P2934" i="1" s="1"/>
  <c r="D2935" i="1"/>
  <c r="P2935" i="1" s="1"/>
  <c r="D2936" i="1"/>
  <c r="P2936" i="1" s="1"/>
  <c r="D2937" i="1"/>
  <c r="P2937" i="1" s="1"/>
  <c r="D2938" i="1"/>
  <c r="P2938" i="1" s="1"/>
  <c r="D2939" i="1"/>
  <c r="P2939" i="1" s="1"/>
  <c r="D2940" i="1"/>
  <c r="P2940" i="1" s="1"/>
  <c r="D2941" i="1"/>
  <c r="P2941" i="1" s="1"/>
  <c r="D2942" i="1"/>
  <c r="P2942" i="1" s="1"/>
  <c r="D2943" i="1"/>
  <c r="P2943" i="1" s="1"/>
  <c r="D2944" i="1"/>
  <c r="P2944" i="1" s="1"/>
  <c r="D2945" i="1"/>
  <c r="P2945" i="1" s="1"/>
  <c r="D2946" i="1"/>
  <c r="P2946" i="1" s="1"/>
  <c r="D2947" i="1"/>
  <c r="P2947" i="1" s="1"/>
  <c r="D2948" i="1"/>
  <c r="P2948" i="1" s="1"/>
  <c r="D2949" i="1"/>
  <c r="P2949" i="1" s="1"/>
  <c r="D2950" i="1"/>
  <c r="P2950" i="1" s="1"/>
  <c r="D2951" i="1"/>
  <c r="P2951" i="1" s="1"/>
  <c r="D2952" i="1"/>
  <c r="P2952" i="1" s="1"/>
  <c r="D2953" i="1"/>
  <c r="P2953" i="1" s="1"/>
  <c r="D2954" i="1"/>
  <c r="P2954" i="1" s="1"/>
  <c r="D2955" i="1"/>
  <c r="P2955" i="1" s="1"/>
  <c r="D2956" i="1"/>
  <c r="P2956" i="1" s="1"/>
  <c r="D2957" i="1"/>
  <c r="P2957" i="1" s="1"/>
  <c r="D2958" i="1"/>
  <c r="P2958" i="1" s="1"/>
  <c r="D2959" i="1"/>
  <c r="P2959" i="1" s="1"/>
  <c r="D2960" i="1"/>
  <c r="P2960" i="1" s="1"/>
  <c r="D2961" i="1"/>
  <c r="P2961" i="1" s="1"/>
  <c r="D2962" i="1"/>
  <c r="P2962" i="1" s="1"/>
  <c r="D2963" i="1"/>
  <c r="P2963" i="1" s="1"/>
  <c r="D2964" i="1"/>
  <c r="P2964" i="1" s="1"/>
  <c r="D2965" i="1"/>
  <c r="P2965" i="1" s="1"/>
  <c r="D2966" i="1"/>
  <c r="P2966" i="1" s="1"/>
  <c r="D2967" i="1"/>
  <c r="P2967" i="1" s="1"/>
  <c r="D2968" i="1"/>
  <c r="P2968" i="1" s="1"/>
  <c r="D2969" i="1"/>
  <c r="P2969" i="1" s="1"/>
  <c r="D2970" i="1"/>
  <c r="P2970" i="1" s="1"/>
  <c r="D2971" i="1"/>
  <c r="P2971" i="1" s="1"/>
  <c r="D2972" i="1"/>
  <c r="P2972" i="1" s="1"/>
  <c r="D2973" i="1"/>
  <c r="P2973" i="1" s="1"/>
  <c r="D2974" i="1"/>
  <c r="P2974" i="1" s="1"/>
  <c r="D2975" i="1"/>
  <c r="P2975" i="1" s="1"/>
  <c r="D2976" i="1"/>
  <c r="P2976" i="1" s="1"/>
  <c r="D2977" i="1"/>
  <c r="P2977" i="1" s="1"/>
  <c r="D2978" i="1"/>
  <c r="P2978" i="1" s="1"/>
  <c r="D2979" i="1"/>
  <c r="P2979" i="1" s="1"/>
  <c r="D2980" i="1"/>
  <c r="P2980" i="1" s="1"/>
  <c r="D2981" i="1"/>
  <c r="P2981" i="1" s="1"/>
  <c r="D2982" i="1"/>
  <c r="P2982" i="1" s="1"/>
  <c r="D2983" i="1"/>
  <c r="P2983" i="1" s="1"/>
  <c r="D2984" i="1"/>
  <c r="P2984" i="1" s="1"/>
  <c r="D2985" i="1"/>
  <c r="P2985" i="1" s="1"/>
  <c r="D2986" i="1"/>
  <c r="P2986" i="1" s="1"/>
  <c r="D2987" i="1"/>
  <c r="P2987" i="1" s="1"/>
  <c r="D2988" i="1"/>
  <c r="P2988" i="1" s="1"/>
  <c r="D2989" i="1"/>
  <c r="P2989" i="1" s="1"/>
  <c r="D2990" i="1"/>
  <c r="P2990" i="1" s="1"/>
  <c r="D2991" i="1"/>
  <c r="P2991" i="1" s="1"/>
  <c r="D2992" i="1"/>
  <c r="P2992" i="1" s="1"/>
  <c r="D2993" i="1"/>
  <c r="P2993" i="1" s="1"/>
  <c r="D2994" i="1"/>
  <c r="P2994" i="1" s="1"/>
  <c r="D2995" i="1"/>
  <c r="P2995" i="1" s="1"/>
  <c r="D2996" i="1"/>
  <c r="P2996" i="1" s="1"/>
  <c r="D2997" i="1"/>
  <c r="P2997" i="1" s="1"/>
  <c r="D2998" i="1"/>
  <c r="P2998" i="1" s="1"/>
  <c r="D2999" i="1"/>
  <c r="P2999" i="1" s="1"/>
  <c r="D3000" i="1"/>
  <c r="P3000" i="1" s="1"/>
  <c r="D3001" i="1"/>
  <c r="P3001" i="1" s="1"/>
  <c r="D3002" i="1"/>
  <c r="P3002" i="1" s="1"/>
  <c r="D3003" i="1"/>
  <c r="P3003" i="1" s="1"/>
  <c r="D3004" i="1"/>
  <c r="P3004" i="1" s="1"/>
  <c r="D3005" i="1"/>
  <c r="P3005" i="1" s="1"/>
  <c r="D3006" i="1"/>
  <c r="P3006" i="1" s="1"/>
  <c r="D3007" i="1"/>
  <c r="P3007" i="1" s="1"/>
  <c r="D3008" i="1"/>
  <c r="P3008" i="1" s="1"/>
  <c r="D3009" i="1"/>
  <c r="P3009" i="1" s="1"/>
  <c r="D3010" i="1"/>
  <c r="P3010" i="1" s="1"/>
  <c r="D3011" i="1"/>
  <c r="P3011" i="1" s="1"/>
  <c r="D3012" i="1"/>
  <c r="P3012" i="1" s="1"/>
  <c r="D3013" i="1"/>
  <c r="P3013" i="1" s="1"/>
  <c r="D3014" i="1"/>
  <c r="P3014" i="1" s="1"/>
  <c r="D3015" i="1"/>
  <c r="P3015" i="1" s="1"/>
  <c r="D3016" i="1"/>
  <c r="P3016" i="1" s="1"/>
  <c r="D3017" i="1"/>
  <c r="P3017" i="1" s="1"/>
  <c r="D3018" i="1"/>
  <c r="P3018" i="1" s="1"/>
  <c r="D3019" i="1"/>
  <c r="P3019" i="1" s="1"/>
  <c r="D3020" i="1"/>
  <c r="P3020" i="1" s="1"/>
  <c r="D3021" i="1"/>
  <c r="P3021" i="1" s="1"/>
  <c r="D3022" i="1"/>
  <c r="P3022" i="1" s="1"/>
  <c r="D3023" i="1"/>
  <c r="P3023" i="1" s="1"/>
  <c r="D3024" i="1"/>
  <c r="P3024" i="1" s="1"/>
  <c r="D3025" i="1"/>
  <c r="P3025" i="1" s="1"/>
  <c r="D3026" i="1"/>
  <c r="P3026" i="1" s="1"/>
  <c r="D3027" i="1"/>
  <c r="P3027" i="1" s="1"/>
  <c r="D3028" i="1"/>
  <c r="P3028" i="1" s="1"/>
  <c r="D3029" i="1"/>
  <c r="P3029" i="1" s="1"/>
  <c r="D3030" i="1"/>
  <c r="P3030" i="1" s="1"/>
  <c r="D3031" i="1"/>
  <c r="P3031" i="1" s="1"/>
  <c r="D3032" i="1"/>
  <c r="P3032" i="1" s="1"/>
  <c r="D3033" i="1"/>
  <c r="P3033" i="1" s="1"/>
  <c r="D3034" i="1"/>
  <c r="P3034" i="1" s="1"/>
  <c r="D3035" i="1"/>
  <c r="P3035" i="1" s="1"/>
  <c r="D3036" i="1"/>
  <c r="P3036" i="1" s="1"/>
  <c r="D3037" i="1"/>
  <c r="P3037" i="1" s="1"/>
  <c r="D3038" i="1"/>
  <c r="P3038" i="1" s="1"/>
  <c r="D3039" i="1"/>
  <c r="P3039" i="1" s="1"/>
  <c r="D3040" i="1"/>
  <c r="P3040" i="1" s="1"/>
  <c r="D3041" i="1"/>
  <c r="P3041" i="1" s="1"/>
  <c r="D3042" i="1"/>
  <c r="P3042" i="1" s="1"/>
  <c r="D3043" i="1"/>
  <c r="P3043" i="1" s="1"/>
  <c r="D3044" i="1"/>
  <c r="P3044" i="1" s="1"/>
  <c r="D3045" i="1"/>
  <c r="P3045" i="1" s="1"/>
  <c r="D3046" i="1"/>
  <c r="P3046" i="1" s="1"/>
  <c r="D3047" i="1"/>
  <c r="P3047" i="1" s="1"/>
  <c r="D3048" i="1"/>
  <c r="P3048" i="1" s="1"/>
  <c r="D3049" i="1"/>
  <c r="P3049" i="1" s="1"/>
  <c r="D3050" i="1"/>
  <c r="P3050" i="1" s="1"/>
  <c r="D3051" i="1"/>
  <c r="P3051" i="1" s="1"/>
  <c r="D3052" i="1"/>
  <c r="P3052" i="1" s="1"/>
  <c r="D3053" i="1"/>
  <c r="P3053" i="1" s="1"/>
  <c r="D3054" i="1"/>
  <c r="P3054" i="1" s="1"/>
  <c r="D3055" i="1"/>
  <c r="P3055" i="1" s="1"/>
  <c r="D3056" i="1"/>
  <c r="P3056" i="1" s="1"/>
  <c r="D3057" i="1"/>
  <c r="P3057" i="1" s="1"/>
  <c r="D3058" i="1"/>
  <c r="P3058" i="1" s="1"/>
  <c r="D3059" i="1"/>
  <c r="P3059" i="1" s="1"/>
  <c r="D3060" i="1"/>
  <c r="P3060" i="1" s="1"/>
  <c r="D3061" i="1"/>
  <c r="P3061" i="1" s="1"/>
  <c r="D3062" i="1"/>
  <c r="P3062" i="1" s="1"/>
  <c r="D3063" i="1"/>
  <c r="P3063" i="1" s="1"/>
  <c r="D3064" i="1"/>
  <c r="P3064" i="1" s="1"/>
  <c r="D3065" i="1"/>
  <c r="P3065" i="1" s="1"/>
  <c r="D3066" i="1"/>
  <c r="P3066" i="1" s="1"/>
  <c r="D3067" i="1"/>
  <c r="P3067" i="1" s="1"/>
  <c r="D3068" i="1"/>
  <c r="P3068" i="1" s="1"/>
  <c r="D3069" i="1"/>
  <c r="P3069" i="1" s="1"/>
  <c r="D3070" i="1"/>
  <c r="P3070" i="1" s="1"/>
  <c r="D3071" i="1"/>
  <c r="P3071" i="1" s="1"/>
  <c r="D3072" i="1"/>
  <c r="P3072" i="1" s="1"/>
  <c r="D3073" i="1"/>
  <c r="P3073" i="1" s="1"/>
  <c r="D3074" i="1"/>
  <c r="P3074" i="1" s="1"/>
  <c r="D3075" i="1"/>
  <c r="P3075" i="1" s="1"/>
  <c r="D3076" i="1"/>
  <c r="P3076" i="1" s="1"/>
  <c r="D3077" i="1"/>
  <c r="P3077" i="1" s="1"/>
  <c r="D3078" i="1"/>
  <c r="P3078" i="1" s="1"/>
  <c r="D3079" i="1"/>
  <c r="P3079" i="1" s="1"/>
  <c r="D3080" i="1"/>
  <c r="P3080" i="1" s="1"/>
  <c r="D3081" i="1"/>
  <c r="P3081" i="1" s="1"/>
  <c r="D3082" i="1"/>
  <c r="P3082" i="1" s="1"/>
  <c r="D3083" i="1"/>
  <c r="P3083" i="1" s="1"/>
  <c r="D3084" i="1"/>
  <c r="P3084" i="1" s="1"/>
  <c r="D3085" i="1"/>
  <c r="P3085" i="1" s="1"/>
  <c r="D3086" i="1"/>
  <c r="P3086" i="1" s="1"/>
  <c r="D3087" i="1"/>
  <c r="P3087" i="1" s="1"/>
  <c r="D3088" i="1"/>
  <c r="P3088" i="1" s="1"/>
  <c r="D3089" i="1"/>
  <c r="P3089" i="1" s="1"/>
  <c r="D3090" i="1"/>
  <c r="P3090" i="1" s="1"/>
  <c r="D3091" i="1"/>
  <c r="P3091" i="1" s="1"/>
  <c r="D3092" i="1"/>
  <c r="P3092" i="1" s="1"/>
  <c r="D3093" i="1"/>
  <c r="P3093" i="1" s="1"/>
  <c r="D3094" i="1"/>
  <c r="P3094" i="1" s="1"/>
  <c r="D3095" i="1"/>
  <c r="P3095" i="1" s="1"/>
  <c r="D3096" i="1"/>
  <c r="P3096" i="1" s="1"/>
  <c r="D3097" i="1"/>
  <c r="P3097" i="1" s="1"/>
  <c r="D3098" i="1"/>
  <c r="P3098" i="1" s="1"/>
  <c r="D3099" i="1"/>
  <c r="P3099" i="1" s="1"/>
  <c r="D3100" i="1"/>
  <c r="P3100" i="1" s="1"/>
  <c r="D3101" i="1"/>
  <c r="P3101" i="1" s="1"/>
  <c r="D3102" i="1"/>
  <c r="P3102" i="1" s="1"/>
  <c r="D3103" i="1"/>
  <c r="P3103" i="1" s="1"/>
  <c r="D3104" i="1"/>
  <c r="P3104" i="1" s="1"/>
  <c r="D3105" i="1"/>
  <c r="P3105" i="1" s="1"/>
  <c r="D3106" i="1"/>
  <c r="P3106" i="1" s="1"/>
  <c r="D3107" i="1"/>
  <c r="P3107" i="1" s="1"/>
  <c r="D3108" i="1"/>
  <c r="P3108" i="1" s="1"/>
  <c r="D3109" i="1"/>
  <c r="P3109" i="1" s="1"/>
  <c r="D3110" i="1"/>
  <c r="P3110" i="1" s="1"/>
  <c r="D3111" i="1"/>
  <c r="P3111" i="1" s="1"/>
  <c r="D3112" i="1"/>
  <c r="P3112" i="1" s="1"/>
  <c r="D3113" i="1"/>
  <c r="P3113" i="1" s="1"/>
  <c r="D3114" i="1"/>
  <c r="P3114" i="1" s="1"/>
  <c r="D3115" i="1"/>
  <c r="P3115" i="1" s="1"/>
  <c r="D3116" i="1"/>
  <c r="P3116" i="1" s="1"/>
  <c r="D3117" i="1"/>
  <c r="P3117" i="1" s="1"/>
  <c r="D3118" i="1"/>
  <c r="P3118" i="1" s="1"/>
  <c r="D3119" i="1"/>
  <c r="P3119" i="1" s="1"/>
  <c r="D3120" i="1"/>
  <c r="P3120" i="1" s="1"/>
  <c r="D3121" i="1"/>
  <c r="P3121" i="1" s="1"/>
  <c r="D3122" i="1"/>
  <c r="P3122" i="1" s="1"/>
  <c r="D3123" i="1"/>
  <c r="P3123" i="1" s="1"/>
  <c r="D3124" i="1"/>
  <c r="P3124" i="1" s="1"/>
  <c r="D3125" i="1"/>
  <c r="P3125" i="1" s="1"/>
  <c r="D3126" i="1"/>
  <c r="P3126" i="1" s="1"/>
  <c r="D3127" i="1"/>
  <c r="P3127" i="1" s="1"/>
  <c r="D3128" i="1"/>
  <c r="P3128" i="1" s="1"/>
  <c r="D3129" i="1"/>
  <c r="P3129" i="1" s="1"/>
  <c r="D3130" i="1"/>
  <c r="P3130" i="1" s="1"/>
  <c r="D3131" i="1"/>
  <c r="P3131" i="1" s="1"/>
  <c r="D3132" i="1"/>
  <c r="P3132" i="1" s="1"/>
  <c r="D3133" i="1"/>
  <c r="P3133" i="1" s="1"/>
  <c r="D3134" i="1"/>
  <c r="P3134" i="1" s="1"/>
  <c r="D3135" i="1"/>
  <c r="P3135" i="1" s="1"/>
  <c r="D3136" i="1"/>
  <c r="P3136" i="1" s="1"/>
  <c r="D3137" i="1"/>
  <c r="P3137" i="1" s="1"/>
  <c r="D3138" i="1"/>
  <c r="P3138" i="1" s="1"/>
  <c r="D3139" i="1"/>
  <c r="P3139" i="1" s="1"/>
  <c r="D3140" i="1"/>
  <c r="P3140" i="1" s="1"/>
  <c r="D3141" i="1"/>
  <c r="P3141" i="1" s="1"/>
  <c r="D3142" i="1"/>
  <c r="P3142" i="1" s="1"/>
  <c r="D3143" i="1"/>
  <c r="P3143" i="1" s="1"/>
  <c r="D3144" i="1"/>
  <c r="P3144" i="1" s="1"/>
  <c r="D3145" i="1"/>
  <c r="P3145" i="1" s="1"/>
  <c r="D3146" i="1"/>
  <c r="P3146" i="1" s="1"/>
  <c r="D3147" i="1"/>
  <c r="P3147" i="1" s="1"/>
  <c r="D3148" i="1"/>
  <c r="P3148" i="1" s="1"/>
  <c r="D3149" i="1"/>
  <c r="P3149" i="1" s="1"/>
  <c r="D3150" i="1"/>
  <c r="P3150" i="1" s="1"/>
  <c r="D3151" i="1"/>
  <c r="P3151" i="1" s="1"/>
  <c r="D3152" i="1"/>
  <c r="P3152" i="1" s="1"/>
  <c r="D3153" i="1"/>
  <c r="P3153" i="1" s="1"/>
  <c r="D3154" i="1"/>
  <c r="P3154" i="1" s="1"/>
  <c r="D3155" i="1"/>
  <c r="P3155" i="1" s="1"/>
  <c r="D3156" i="1"/>
  <c r="P3156" i="1" s="1"/>
  <c r="D3157" i="1"/>
  <c r="P3157" i="1" s="1"/>
  <c r="D3158" i="1"/>
  <c r="P3158" i="1" s="1"/>
  <c r="D3159" i="1"/>
  <c r="P3159" i="1" s="1"/>
  <c r="D3160" i="1"/>
  <c r="P3160" i="1" s="1"/>
  <c r="D3161" i="1"/>
  <c r="P3161" i="1" s="1"/>
  <c r="D3162" i="1"/>
  <c r="P3162" i="1" s="1"/>
  <c r="D3163" i="1"/>
  <c r="P3163" i="1" s="1"/>
  <c r="D3164" i="1"/>
  <c r="P3164" i="1" s="1"/>
  <c r="D3165" i="1"/>
  <c r="P3165" i="1" s="1"/>
  <c r="D3166" i="1"/>
  <c r="P3166" i="1" s="1"/>
  <c r="D3167" i="1"/>
  <c r="P3167" i="1" s="1"/>
  <c r="D3168" i="1"/>
  <c r="P3168" i="1" s="1"/>
  <c r="D3169" i="1"/>
  <c r="P3169" i="1" s="1"/>
  <c r="D3170" i="1"/>
  <c r="P3170" i="1" s="1"/>
  <c r="D3171" i="1"/>
  <c r="P3171" i="1" s="1"/>
  <c r="D3172" i="1"/>
  <c r="P3172" i="1" s="1"/>
  <c r="D3173" i="1"/>
  <c r="P3173" i="1" s="1"/>
  <c r="D3174" i="1"/>
  <c r="P3174" i="1" s="1"/>
  <c r="D3175" i="1"/>
  <c r="P3175" i="1" s="1"/>
  <c r="D3176" i="1"/>
  <c r="P3176" i="1" s="1"/>
  <c r="D3177" i="1"/>
  <c r="P3177" i="1" s="1"/>
  <c r="D3178" i="1"/>
  <c r="P3178" i="1" s="1"/>
  <c r="D3179" i="1"/>
  <c r="P3179" i="1" s="1"/>
  <c r="D3180" i="1"/>
  <c r="P3180" i="1" s="1"/>
  <c r="D3181" i="1"/>
  <c r="P3181" i="1" s="1"/>
  <c r="D3182" i="1"/>
  <c r="P3182" i="1" s="1"/>
  <c r="D3183" i="1"/>
  <c r="P3183" i="1" s="1"/>
  <c r="D3184" i="1"/>
  <c r="P3184" i="1" s="1"/>
  <c r="D3185" i="1"/>
  <c r="P3185" i="1" s="1"/>
  <c r="D3186" i="1"/>
  <c r="P3186" i="1" s="1"/>
  <c r="D3187" i="1"/>
  <c r="P3187" i="1" s="1"/>
  <c r="D3188" i="1"/>
  <c r="P3188" i="1" s="1"/>
  <c r="D3189" i="1"/>
  <c r="P3189" i="1" s="1"/>
  <c r="D3190" i="1"/>
  <c r="P3190" i="1" s="1"/>
  <c r="D3191" i="1"/>
  <c r="P3191" i="1" s="1"/>
  <c r="D3192" i="1"/>
  <c r="P3192" i="1" s="1"/>
  <c r="D3193" i="1"/>
  <c r="P3193" i="1" s="1"/>
  <c r="D3194" i="1"/>
  <c r="P3194" i="1" s="1"/>
  <c r="D3195" i="1"/>
  <c r="P3195" i="1" s="1"/>
  <c r="D3196" i="1"/>
  <c r="P3196" i="1" s="1"/>
  <c r="D3197" i="1"/>
  <c r="P3197" i="1" s="1"/>
  <c r="D3198" i="1"/>
  <c r="P3198" i="1" s="1"/>
  <c r="D3199" i="1"/>
  <c r="P3199" i="1" s="1"/>
  <c r="D3200" i="1"/>
  <c r="P3200" i="1" s="1"/>
  <c r="D3201" i="1"/>
  <c r="P3201" i="1" s="1"/>
  <c r="D3202" i="1"/>
  <c r="P3202" i="1" s="1"/>
  <c r="D3203" i="1"/>
  <c r="P3203" i="1" s="1"/>
  <c r="D3204" i="1"/>
  <c r="P3204" i="1" s="1"/>
  <c r="D3205" i="1"/>
  <c r="P3205" i="1" s="1"/>
  <c r="D3206" i="1"/>
  <c r="P3206" i="1" s="1"/>
  <c r="D3207" i="1"/>
  <c r="P3207" i="1" s="1"/>
  <c r="D3208" i="1"/>
  <c r="P3208" i="1" s="1"/>
  <c r="D3209" i="1"/>
  <c r="P3209" i="1" s="1"/>
  <c r="D3210" i="1"/>
  <c r="P3210" i="1" s="1"/>
  <c r="D3211" i="1"/>
  <c r="P3211" i="1" s="1"/>
  <c r="D3212" i="1"/>
  <c r="P3212" i="1" s="1"/>
  <c r="D3213" i="1"/>
  <c r="P3213" i="1" s="1"/>
  <c r="D3214" i="1"/>
  <c r="P3214" i="1" s="1"/>
  <c r="D3215" i="1"/>
  <c r="P3215" i="1" s="1"/>
  <c r="D3216" i="1"/>
  <c r="P3216" i="1" s="1"/>
  <c r="D3217" i="1"/>
  <c r="P3217" i="1" s="1"/>
  <c r="D3218" i="1"/>
  <c r="P3218" i="1" s="1"/>
  <c r="D3219" i="1"/>
  <c r="P3219" i="1" s="1"/>
  <c r="D3220" i="1"/>
  <c r="P3220" i="1" s="1"/>
  <c r="D3221" i="1"/>
  <c r="P3221" i="1" s="1"/>
  <c r="D3222" i="1"/>
  <c r="P3222" i="1" s="1"/>
  <c r="D3223" i="1"/>
  <c r="P3223" i="1" s="1"/>
  <c r="D3224" i="1"/>
  <c r="P3224" i="1" s="1"/>
  <c r="D3225" i="1"/>
  <c r="P3225" i="1" s="1"/>
  <c r="D3226" i="1"/>
  <c r="P3226" i="1" s="1"/>
  <c r="D3227" i="1"/>
  <c r="P3227" i="1" s="1"/>
  <c r="D3228" i="1"/>
  <c r="P3228" i="1" s="1"/>
  <c r="D3229" i="1"/>
  <c r="P3229" i="1" s="1"/>
  <c r="D3230" i="1"/>
  <c r="P3230" i="1" s="1"/>
  <c r="D3231" i="1"/>
  <c r="P3231" i="1" s="1"/>
  <c r="D3232" i="1"/>
  <c r="P3232" i="1" s="1"/>
  <c r="D3233" i="1"/>
  <c r="P3233" i="1" s="1"/>
  <c r="D3234" i="1"/>
  <c r="P3234" i="1" s="1"/>
  <c r="D3235" i="1"/>
  <c r="P3235" i="1" s="1"/>
  <c r="D3236" i="1"/>
  <c r="P3236" i="1" s="1"/>
  <c r="D3237" i="1"/>
  <c r="P3237" i="1" s="1"/>
  <c r="D3238" i="1"/>
  <c r="P3238" i="1" s="1"/>
  <c r="D3239" i="1"/>
  <c r="P3239" i="1" s="1"/>
  <c r="D3240" i="1"/>
  <c r="P3240" i="1" s="1"/>
  <c r="D3241" i="1"/>
  <c r="P3241" i="1" s="1"/>
  <c r="D3242" i="1"/>
  <c r="P3242" i="1" s="1"/>
  <c r="D3243" i="1"/>
  <c r="P3243" i="1" s="1"/>
  <c r="D3244" i="1"/>
  <c r="P3244" i="1" s="1"/>
  <c r="D3245" i="1"/>
  <c r="P3245" i="1" s="1"/>
  <c r="D3246" i="1"/>
  <c r="P3246" i="1" s="1"/>
  <c r="D3247" i="1"/>
  <c r="P3247" i="1" s="1"/>
  <c r="D3248" i="1"/>
  <c r="P3248" i="1" s="1"/>
  <c r="D3249" i="1"/>
  <c r="P3249" i="1" s="1"/>
  <c r="D3250" i="1"/>
  <c r="P3250" i="1" s="1"/>
  <c r="D3251" i="1"/>
  <c r="P3251" i="1" s="1"/>
  <c r="D3252" i="1"/>
  <c r="P3252" i="1" s="1"/>
  <c r="D3253" i="1"/>
  <c r="P3253" i="1" s="1"/>
  <c r="D3254" i="1"/>
  <c r="P3254" i="1" s="1"/>
  <c r="D3255" i="1"/>
  <c r="P3255" i="1" s="1"/>
  <c r="D3256" i="1"/>
  <c r="P3256" i="1" s="1"/>
  <c r="D3257" i="1"/>
  <c r="P3257" i="1" s="1"/>
  <c r="D3258" i="1"/>
  <c r="P3258" i="1" s="1"/>
  <c r="D3259" i="1"/>
  <c r="P3259" i="1" s="1"/>
  <c r="D3260" i="1"/>
  <c r="P3260" i="1" s="1"/>
  <c r="D3261" i="1"/>
  <c r="P3261" i="1" s="1"/>
  <c r="D3262" i="1"/>
  <c r="P3262" i="1" s="1"/>
  <c r="D3263" i="1"/>
  <c r="P3263" i="1" s="1"/>
  <c r="D3264" i="1"/>
  <c r="P3264" i="1" s="1"/>
  <c r="D3265" i="1"/>
  <c r="P3265" i="1" s="1"/>
  <c r="D3266" i="1"/>
  <c r="P3266" i="1" s="1"/>
  <c r="D3267" i="1"/>
  <c r="P3267" i="1" s="1"/>
  <c r="D3268" i="1"/>
  <c r="P3268" i="1" s="1"/>
  <c r="D3269" i="1"/>
  <c r="P3269" i="1" s="1"/>
  <c r="D3270" i="1"/>
  <c r="P3270" i="1" s="1"/>
  <c r="D3271" i="1"/>
  <c r="P3271" i="1" s="1"/>
  <c r="D3272" i="1"/>
  <c r="P3272" i="1" s="1"/>
  <c r="D3273" i="1"/>
  <c r="P3273" i="1" s="1"/>
  <c r="D3274" i="1"/>
  <c r="P3274" i="1" s="1"/>
  <c r="D3275" i="1"/>
  <c r="P3275" i="1" s="1"/>
  <c r="D3276" i="1"/>
  <c r="P3276" i="1" s="1"/>
  <c r="D3277" i="1"/>
  <c r="P3277" i="1" s="1"/>
  <c r="D3278" i="1"/>
  <c r="P3278" i="1" s="1"/>
  <c r="D3279" i="1"/>
  <c r="P3279" i="1" s="1"/>
  <c r="D3280" i="1"/>
  <c r="P3280" i="1" s="1"/>
  <c r="D3281" i="1"/>
  <c r="P3281" i="1" s="1"/>
  <c r="D3282" i="1"/>
  <c r="P3282" i="1" s="1"/>
  <c r="D3283" i="1"/>
  <c r="P3283" i="1" s="1"/>
  <c r="D3284" i="1"/>
  <c r="P3284" i="1" s="1"/>
  <c r="D3285" i="1"/>
  <c r="P3285" i="1" s="1"/>
  <c r="D3286" i="1"/>
  <c r="P3286" i="1" s="1"/>
  <c r="D3287" i="1"/>
  <c r="P3287" i="1" s="1"/>
  <c r="D3288" i="1"/>
  <c r="P3288" i="1" s="1"/>
  <c r="D3289" i="1"/>
  <c r="P3289" i="1" s="1"/>
  <c r="D3290" i="1"/>
  <c r="P3290" i="1" s="1"/>
  <c r="D3291" i="1"/>
  <c r="P3291" i="1" s="1"/>
  <c r="D3292" i="1"/>
  <c r="P3292" i="1" s="1"/>
  <c r="D3293" i="1"/>
  <c r="P3293" i="1" s="1"/>
  <c r="D3294" i="1"/>
  <c r="P3294" i="1" s="1"/>
  <c r="D3295" i="1"/>
  <c r="P3295" i="1" s="1"/>
  <c r="D3296" i="1"/>
  <c r="P3296" i="1" s="1"/>
  <c r="D3297" i="1"/>
  <c r="P3297" i="1" s="1"/>
  <c r="D3298" i="1"/>
  <c r="P3298" i="1" s="1"/>
  <c r="D3299" i="1"/>
  <c r="P3299" i="1" s="1"/>
  <c r="D3300" i="1"/>
  <c r="P3300" i="1" s="1"/>
  <c r="D3301" i="1"/>
  <c r="P3301" i="1" s="1"/>
  <c r="D3302" i="1"/>
  <c r="P3302" i="1" s="1"/>
  <c r="D3303" i="1"/>
  <c r="P3303" i="1" s="1"/>
  <c r="D3304" i="1"/>
  <c r="P3304" i="1" s="1"/>
  <c r="D3305" i="1"/>
  <c r="P3305" i="1" s="1"/>
  <c r="D3306" i="1"/>
  <c r="P3306" i="1" s="1"/>
  <c r="D3307" i="1"/>
  <c r="P3307" i="1" s="1"/>
  <c r="D3308" i="1"/>
  <c r="P3308" i="1" s="1"/>
  <c r="D3309" i="1"/>
  <c r="P3309" i="1" s="1"/>
  <c r="D3310" i="1"/>
  <c r="P3310" i="1" s="1"/>
  <c r="D3311" i="1"/>
  <c r="P3311" i="1" s="1"/>
  <c r="D3312" i="1"/>
  <c r="P3312" i="1" s="1"/>
  <c r="D3313" i="1"/>
  <c r="P3313" i="1" s="1"/>
  <c r="D3314" i="1"/>
  <c r="P3314" i="1" s="1"/>
  <c r="D3315" i="1"/>
  <c r="P3315" i="1" s="1"/>
  <c r="D3316" i="1"/>
  <c r="P3316" i="1" s="1"/>
  <c r="D3317" i="1"/>
  <c r="P3317" i="1" s="1"/>
  <c r="D3318" i="1"/>
  <c r="P3318" i="1" s="1"/>
  <c r="D3319" i="1"/>
  <c r="P3319" i="1" s="1"/>
  <c r="D3320" i="1"/>
  <c r="P3320" i="1" s="1"/>
  <c r="D3321" i="1"/>
  <c r="P3321" i="1" s="1"/>
  <c r="D3322" i="1"/>
  <c r="P3322" i="1" s="1"/>
  <c r="D3323" i="1"/>
  <c r="P3323" i="1" s="1"/>
  <c r="D3324" i="1"/>
  <c r="P3324" i="1" s="1"/>
  <c r="D3325" i="1"/>
  <c r="P3325" i="1" s="1"/>
  <c r="D3326" i="1"/>
  <c r="P3326" i="1" s="1"/>
  <c r="D3327" i="1"/>
  <c r="P3327" i="1" s="1"/>
  <c r="D3328" i="1"/>
  <c r="P3328" i="1" s="1"/>
  <c r="D3329" i="1"/>
  <c r="P3329" i="1" s="1"/>
  <c r="D3330" i="1"/>
  <c r="P3330" i="1" s="1"/>
  <c r="D3331" i="1"/>
  <c r="P3331" i="1" s="1"/>
  <c r="D3332" i="1"/>
  <c r="P3332" i="1" s="1"/>
  <c r="D3333" i="1"/>
  <c r="P3333" i="1" s="1"/>
  <c r="D3334" i="1"/>
  <c r="P3334" i="1" s="1"/>
  <c r="D3335" i="1"/>
  <c r="P3335" i="1" s="1"/>
  <c r="D3336" i="1"/>
  <c r="P3336" i="1" s="1"/>
  <c r="D3337" i="1"/>
  <c r="P3337" i="1" s="1"/>
  <c r="D3338" i="1"/>
  <c r="P3338" i="1" s="1"/>
  <c r="D3339" i="1"/>
  <c r="P3339" i="1" s="1"/>
  <c r="D3340" i="1"/>
  <c r="P3340" i="1" s="1"/>
  <c r="D3341" i="1"/>
  <c r="P3341" i="1" s="1"/>
  <c r="D3342" i="1"/>
  <c r="P3342" i="1" s="1"/>
  <c r="D3343" i="1"/>
  <c r="P3343" i="1" s="1"/>
  <c r="D3344" i="1"/>
  <c r="P3344" i="1" s="1"/>
  <c r="D3345" i="1"/>
  <c r="P3345" i="1" s="1"/>
  <c r="D3346" i="1"/>
  <c r="P3346" i="1" s="1"/>
  <c r="D3347" i="1"/>
  <c r="P3347" i="1" s="1"/>
  <c r="D3348" i="1"/>
  <c r="P3348" i="1" s="1"/>
  <c r="D3349" i="1"/>
  <c r="P3349" i="1" s="1"/>
  <c r="D3350" i="1"/>
  <c r="P3350" i="1" s="1"/>
  <c r="D3351" i="1"/>
  <c r="P3351" i="1" s="1"/>
  <c r="D3352" i="1"/>
  <c r="P3352" i="1" s="1"/>
  <c r="D3353" i="1"/>
  <c r="P3353" i="1" s="1"/>
  <c r="D3354" i="1"/>
  <c r="P3354" i="1" s="1"/>
  <c r="D3355" i="1"/>
  <c r="P3355" i="1" s="1"/>
  <c r="D3356" i="1"/>
  <c r="P3356" i="1" s="1"/>
  <c r="D3357" i="1"/>
  <c r="P3357" i="1" s="1"/>
  <c r="D3358" i="1"/>
  <c r="P3358" i="1" s="1"/>
  <c r="D3359" i="1"/>
  <c r="P3359" i="1" s="1"/>
  <c r="D3360" i="1"/>
  <c r="P3360" i="1" s="1"/>
  <c r="D3361" i="1"/>
  <c r="P3361" i="1" s="1"/>
  <c r="D3362" i="1"/>
  <c r="P3362" i="1" s="1"/>
  <c r="D3363" i="1"/>
  <c r="P3363" i="1" s="1"/>
  <c r="D3364" i="1"/>
  <c r="P3364" i="1" s="1"/>
  <c r="D3365" i="1"/>
  <c r="P3365" i="1" s="1"/>
  <c r="D3366" i="1"/>
  <c r="P3366" i="1" s="1"/>
  <c r="D3367" i="1"/>
  <c r="P3367" i="1" s="1"/>
  <c r="D3368" i="1"/>
  <c r="P3368" i="1" s="1"/>
  <c r="D3369" i="1"/>
  <c r="P3369" i="1" s="1"/>
  <c r="D3370" i="1"/>
  <c r="P3370" i="1" s="1"/>
  <c r="D3371" i="1"/>
  <c r="P3371" i="1" s="1"/>
  <c r="D3372" i="1"/>
  <c r="P3372" i="1" s="1"/>
  <c r="D3373" i="1"/>
  <c r="P3373" i="1" s="1"/>
  <c r="D3374" i="1"/>
  <c r="P3374" i="1" s="1"/>
  <c r="D3375" i="1"/>
  <c r="P3375" i="1" s="1"/>
  <c r="D3376" i="1"/>
  <c r="P3376" i="1" s="1"/>
  <c r="D3377" i="1"/>
  <c r="P3377" i="1" s="1"/>
  <c r="D3378" i="1"/>
  <c r="P3378" i="1" s="1"/>
  <c r="D3379" i="1"/>
  <c r="P3379" i="1" s="1"/>
  <c r="D3380" i="1"/>
  <c r="P3380" i="1" s="1"/>
  <c r="D3381" i="1"/>
  <c r="P3381" i="1" s="1"/>
  <c r="D3382" i="1"/>
  <c r="P3382" i="1" s="1"/>
  <c r="D3383" i="1"/>
  <c r="P3383" i="1" s="1"/>
  <c r="D3384" i="1"/>
  <c r="P3384" i="1" s="1"/>
  <c r="D3385" i="1"/>
  <c r="P3385" i="1" s="1"/>
  <c r="D3386" i="1"/>
  <c r="P3386" i="1" s="1"/>
  <c r="D3387" i="1"/>
  <c r="P3387" i="1" s="1"/>
  <c r="D3388" i="1"/>
  <c r="P3388" i="1" s="1"/>
  <c r="D3389" i="1"/>
  <c r="P3389" i="1" s="1"/>
  <c r="D3390" i="1"/>
  <c r="P3390" i="1" s="1"/>
  <c r="D3391" i="1"/>
  <c r="P3391" i="1" s="1"/>
  <c r="D3392" i="1"/>
  <c r="P3392" i="1" s="1"/>
  <c r="D3393" i="1"/>
  <c r="P3393" i="1" s="1"/>
  <c r="D3394" i="1"/>
  <c r="P3394" i="1" s="1"/>
  <c r="D3395" i="1"/>
  <c r="P3395" i="1" s="1"/>
  <c r="D3396" i="1"/>
  <c r="P3396" i="1" s="1"/>
  <c r="D3397" i="1"/>
  <c r="P3397" i="1" s="1"/>
  <c r="D3398" i="1"/>
  <c r="P3398" i="1" s="1"/>
  <c r="D3399" i="1"/>
  <c r="P3399" i="1" s="1"/>
  <c r="D3400" i="1"/>
  <c r="P3400" i="1" s="1"/>
  <c r="D3401" i="1"/>
  <c r="P3401" i="1" s="1"/>
  <c r="D3402" i="1"/>
  <c r="P3402" i="1" s="1"/>
  <c r="D3403" i="1"/>
  <c r="P3403" i="1" s="1"/>
  <c r="D3404" i="1"/>
  <c r="P3404" i="1" s="1"/>
  <c r="D3405" i="1"/>
  <c r="P3405" i="1" s="1"/>
  <c r="D3406" i="1"/>
  <c r="P3406" i="1" s="1"/>
  <c r="D3407" i="1"/>
  <c r="P3407" i="1" s="1"/>
  <c r="D3408" i="1"/>
  <c r="P3408" i="1" s="1"/>
  <c r="D3409" i="1"/>
  <c r="P3409" i="1" s="1"/>
  <c r="D3410" i="1"/>
  <c r="P3410" i="1" s="1"/>
  <c r="D3411" i="1"/>
  <c r="P3411" i="1" s="1"/>
  <c r="D3412" i="1"/>
  <c r="P3412" i="1" s="1"/>
  <c r="D3413" i="1"/>
  <c r="P3413" i="1" s="1"/>
  <c r="D3414" i="1"/>
  <c r="P3414" i="1" s="1"/>
  <c r="D3415" i="1"/>
  <c r="P3415" i="1" s="1"/>
  <c r="D3416" i="1"/>
  <c r="P3416" i="1" s="1"/>
  <c r="D3417" i="1"/>
  <c r="P3417" i="1" s="1"/>
  <c r="D3418" i="1"/>
  <c r="P3418" i="1" s="1"/>
  <c r="D3419" i="1"/>
  <c r="P3419" i="1" s="1"/>
  <c r="D3420" i="1"/>
  <c r="P3420" i="1" s="1"/>
  <c r="D3421" i="1"/>
  <c r="P3421" i="1" s="1"/>
  <c r="D3422" i="1"/>
  <c r="P3422" i="1" s="1"/>
  <c r="D3423" i="1"/>
  <c r="P3423" i="1" s="1"/>
  <c r="D3424" i="1"/>
  <c r="P3424" i="1" s="1"/>
  <c r="D3425" i="1"/>
  <c r="P3425" i="1" s="1"/>
  <c r="D3426" i="1"/>
  <c r="P3426" i="1" s="1"/>
  <c r="D3427" i="1"/>
  <c r="P3427" i="1" s="1"/>
  <c r="D3428" i="1"/>
  <c r="P3428" i="1" s="1"/>
  <c r="D3429" i="1"/>
  <c r="P3429" i="1" s="1"/>
  <c r="D3430" i="1"/>
  <c r="P3430" i="1" s="1"/>
  <c r="D3431" i="1"/>
  <c r="P3431" i="1" s="1"/>
  <c r="D3432" i="1"/>
  <c r="P3432" i="1" s="1"/>
  <c r="D3433" i="1"/>
  <c r="P3433" i="1" s="1"/>
  <c r="D3434" i="1"/>
  <c r="P3434" i="1" s="1"/>
  <c r="D3435" i="1"/>
  <c r="P3435" i="1" s="1"/>
  <c r="D3436" i="1"/>
  <c r="P3436" i="1" s="1"/>
  <c r="D3437" i="1"/>
  <c r="P3437" i="1" s="1"/>
  <c r="D3438" i="1"/>
  <c r="P3438" i="1" s="1"/>
  <c r="D3439" i="1"/>
  <c r="P3439" i="1" s="1"/>
  <c r="D3440" i="1"/>
  <c r="P3440" i="1" s="1"/>
  <c r="D3441" i="1"/>
  <c r="P3441" i="1" s="1"/>
  <c r="D3442" i="1"/>
  <c r="P3442" i="1" s="1"/>
  <c r="D3443" i="1"/>
  <c r="P3443" i="1" s="1"/>
  <c r="D3444" i="1"/>
  <c r="P3444" i="1" s="1"/>
  <c r="D3445" i="1"/>
  <c r="P3445" i="1" s="1"/>
  <c r="D3446" i="1"/>
  <c r="P3446" i="1" s="1"/>
  <c r="D3447" i="1"/>
  <c r="P3447" i="1" s="1"/>
  <c r="D3448" i="1"/>
  <c r="P3448" i="1" s="1"/>
  <c r="D3449" i="1"/>
  <c r="P3449" i="1" s="1"/>
  <c r="D3450" i="1"/>
  <c r="P3450" i="1" s="1"/>
  <c r="D3451" i="1"/>
  <c r="P3451" i="1" s="1"/>
  <c r="D3452" i="1"/>
  <c r="P3452" i="1" s="1"/>
  <c r="D3453" i="1"/>
  <c r="P3453" i="1" s="1"/>
  <c r="D3454" i="1"/>
  <c r="P3454" i="1" s="1"/>
  <c r="D3455" i="1"/>
  <c r="P3455" i="1" s="1"/>
  <c r="D3456" i="1"/>
  <c r="P3456" i="1" s="1"/>
  <c r="D3457" i="1"/>
  <c r="P3457" i="1" s="1"/>
  <c r="D3458" i="1"/>
  <c r="P3458" i="1" s="1"/>
  <c r="D3459" i="1"/>
  <c r="P3459" i="1" s="1"/>
  <c r="D3460" i="1"/>
  <c r="P3460" i="1" s="1"/>
  <c r="D3461" i="1"/>
  <c r="P3461" i="1" s="1"/>
  <c r="D3462" i="1"/>
  <c r="P3462" i="1" s="1"/>
  <c r="D3463" i="1"/>
  <c r="P3463" i="1" s="1"/>
  <c r="D3464" i="1"/>
  <c r="P3464" i="1" s="1"/>
  <c r="D3465" i="1"/>
  <c r="P3465" i="1" s="1"/>
  <c r="D3466" i="1"/>
  <c r="P3466" i="1" s="1"/>
  <c r="D3467" i="1"/>
  <c r="P3467" i="1" s="1"/>
  <c r="D3468" i="1"/>
  <c r="P3468" i="1" s="1"/>
  <c r="D3469" i="1"/>
  <c r="P3469" i="1" s="1"/>
  <c r="D3470" i="1"/>
  <c r="P3470" i="1" s="1"/>
  <c r="D3471" i="1"/>
  <c r="P3471" i="1" s="1"/>
  <c r="D3472" i="1"/>
  <c r="P3472" i="1" s="1"/>
  <c r="D3473" i="1"/>
  <c r="P3473" i="1" s="1"/>
  <c r="D3474" i="1"/>
  <c r="P3474" i="1" s="1"/>
  <c r="D3475" i="1"/>
  <c r="P3475" i="1" s="1"/>
  <c r="D3476" i="1"/>
  <c r="P3476" i="1" s="1"/>
  <c r="D3477" i="1"/>
  <c r="P3477" i="1" s="1"/>
  <c r="D3478" i="1"/>
  <c r="P3478" i="1" s="1"/>
  <c r="D3479" i="1"/>
  <c r="P3479" i="1" s="1"/>
  <c r="D3480" i="1"/>
  <c r="P3480" i="1" s="1"/>
  <c r="D3481" i="1"/>
  <c r="P3481" i="1" s="1"/>
  <c r="D3482" i="1"/>
  <c r="P3482" i="1" s="1"/>
  <c r="D3483" i="1"/>
  <c r="P3483" i="1" s="1"/>
  <c r="D3484" i="1"/>
  <c r="P3484" i="1" s="1"/>
  <c r="D3485" i="1"/>
  <c r="P3485" i="1" s="1"/>
  <c r="D3486" i="1"/>
  <c r="P3486" i="1" s="1"/>
  <c r="D3487" i="1"/>
  <c r="P3487" i="1" s="1"/>
  <c r="D3488" i="1"/>
  <c r="P3488" i="1" s="1"/>
  <c r="D3489" i="1"/>
  <c r="P3489" i="1" s="1"/>
  <c r="D3490" i="1"/>
  <c r="P3490" i="1" s="1"/>
  <c r="D3491" i="1"/>
  <c r="P3491" i="1" s="1"/>
  <c r="D3492" i="1"/>
  <c r="P3492" i="1" s="1"/>
  <c r="D3493" i="1"/>
  <c r="P3493" i="1" s="1"/>
  <c r="D3494" i="1"/>
  <c r="P3494" i="1" s="1"/>
  <c r="D3495" i="1"/>
  <c r="P3495" i="1" s="1"/>
  <c r="D3496" i="1"/>
  <c r="P3496" i="1" s="1"/>
  <c r="D3497" i="1"/>
  <c r="P3497" i="1" s="1"/>
  <c r="D3498" i="1"/>
  <c r="P3498" i="1" s="1"/>
  <c r="D3499" i="1"/>
  <c r="P3499" i="1" s="1"/>
  <c r="D3500" i="1"/>
  <c r="P3500" i="1" s="1"/>
  <c r="D3501" i="1"/>
  <c r="P3501" i="1" s="1"/>
  <c r="D3502" i="1"/>
  <c r="P3502" i="1" s="1"/>
  <c r="D3503" i="1"/>
  <c r="P3503" i="1" s="1"/>
  <c r="D3504" i="1"/>
  <c r="P3504" i="1" s="1"/>
  <c r="D3505" i="1"/>
  <c r="P3505" i="1" s="1"/>
  <c r="D3506" i="1"/>
  <c r="P3506" i="1" s="1"/>
  <c r="D3507" i="1"/>
  <c r="P3507" i="1" s="1"/>
  <c r="D3508" i="1"/>
  <c r="P3508" i="1" s="1"/>
  <c r="D3509" i="1"/>
  <c r="P3509" i="1" s="1"/>
  <c r="D3510" i="1"/>
  <c r="P3510" i="1" s="1"/>
  <c r="D3511" i="1"/>
  <c r="P3511" i="1" s="1"/>
  <c r="D3512" i="1"/>
  <c r="P3512" i="1" s="1"/>
  <c r="D3513" i="1"/>
  <c r="P3513" i="1" s="1"/>
  <c r="D3514" i="1"/>
  <c r="P3514" i="1" s="1"/>
  <c r="D3515" i="1"/>
  <c r="P3515" i="1" s="1"/>
  <c r="D3516" i="1"/>
  <c r="P3516" i="1" s="1"/>
  <c r="D3517" i="1"/>
  <c r="P3517" i="1" s="1"/>
  <c r="D3518" i="1"/>
  <c r="P3518" i="1" s="1"/>
  <c r="D3519" i="1"/>
  <c r="P3519" i="1" s="1"/>
  <c r="D3520" i="1"/>
  <c r="P3520" i="1" s="1"/>
  <c r="D3521" i="1"/>
  <c r="P3521" i="1" s="1"/>
  <c r="D3522" i="1"/>
  <c r="P3522" i="1" s="1"/>
  <c r="D3523" i="1"/>
  <c r="P3523" i="1" s="1"/>
  <c r="D3524" i="1"/>
  <c r="P3524" i="1" s="1"/>
  <c r="D3525" i="1"/>
  <c r="P3525" i="1" s="1"/>
  <c r="D3526" i="1"/>
  <c r="P3526" i="1" s="1"/>
  <c r="D3527" i="1"/>
  <c r="P3527" i="1" s="1"/>
  <c r="D3528" i="1"/>
  <c r="P3528" i="1" s="1"/>
  <c r="D3529" i="1"/>
  <c r="P3529" i="1" s="1"/>
  <c r="D3530" i="1"/>
  <c r="P3530" i="1" s="1"/>
  <c r="D3531" i="1"/>
  <c r="P3531" i="1" s="1"/>
  <c r="D3532" i="1"/>
  <c r="P3532" i="1" s="1"/>
  <c r="D3533" i="1"/>
  <c r="P3533" i="1" s="1"/>
  <c r="D3534" i="1"/>
  <c r="P3534" i="1" s="1"/>
  <c r="D3535" i="1"/>
  <c r="P3535" i="1" s="1"/>
  <c r="D3536" i="1"/>
  <c r="P3536" i="1" s="1"/>
  <c r="D3537" i="1"/>
  <c r="P3537" i="1" s="1"/>
  <c r="D3538" i="1"/>
  <c r="P3538" i="1" s="1"/>
  <c r="D3539" i="1"/>
  <c r="P3539" i="1" s="1"/>
  <c r="D3540" i="1"/>
  <c r="P3540" i="1" s="1"/>
  <c r="D3541" i="1"/>
  <c r="P3541" i="1" s="1"/>
  <c r="D3542" i="1"/>
  <c r="P3542" i="1" s="1"/>
  <c r="D3543" i="1"/>
  <c r="P3543" i="1" s="1"/>
  <c r="D3544" i="1"/>
  <c r="P3544" i="1" s="1"/>
  <c r="D3545" i="1"/>
  <c r="P3545" i="1" s="1"/>
  <c r="D3546" i="1"/>
  <c r="P3546" i="1" s="1"/>
  <c r="D3547" i="1"/>
  <c r="P3547" i="1" s="1"/>
  <c r="D3548" i="1"/>
  <c r="P3548" i="1" s="1"/>
  <c r="D3549" i="1"/>
  <c r="P3549" i="1" s="1"/>
  <c r="D3550" i="1"/>
  <c r="P3550" i="1" s="1"/>
  <c r="D3551" i="1"/>
  <c r="P3551" i="1" s="1"/>
  <c r="D3552" i="1"/>
  <c r="P3552" i="1" s="1"/>
  <c r="D3553" i="1"/>
  <c r="P3553" i="1" s="1"/>
  <c r="D3554" i="1"/>
  <c r="P3554" i="1" s="1"/>
  <c r="D3555" i="1"/>
  <c r="P3555" i="1" s="1"/>
  <c r="D3556" i="1"/>
  <c r="P3556" i="1" s="1"/>
  <c r="D3557" i="1"/>
  <c r="P3557" i="1" s="1"/>
  <c r="D3558" i="1"/>
  <c r="P3558" i="1" s="1"/>
  <c r="D3559" i="1"/>
  <c r="P3559" i="1" s="1"/>
  <c r="D3560" i="1"/>
  <c r="P3560" i="1" s="1"/>
  <c r="D3561" i="1"/>
  <c r="P3561" i="1" s="1"/>
  <c r="D3562" i="1"/>
  <c r="P3562" i="1" s="1"/>
  <c r="D3563" i="1"/>
  <c r="P3563" i="1" s="1"/>
  <c r="D3564" i="1"/>
  <c r="P3564" i="1" s="1"/>
  <c r="D3565" i="1"/>
  <c r="P3565" i="1" s="1"/>
  <c r="D3566" i="1"/>
  <c r="P3566" i="1" s="1"/>
  <c r="D3567" i="1"/>
  <c r="P3567" i="1" s="1"/>
  <c r="D3568" i="1"/>
  <c r="P3568" i="1" s="1"/>
  <c r="D3569" i="1"/>
  <c r="P3569" i="1" s="1"/>
  <c r="D3570" i="1"/>
  <c r="P3570" i="1" s="1"/>
  <c r="D3571" i="1"/>
  <c r="P3571" i="1" s="1"/>
  <c r="D3572" i="1"/>
  <c r="P3572" i="1" s="1"/>
  <c r="D3573" i="1"/>
  <c r="P3573" i="1" s="1"/>
  <c r="D3574" i="1"/>
  <c r="P3574" i="1" s="1"/>
  <c r="D3575" i="1"/>
  <c r="P3575" i="1" s="1"/>
  <c r="D3576" i="1"/>
  <c r="P3576" i="1" s="1"/>
  <c r="D3577" i="1"/>
  <c r="P3577" i="1" s="1"/>
  <c r="D3578" i="1"/>
  <c r="P3578" i="1" s="1"/>
  <c r="D3579" i="1"/>
  <c r="P3579" i="1" s="1"/>
  <c r="D3580" i="1"/>
  <c r="P3580" i="1" s="1"/>
  <c r="D3581" i="1"/>
  <c r="P3581" i="1" s="1"/>
  <c r="D3582" i="1"/>
  <c r="P3582" i="1" s="1"/>
  <c r="D3583" i="1"/>
  <c r="P3583" i="1" s="1"/>
  <c r="D3584" i="1"/>
  <c r="P3584" i="1" s="1"/>
  <c r="D3585" i="1"/>
  <c r="P3585" i="1" s="1"/>
  <c r="D3586" i="1"/>
  <c r="P3586" i="1" s="1"/>
  <c r="D3587" i="1"/>
  <c r="P3587" i="1" s="1"/>
  <c r="D3588" i="1"/>
  <c r="P3588" i="1" s="1"/>
  <c r="D3589" i="1"/>
  <c r="P3589" i="1" s="1"/>
  <c r="D3590" i="1"/>
  <c r="P3590" i="1" s="1"/>
  <c r="D3591" i="1"/>
  <c r="P3591" i="1" s="1"/>
  <c r="D3592" i="1"/>
  <c r="P3592" i="1" s="1"/>
  <c r="D3593" i="1"/>
  <c r="P3593" i="1" s="1"/>
  <c r="D3594" i="1"/>
  <c r="P3594" i="1" s="1"/>
  <c r="D3595" i="1"/>
  <c r="P3595" i="1" s="1"/>
  <c r="D3596" i="1"/>
  <c r="P3596" i="1" s="1"/>
  <c r="D3597" i="1"/>
  <c r="P3597" i="1" s="1"/>
  <c r="D3598" i="1"/>
  <c r="P3598" i="1" s="1"/>
  <c r="D3599" i="1"/>
  <c r="P3599" i="1" s="1"/>
  <c r="D3600" i="1"/>
  <c r="P3600" i="1" s="1"/>
  <c r="D3601" i="1"/>
  <c r="P3601" i="1" s="1"/>
  <c r="D3602" i="1"/>
  <c r="P3602" i="1" s="1"/>
  <c r="D3603" i="1"/>
  <c r="P3603" i="1" s="1"/>
  <c r="D3604" i="1"/>
  <c r="P3604" i="1" s="1"/>
  <c r="D3605" i="1"/>
  <c r="P3605" i="1" s="1"/>
  <c r="D3606" i="1"/>
  <c r="P3606" i="1" s="1"/>
  <c r="D3607" i="1"/>
  <c r="P3607" i="1" s="1"/>
  <c r="D3608" i="1"/>
  <c r="P3608" i="1" s="1"/>
  <c r="D3609" i="1"/>
  <c r="P3609" i="1" s="1"/>
  <c r="D3610" i="1"/>
  <c r="P3610" i="1" s="1"/>
  <c r="D3611" i="1"/>
  <c r="P3611" i="1" s="1"/>
  <c r="D3612" i="1"/>
  <c r="P3612" i="1" s="1"/>
  <c r="D3613" i="1"/>
  <c r="P3613" i="1" s="1"/>
  <c r="D3614" i="1"/>
  <c r="P3614" i="1" s="1"/>
  <c r="D3615" i="1"/>
  <c r="P3615" i="1" s="1"/>
  <c r="D3616" i="1"/>
  <c r="P3616" i="1" s="1"/>
  <c r="D3617" i="1"/>
  <c r="P3617" i="1" s="1"/>
  <c r="D3618" i="1"/>
  <c r="P3618" i="1" s="1"/>
  <c r="D3619" i="1"/>
  <c r="P3619" i="1" s="1"/>
  <c r="D3620" i="1"/>
  <c r="P3620" i="1" s="1"/>
  <c r="D3621" i="1"/>
  <c r="P3621" i="1" s="1"/>
  <c r="D3622" i="1"/>
  <c r="P3622" i="1" s="1"/>
  <c r="D3623" i="1"/>
  <c r="P3623" i="1" s="1"/>
  <c r="D3624" i="1"/>
  <c r="P3624" i="1" s="1"/>
  <c r="D3625" i="1"/>
  <c r="P3625" i="1" s="1"/>
  <c r="D3626" i="1"/>
  <c r="P3626" i="1" s="1"/>
  <c r="D3627" i="1"/>
  <c r="P3627" i="1" s="1"/>
  <c r="D3628" i="1"/>
  <c r="P3628" i="1" s="1"/>
  <c r="D3629" i="1"/>
  <c r="P3629" i="1" s="1"/>
  <c r="D3630" i="1"/>
  <c r="P3630" i="1" s="1"/>
  <c r="D3631" i="1"/>
  <c r="P3631" i="1" s="1"/>
  <c r="D3632" i="1"/>
  <c r="P3632" i="1" s="1"/>
  <c r="D3633" i="1"/>
  <c r="P3633" i="1" s="1"/>
  <c r="D3634" i="1"/>
  <c r="P3634" i="1" s="1"/>
  <c r="D3635" i="1"/>
  <c r="P3635" i="1" s="1"/>
  <c r="D3636" i="1"/>
  <c r="P3636" i="1" s="1"/>
  <c r="D3637" i="1"/>
  <c r="P3637" i="1" s="1"/>
  <c r="D3638" i="1"/>
  <c r="P3638" i="1" s="1"/>
  <c r="D3639" i="1"/>
  <c r="P3639" i="1" s="1"/>
  <c r="D3640" i="1"/>
  <c r="P3640" i="1" s="1"/>
  <c r="D3641" i="1"/>
  <c r="P3641" i="1" s="1"/>
  <c r="D3642" i="1"/>
  <c r="P3642" i="1" s="1"/>
  <c r="D3643" i="1"/>
  <c r="P3643" i="1" s="1"/>
  <c r="D3644" i="1"/>
  <c r="P3644" i="1" s="1"/>
  <c r="D3645" i="1"/>
  <c r="P3645" i="1" s="1"/>
  <c r="D3646" i="1"/>
  <c r="P3646" i="1" s="1"/>
  <c r="D3647" i="1"/>
  <c r="P3647" i="1" s="1"/>
  <c r="D3648" i="1"/>
  <c r="P3648" i="1" s="1"/>
  <c r="D3649" i="1"/>
  <c r="P3649" i="1" s="1"/>
  <c r="D3650" i="1"/>
  <c r="P3650" i="1" s="1"/>
  <c r="D3651" i="1"/>
  <c r="P3651" i="1" s="1"/>
  <c r="D3652" i="1"/>
  <c r="P3652" i="1" s="1"/>
  <c r="D3653" i="1"/>
  <c r="P3653" i="1" s="1"/>
  <c r="D3654" i="1"/>
  <c r="P3654" i="1" s="1"/>
  <c r="D3655" i="1"/>
  <c r="P3655" i="1" s="1"/>
  <c r="D3656" i="1"/>
  <c r="P3656" i="1" s="1"/>
  <c r="D3657" i="1"/>
  <c r="P3657" i="1" s="1"/>
  <c r="D3658" i="1"/>
  <c r="P3658" i="1" s="1"/>
  <c r="D3659" i="1"/>
  <c r="P3659" i="1" s="1"/>
  <c r="D3660" i="1"/>
  <c r="P3660" i="1" s="1"/>
  <c r="D3661" i="1"/>
  <c r="P3661" i="1" s="1"/>
  <c r="D3662" i="1"/>
  <c r="P3662" i="1" s="1"/>
  <c r="D3663" i="1"/>
  <c r="P3663" i="1" s="1"/>
  <c r="D3664" i="1"/>
  <c r="P3664" i="1" s="1"/>
  <c r="D3665" i="1"/>
  <c r="P3665" i="1" s="1"/>
  <c r="D3666" i="1"/>
  <c r="P3666" i="1" s="1"/>
  <c r="D3667" i="1"/>
  <c r="P3667" i="1" s="1"/>
  <c r="D3668" i="1"/>
  <c r="P3668" i="1" s="1"/>
  <c r="D3669" i="1"/>
  <c r="P3669" i="1" s="1"/>
  <c r="D3670" i="1"/>
  <c r="P3670" i="1" s="1"/>
  <c r="D3671" i="1"/>
  <c r="P3671" i="1" s="1"/>
  <c r="D3672" i="1"/>
  <c r="P3672" i="1" s="1"/>
  <c r="D3673" i="1"/>
  <c r="P3673" i="1" s="1"/>
  <c r="D3674" i="1"/>
  <c r="P3674" i="1" s="1"/>
  <c r="D3675" i="1"/>
  <c r="P3675" i="1" s="1"/>
  <c r="D3676" i="1"/>
  <c r="P3676" i="1" s="1"/>
  <c r="D3677" i="1"/>
  <c r="P3677" i="1" s="1"/>
  <c r="D3678" i="1"/>
  <c r="P3678" i="1" s="1"/>
  <c r="D3679" i="1"/>
  <c r="P3679" i="1" s="1"/>
  <c r="D3680" i="1"/>
  <c r="P3680" i="1" s="1"/>
  <c r="D3681" i="1"/>
  <c r="P3681" i="1" s="1"/>
  <c r="D3682" i="1"/>
  <c r="P3682" i="1" s="1"/>
  <c r="D3683" i="1"/>
  <c r="P3683" i="1" s="1"/>
  <c r="D3684" i="1"/>
  <c r="P3684" i="1" s="1"/>
  <c r="D3685" i="1"/>
  <c r="P3685" i="1" s="1"/>
  <c r="D3686" i="1"/>
  <c r="P3686" i="1" s="1"/>
  <c r="D3687" i="1"/>
  <c r="P3687" i="1" s="1"/>
  <c r="D3688" i="1"/>
  <c r="P3688" i="1" s="1"/>
  <c r="D3689" i="1"/>
  <c r="P3689" i="1" s="1"/>
  <c r="D3690" i="1"/>
  <c r="P3690" i="1" s="1"/>
  <c r="D3691" i="1"/>
  <c r="P3691" i="1" s="1"/>
  <c r="D3692" i="1"/>
  <c r="P3692" i="1" s="1"/>
  <c r="D3693" i="1"/>
  <c r="P3693" i="1" s="1"/>
  <c r="D3694" i="1"/>
  <c r="P3694" i="1" s="1"/>
  <c r="D3695" i="1"/>
  <c r="P3695" i="1" s="1"/>
  <c r="D3696" i="1"/>
  <c r="P3696" i="1" s="1"/>
  <c r="D3697" i="1"/>
  <c r="P3697" i="1" s="1"/>
  <c r="D3698" i="1"/>
  <c r="P3698" i="1" s="1"/>
  <c r="D3699" i="1"/>
  <c r="P3699" i="1" s="1"/>
  <c r="D3700" i="1"/>
  <c r="P3700" i="1" s="1"/>
  <c r="D3701" i="1"/>
  <c r="P3701" i="1" s="1"/>
  <c r="D3702" i="1"/>
  <c r="P3702" i="1" s="1"/>
  <c r="D3703" i="1"/>
  <c r="P3703" i="1" s="1"/>
  <c r="D3704" i="1"/>
  <c r="P3704" i="1" s="1"/>
  <c r="D3705" i="1"/>
  <c r="P3705" i="1" s="1"/>
  <c r="D3706" i="1"/>
  <c r="P3706" i="1" s="1"/>
  <c r="D3707" i="1"/>
  <c r="P3707" i="1" s="1"/>
  <c r="D3708" i="1"/>
  <c r="P3708" i="1" s="1"/>
  <c r="D3709" i="1"/>
  <c r="P3709" i="1" s="1"/>
  <c r="D3710" i="1"/>
  <c r="P3710" i="1" s="1"/>
  <c r="D3711" i="1"/>
  <c r="P3711" i="1" s="1"/>
  <c r="D3712" i="1"/>
  <c r="P3712" i="1" s="1"/>
  <c r="D3713" i="1"/>
  <c r="P3713" i="1" s="1"/>
  <c r="D3714" i="1"/>
  <c r="P3714" i="1" s="1"/>
  <c r="D3715" i="1"/>
  <c r="P3715" i="1" s="1"/>
  <c r="D3716" i="1"/>
  <c r="P3716" i="1" s="1"/>
  <c r="D3717" i="1"/>
  <c r="P3717" i="1" s="1"/>
  <c r="D3718" i="1"/>
  <c r="P3718" i="1" s="1"/>
  <c r="D3719" i="1"/>
  <c r="P3719" i="1" s="1"/>
  <c r="D3720" i="1"/>
  <c r="P3720" i="1" s="1"/>
  <c r="D3721" i="1"/>
  <c r="P3721" i="1" s="1"/>
  <c r="D3722" i="1"/>
  <c r="P3722" i="1" s="1"/>
  <c r="D3723" i="1"/>
  <c r="P3723" i="1" s="1"/>
  <c r="D3724" i="1"/>
  <c r="P3724" i="1" s="1"/>
  <c r="D3725" i="1"/>
  <c r="P3725" i="1" s="1"/>
  <c r="D3726" i="1"/>
  <c r="P3726" i="1" s="1"/>
  <c r="D3727" i="1"/>
  <c r="P3727" i="1" s="1"/>
  <c r="D3728" i="1"/>
  <c r="P3728" i="1" s="1"/>
  <c r="D3729" i="1"/>
  <c r="P3729" i="1" s="1"/>
  <c r="D3730" i="1"/>
  <c r="P3730" i="1" s="1"/>
  <c r="D3731" i="1"/>
  <c r="P3731" i="1" s="1"/>
  <c r="D3732" i="1"/>
  <c r="P3732" i="1" s="1"/>
  <c r="D3733" i="1"/>
  <c r="P3733" i="1" s="1"/>
  <c r="D3734" i="1"/>
  <c r="P3734" i="1" s="1"/>
  <c r="D3735" i="1"/>
  <c r="P3735" i="1" s="1"/>
  <c r="D3736" i="1"/>
  <c r="P3736" i="1" s="1"/>
  <c r="D3737" i="1"/>
  <c r="P3737" i="1" s="1"/>
  <c r="D3738" i="1"/>
  <c r="P3738" i="1" s="1"/>
  <c r="D3739" i="1"/>
  <c r="P3739" i="1" s="1"/>
  <c r="D3740" i="1"/>
  <c r="P3740" i="1" s="1"/>
  <c r="D3741" i="1"/>
  <c r="P3741" i="1" s="1"/>
  <c r="D3742" i="1"/>
  <c r="P3742" i="1" s="1"/>
  <c r="D3743" i="1"/>
  <c r="P3743" i="1" s="1"/>
  <c r="D3744" i="1"/>
  <c r="P3744" i="1" s="1"/>
  <c r="D3745" i="1"/>
  <c r="P3745" i="1" s="1"/>
  <c r="D3746" i="1"/>
  <c r="P3746" i="1" s="1"/>
  <c r="D3747" i="1"/>
  <c r="P3747" i="1" s="1"/>
  <c r="D3748" i="1"/>
  <c r="P3748" i="1" s="1"/>
  <c r="D3749" i="1"/>
  <c r="P3749" i="1" s="1"/>
  <c r="D3750" i="1"/>
  <c r="P3750" i="1" s="1"/>
  <c r="D3751" i="1"/>
  <c r="P3751" i="1" s="1"/>
  <c r="D3752" i="1"/>
  <c r="P3752" i="1" s="1"/>
  <c r="D3753" i="1"/>
  <c r="P3753" i="1" s="1"/>
  <c r="D3754" i="1"/>
  <c r="P3754" i="1" s="1"/>
  <c r="D3755" i="1"/>
  <c r="P3755" i="1" s="1"/>
  <c r="D3756" i="1"/>
  <c r="P3756" i="1" s="1"/>
  <c r="D3757" i="1"/>
  <c r="P3757" i="1" s="1"/>
  <c r="D3758" i="1"/>
  <c r="P3758" i="1" s="1"/>
  <c r="D3759" i="1"/>
  <c r="P3759" i="1" s="1"/>
  <c r="D3760" i="1"/>
  <c r="P3760" i="1" s="1"/>
  <c r="D3761" i="1"/>
  <c r="P3761" i="1" s="1"/>
  <c r="D3762" i="1"/>
  <c r="P3762" i="1" s="1"/>
  <c r="D3763" i="1"/>
  <c r="P3763" i="1" s="1"/>
  <c r="D3764" i="1"/>
  <c r="P3764" i="1" s="1"/>
  <c r="D3765" i="1"/>
  <c r="P3765" i="1" s="1"/>
  <c r="D3766" i="1"/>
  <c r="P3766" i="1" s="1"/>
  <c r="D3767" i="1"/>
  <c r="P3767" i="1" s="1"/>
  <c r="D3768" i="1"/>
  <c r="P3768" i="1" s="1"/>
  <c r="D3769" i="1"/>
  <c r="P3769" i="1" s="1"/>
  <c r="D3770" i="1"/>
  <c r="P3770" i="1" s="1"/>
  <c r="D3771" i="1"/>
  <c r="P3771" i="1" s="1"/>
  <c r="D3772" i="1"/>
  <c r="P3772" i="1" s="1"/>
  <c r="D3773" i="1"/>
  <c r="P3773" i="1" s="1"/>
  <c r="D3774" i="1"/>
  <c r="P3774" i="1" s="1"/>
  <c r="D3775" i="1"/>
  <c r="P3775" i="1" s="1"/>
  <c r="D3776" i="1"/>
  <c r="P3776" i="1" s="1"/>
  <c r="D3777" i="1"/>
  <c r="P3777" i="1" s="1"/>
  <c r="D3778" i="1"/>
  <c r="P3778" i="1" s="1"/>
  <c r="D3779" i="1"/>
  <c r="P3779" i="1" s="1"/>
  <c r="D3780" i="1"/>
  <c r="P3780" i="1" s="1"/>
  <c r="D3781" i="1"/>
  <c r="P3781" i="1" s="1"/>
  <c r="D3782" i="1"/>
  <c r="P3782" i="1" s="1"/>
  <c r="D3783" i="1"/>
  <c r="P3783" i="1" s="1"/>
  <c r="D3784" i="1"/>
  <c r="P3784" i="1" s="1"/>
  <c r="D3785" i="1"/>
  <c r="P3785" i="1" s="1"/>
  <c r="D3786" i="1"/>
  <c r="P3786" i="1" s="1"/>
  <c r="D3787" i="1"/>
  <c r="P3787" i="1" s="1"/>
  <c r="D3788" i="1"/>
  <c r="P3788" i="1" s="1"/>
  <c r="D3789" i="1"/>
  <c r="P3789" i="1" s="1"/>
  <c r="D3790" i="1"/>
  <c r="P3790" i="1" s="1"/>
  <c r="D3791" i="1"/>
  <c r="P3791" i="1" s="1"/>
  <c r="D3792" i="1"/>
  <c r="P3792" i="1" s="1"/>
  <c r="D3793" i="1"/>
  <c r="P3793" i="1" s="1"/>
  <c r="D3794" i="1"/>
  <c r="P3794" i="1" s="1"/>
  <c r="D3795" i="1"/>
  <c r="P3795" i="1" s="1"/>
  <c r="D3796" i="1"/>
  <c r="P3796" i="1" s="1"/>
  <c r="D3797" i="1"/>
  <c r="P3797" i="1" s="1"/>
  <c r="D3798" i="1"/>
  <c r="P3798" i="1" s="1"/>
  <c r="D3799" i="1"/>
  <c r="P3799" i="1" s="1"/>
  <c r="D3800" i="1"/>
  <c r="P3800" i="1" s="1"/>
  <c r="D3801" i="1"/>
  <c r="P3801" i="1" s="1"/>
  <c r="D3802" i="1"/>
  <c r="P3802" i="1" s="1"/>
  <c r="D3803" i="1"/>
  <c r="P3803" i="1" s="1"/>
  <c r="D3804" i="1"/>
  <c r="P3804" i="1" s="1"/>
  <c r="D3805" i="1"/>
  <c r="P3805" i="1" s="1"/>
  <c r="D3806" i="1"/>
  <c r="P3806" i="1" s="1"/>
  <c r="D3807" i="1"/>
  <c r="P3807" i="1" s="1"/>
  <c r="D3808" i="1"/>
  <c r="P3808" i="1" s="1"/>
  <c r="D3809" i="1"/>
  <c r="P3809" i="1" s="1"/>
  <c r="D3810" i="1"/>
  <c r="P3810" i="1" s="1"/>
  <c r="D3811" i="1"/>
  <c r="P3811" i="1" s="1"/>
  <c r="D3812" i="1"/>
  <c r="P3812" i="1" s="1"/>
  <c r="D3813" i="1"/>
  <c r="P3813" i="1" s="1"/>
  <c r="D3814" i="1"/>
  <c r="P3814" i="1" s="1"/>
  <c r="D3815" i="1"/>
  <c r="P3815" i="1" s="1"/>
  <c r="D3816" i="1"/>
  <c r="P3816" i="1" s="1"/>
  <c r="D3817" i="1"/>
  <c r="P3817" i="1" s="1"/>
  <c r="D3818" i="1"/>
  <c r="P3818" i="1" s="1"/>
  <c r="D3819" i="1"/>
  <c r="P3819" i="1" s="1"/>
  <c r="D3820" i="1"/>
  <c r="P3820" i="1" s="1"/>
  <c r="D3821" i="1"/>
  <c r="P3821" i="1" s="1"/>
  <c r="D3822" i="1"/>
  <c r="P3822" i="1" s="1"/>
  <c r="D3823" i="1"/>
  <c r="P3823" i="1" s="1"/>
  <c r="D3824" i="1"/>
  <c r="P3824" i="1" s="1"/>
  <c r="D3825" i="1"/>
  <c r="P3825" i="1" s="1"/>
  <c r="D3826" i="1"/>
  <c r="P3826" i="1" s="1"/>
  <c r="D3827" i="1"/>
  <c r="P3827" i="1" s="1"/>
  <c r="D3828" i="1"/>
  <c r="P3828" i="1" s="1"/>
  <c r="D3829" i="1"/>
  <c r="P3829" i="1" s="1"/>
  <c r="D3830" i="1"/>
  <c r="P3830" i="1" s="1"/>
  <c r="D3831" i="1"/>
  <c r="P3831" i="1" s="1"/>
  <c r="D3832" i="1"/>
  <c r="P3832" i="1" s="1"/>
  <c r="D3833" i="1"/>
  <c r="P3833" i="1" s="1"/>
  <c r="D3834" i="1"/>
  <c r="P3834" i="1" s="1"/>
  <c r="D3835" i="1"/>
  <c r="P3835" i="1" s="1"/>
  <c r="D3836" i="1"/>
  <c r="P3836" i="1" s="1"/>
  <c r="D3837" i="1"/>
  <c r="P3837" i="1" s="1"/>
  <c r="D3838" i="1"/>
  <c r="P3838" i="1" s="1"/>
  <c r="D3839" i="1"/>
  <c r="P3839" i="1" s="1"/>
  <c r="D3840" i="1"/>
  <c r="P3840" i="1" s="1"/>
  <c r="D3841" i="1"/>
  <c r="P3841" i="1" s="1"/>
  <c r="D3842" i="1"/>
  <c r="P3842" i="1" s="1"/>
  <c r="D3843" i="1"/>
  <c r="P3843" i="1" s="1"/>
  <c r="D3844" i="1"/>
  <c r="P3844" i="1" s="1"/>
  <c r="D3845" i="1"/>
  <c r="P3845" i="1" s="1"/>
  <c r="D3846" i="1"/>
  <c r="P3846" i="1" s="1"/>
  <c r="D3847" i="1"/>
  <c r="P3847" i="1" s="1"/>
  <c r="D3848" i="1"/>
  <c r="P3848" i="1" s="1"/>
  <c r="D3849" i="1"/>
  <c r="P3849" i="1" s="1"/>
  <c r="D3850" i="1"/>
  <c r="P3850" i="1" s="1"/>
  <c r="D3851" i="1"/>
  <c r="P3851" i="1" s="1"/>
  <c r="D3852" i="1"/>
  <c r="P3852" i="1" s="1"/>
  <c r="D3853" i="1"/>
  <c r="P3853" i="1" s="1"/>
  <c r="D3854" i="1"/>
  <c r="P3854" i="1" s="1"/>
  <c r="D3855" i="1"/>
  <c r="P3855" i="1" s="1"/>
  <c r="D3856" i="1"/>
  <c r="P3856" i="1" s="1"/>
  <c r="D3857" i="1"/>
  <c r="P3857" i="1" s="1"/>
  <c r="D3858" i="1"/>
  <c r="P3858" i="1" s="1"/>
  <c r="D3859" i="1"/>
  <c r="P3859" i="1" s="1"/>
  <c r="D3860" i="1"/>
  <c r="P3860" i="1" s="1"/>
  <c r="D3861" i="1"/>
  <c r="P3861" i="1" s="1"/>
  <c r="D3862" i="1"/>
  <c r="P3862" i="1" s="1"/>
  <c r="D3863" i="1"/>
  <c r="P3863" i="1" s="1"/>
  <c r="D3864" i="1"/>
  <c r="P3864" i="1" s="1"/>
  <c r="D3865" i="1"/>
  <c r="P3865" i="1" s="1"/>
  <c r="D3866" i="1"/>
  <c r="P3866" i="1" s="1"/>
  <c r="D3867" i="1"/>
  <c r="P3867" i="1" s="1"/>
  <c r="D3868" i="1"/>
  <c r="P3868" i="1" s="1"/>
  <c r="D3869" i="1"/>
  <c r="P3869" i="1" s="1"/>
  <c r="D3870" i="1"/>
  <c r="P3870" i="1" s="1"/>
  <c r="D3871" i="1"/>
  <c r="P3871" i="1" s="1"/>
  <c r="D3872" i="1"/>
  <c r="P3872" i="1" s="1"/>
  <c r="D3873" i="1"/>
  <c r="P3873" i="1" s="1"/>
  <c r="D3874" i="1"/>
  <c r="P3874" i="1" s="1"/>
  <c r="D3875" i="1"/>
  <c r="P3875" i="1" s="1"/>
  <c r="D3876" i="1"/>
  <c r="P3876" i="1" s="1"/>
  <c r="D3877" i="1"/>
  <c r="P3877" i="1" s="1"/>
  <c r="D3878" i="1"/>
  <c r="P3878" i="1" s="1"/>
  <c r="D3879" i="1"/>
  <c r="P3879" i="1" s="1"/>
  <c r="D3880" i="1"/>
  <c r="P3880" i="1" s="1"/>
  <c r="D3881" i="1"/>
  <c r="P3881" i="1" s="1"/>
  <c r="D3882" i="1"/>
  <c r="P3882" i="1" s="1"/>
  <c r="D3883" i="1"/>
  <c r="P3883" i="1" s="1"/>
  <c r="D3884" i="1"/>
  <c r="P3884" i="1" s="1"/>
  <c r="D3885" i="1"/>
  <c r="P3885" i="1" s="1"/>
  <c r="D3886" i="1"/>
  <c r="P3886" i="1" s="1"/>
  <c r="D3887" i="1"/>
  <c r="P3887" i="1" s="1"/>
  <c r="D3888" i="1"/>
  <c r="P3888" i="1" s="1"/>
  <c r="D3889" i="1"/>
  <c r="P3889" i="1" s="1"/>
  <c r="D3890" i="1"/>
  <c r="P3890" i="1" s="1"/>
  <c r="D3891" i="1"/>
  <c r="P3891" i="1" s="1"/>
  <c r="D3892" i="1"/>
  <c r="P3892" i="1" s="1"/>
  <c r="D3893" i="1"/>
  <c r="P3893" i="1" s="1"/>
  <c r="D3894" i="1"/>
  <c r="P3894" i="1" s="1"/>
  <c r="D3895" i="1"/>
  <c r="P3895" i="1" s="1"/>
  <c r="D3896" i="1"/>
  <c r="P3896" i="1" s="1"/>
  <c r="D3897" i="1"/>
  <c r="P3897" i="1" s="1"/>
  <c r="D3898" i="1"/>
  <c r="P3898" i="1" s="1"/>
  <c r="D3899" i="1"/>
  <c r="P3899" i="1" s="1"/>
  <c r="D3900" i="1"/>
  <c r="P3900" i="1" s="1"/>
  <c r="D3901" i="1"/>
  <c r="P3901" i="1" s="1"/>
  <c r="D3902" i="1"/>
  <c r="P3902" i="1" s="1"/>
  <c r="D3903" i="1"/>
  <c r="P3903" i="1" s="1"/>
  <c r="D3904" i="1"/>
  <c r="P3904" i="1" s="1"/>
  <c r="D3905" i="1"/>
  <c r="P3905" i="1" s="1"/>
  <c r="D3906" i="1"/>
  <c r="P3906" i="1" s="1"/>
  <c r="D3907" i="1"/>
  <c r="P3907" i="1" s="1"/>
  <c r="D3908" i="1"/>
  <c r="P3908" i="1" s="1"/>
  <c r="D3909" i="1"/>
  <c r="P3909" i="1" s="1"/>
  <c r="D3910" i="1"/>
  <c r="P3910" i="1" s="1"/>
  <c r="D3911" i="1"/>
  <c r="P3911" i="1" s="1"/>
  <c r="D3912" i="1"/>
  <c r="P3912" i="1" s="1"/>
  <c r="D3913" i="1"/>
  <c r="P3913" i="1" s="1"/>
  <c r="D3914" i="1"/>
  <c r="P3914" i="1" s="1"/>
  <c r="D3915" i="1"/>
  <c r="P3915" i="1" s="1"/>
  <c r="D3916" i="1"/>
  <c r="P3916" i="1" s="1"/>
  <c r="D3917" i="1"/>
  <c r="P3917" i="1" s="1"/>
  <c r="D3918" i="1"/>
  <c r="P3918" i="1" s="1"/>
  <c r="D3919" i="1"/>
  <c r="P3919" i="1" s="1"/>
  <c r="D3920" i="1"/>
  <c r="P3920" i="1" s="1"/>
  <c r="D3921" i="1"/>
  <c r="P3921" i="1" s="1"/>
  <c r="D3922" i="1"/>
  <c r="P3922" i="1" s="1"/>
  <c r="D3923" i="1"/>
  <c r="P3923" i="1" s="1"/>
  <c r="D3924" i="1"/>
  <c r="P3924" i="1" s="1"/>
  <c r="D3925" i="1"/>
  <c r="P3925" i="1" s="1"/>
  <c r="D3926" i="1"/>
  <c r="P3926" i="1" s="1"/>
  <c r="D3927" i="1"/>
  <c r="P3927" i="1" s="1"/>
  <c r="D3928" i="1"/>
  <c r="P3928" i="1" s="1"/>
  <c r="D3929" i="1"/>
  <c r="P3929" i="1" s="1"/>
  <c r="D3930" i="1"/>
  <c r="P3930" i="1" s="1"/>
  <c r="D3931" i="1"/>
  <c r="P3931" i="1" s="1"/>
  <c r="D3932" i="1"/>
  <c r="P3932" i="1" s="1"/>
  <c r="D3933" i="1"/>
  <c r="P3933" i="1" s="1"/>
  <c r="D3934" i="1"/>
  <c r="P3934" i="1" s="1"/>
  <c r="D3935" i="1"/>
  <c r="P3935" i="1" s="1"/>
  <c r="D3936" i="1"/>
  <c r="P3936" i="1" s="1"/>
  <c r="D3937" i="1"/>
  <c r="P3937" i="1" s="1"/>
  <c r="D3938" i="1"/>
  <c r="P3938" i="1" s="1"/>
  <c r="D3939" i="1"/>
  <c r="P3939" i="1" s="1"/>
  <c r="D3940" i="1"/>
  <c r="P3940" i="1" s="1"/>
  <c r="D3941" i="1"/>
  <c r="P3941" i="1" s="1"/>
  <c r="D3942" i="1"/>
  <c r="P3942" i="1" s="1"/>
  <c r="D3943" i="1"/>
  <c r="P3943" i="1" s="1"/>
  <c r="D3944" i="1"/>
  <c r="P3944" i="1" s="1"/>
  <c r="D3945" i="1"/>
  <c r="P3945" i="1" s="1"/>
  <c r="D3946" i="1"/>
  <c r="P3946" i="1" s="1"/>
  <c r="D3947" i="1"/>
  <c r="P3947" i="1" s="1"/>
  <c r="D3948" i="1"/>
  <c r="P3948" i="1" s="1"/>
  <c r="D3949" i="1"/>
  <c r="P3949" i="1" s="1"/>
  <c r="D3950" i="1"/>
  <c r="P3950" i="1" s="1"/>
  <c r="D3951" i="1"/>
  <c r="P3951" i="1" s="1"/>
  <c r="D3952" i="1"/>
  <c r="P3952" i="1" s="1"/>
  <c r="D3953" i="1"/>
  <c r="P3953" i="1" s="1"/>
  <c r="D3954" i="1"/>
  <c r="P3954" i="1" s="1"/>
  <c r="D3955" i="1"/>
  <c r="P3955" i="1" s="1"/>
  <c r="D3956" i="1"/>
  <c r="P3956" i="1" s="1"/>
  <c r="D3957" i="1"/>
  <c r="P3957" i="1" s="1"/>
  <c r="D3958" i="1"/>
  <c r="P3958" i="1" s="1"/>
  <c r="D3959" i="1"/>
  <c r="P3959" i="1" s="1"/>
  <c r="D3960" i="1"/>
  <c r="P3960" i="1" s="1"/>
  <c r="D3961" i="1"/>
  <c r="P3961" i="1" s="1"/>
  <c r="D3962" i="1"/>
  <c r="P3962" i="1" s="1"/>
  <c r="D3963" i="1"/>
  <c r="P3963" i="1" s="1"/>
  <c r="D3964" i="1"/>
  <c r="P3964" i="1" s="1"/>
  <c r="D3965" i="1"/>
  <c r="P3965" i="1" s="1"/>
  <c r="D3966" i="1"/>
  <c r="P3966" i="1" s="1"/>
  <c r="D3967" i="1"/>
  <c r="P3967" i="1" s="1"/>
  <c r="D3968" i="1"/>
  <c r="P3968" i="1" s="1"/>
  <c r="D3969" i="1"/>
  <c r="P3969" i="1" s="1"/>
  <c r="D3970" i="1"/>
  <c r="P3970" i="1" s="1"/>
  <c r="D3971" i="1"/>
  <c r="P3971" i="1" s="1"/>
  <c r="D3972" i="1"/>
  <c r="P3972" i="1" s="1"/>
  <c r="D3973" i="1"/>
  <c r="P3973" i="1" s="1"/>
  <c r="D3974" i="1"/>
  <c r="P3974" i="1" s="1"/>
  <c r="D3975" i="1"/>
  <c r="P3975" i="1" s="1"/>
  <c r="D3976" i="1"/>
  <c r="P3976" i="1" s="1"/>
  <c r="D3977" i="1"/>
  <c r="P3977" i="1" s="1"/>
  <c r="D3978" i="1"/>
  <c r="P3978" i="1" s="1"/>
  <c r="D3979" i="1"/>
  <c r="P3979" i="1" s="1"/>
  <c r="D3980" i="1"/>
  <c r="P3980" i="1" s="1"/>
  <c r="D3981" i="1"/>
  <c r="P3981" i="1" s="1"/>
  <c r="D3982" i="1"/>
  <c r="P3982" i="1" s="1"/>
  <c r="D3983" i="1"/>
  <c r="P3983" i="1" s="1"/>
  <c r="D3984" i="1"/>
  <c r="P3984" i="1" s="1"/>
  <c r="D3985" i="1"/>
  <c r="P3985" i="1" s="1"/>
  <c r="D3986" i="1"/>
  <c r="P3986" i="1" s="1"/>
  <c r="D3987" i="1"/>
  <c r="P3987" i="1" s="1"/>
  <c r="D3988" i="1"/>
  <c r="P3988" i="1" s="1"/>
  <c r="D3989" i="1"/>
  <c r="P3989" i="1" s="1"/>
  <c r="D3990" i="1"/>
  <c r="P3990" i="1" s="1"/>
  <c r="D3991" i="1"/>
  <c r="P3991" i="1" s="1"/>
  <c r="D3992" i="1"/>
  <c r="P3992" i="1" s="1"/>
  <c r="D3993" i="1"/>
  <c r="P3993" i="1" s="1"/>
  <c r="D3994" i="1"/>
  <c r="P3994" i="1" s="1"/>
  <c r="D3995" i="1"/>
  <c r="P3995" i="1" s="1"/>
  <c r="D3996" i="1"/>
  <c r="P3996" i="1" s="1"/>
  <c r="D3997" i="1"/>
  <c r="P3997" i="1" s="1"/>
  <c r="D3998" i="1"/>
  <c r="P3998" i="1" s="1"/>
  <c r="D3999" i="1"/>
  <c r="P3999" i="1" s="1"/>
  <c r="D4000" i="1"/>
  <c r="P4000" i="1" s="1"/>
  <c r="D4001" i="1"/>
  <c r="P4001" i="1" s="1"/>
  <c r="D4002" i="1"/>
  <c r="P4002" i="1" s="1"/>
  <c r="D4003" i="1"/>
  <c r="P4003" i="1" s="1"/>
  <c r="D4004" i="1"/>
  <c r="P4004" i="1" s="1"/>
  <c r="D4005" i="1"/>
  <c r="P4005" i="1" s="1"/>
  <c r="D4006" i="1"/>
  <c r="P4006" i="1" s="1"/>
  <c r="D4007" i="1"/>
  <c r="P4007" i="1" s="1"/>
  <c r="D4008" i="1"/>
  <c r="P4008" i="1" s="1"/>
  <c r="D4009" i="1"/>
  <c r="P4009" i="1" s="1"/>
  <c r="D4010" i="1"/>
  <c r="P4010" i="1" s="1"/>
  <c r="D4011" i="1"/>
  <c r="P4011" i="1" s="1"/>
  <c r="D4012" i="1"/>
  <c r="P4012" i="1" s="1"/>
  <c r="D4013" i="1"/>
  <c r="P4013" i="1" s="1"/>
  <c r="D4014" i="1"/>
  <c r="P4014" i="1" s="1"/>
  <c r="D4015" i="1"/>
  <c r="P4015" i="1" s="1"/>
  <c r="D4016" i="1"/>
  <c r="P4016" i="1" s="1"/>
  <c r="D4017" i="1"/>
  <c r="P4017" i="1" s="1"/>
  <c r="D4018" i="1"/>
  <c r="P4018" i="1" s="1"/>
  <c r="D4019" i="1"/>
  <c r="P4019" i="1" s="1"/>
  <c r="D4020" i="1"/>
  <c r="P4020" i="1" s="1"/>
  <c r="D4021" i="1"/>
  <c r="P4021" i="1" s="1"/>
  <c r="D4022" i="1"/>
  <c r="P4022" i="1" s="1"/>
  <c r="D4023" i="1"/>
  <c r="P4023" i="1" s="1"/>
  <c r="D4024" i="1"/>
  <c r="P4024" i="1" s="1"/>
  <c r="D4025" i="1"/>
  <c r="P4025" i="1" s="1"/>
  <c r="D4026" i="1"/>
  <c r="P4026" i="1" s="1"/>
  <c r="D4027" i="1"/>
  <c r="P4027" i="1" s="1"/>
  <c r="D4028" i="1"/>
  <c r="P4028" i="1" s="1"/>
  <c r="D4029" i="1"/>
  <c r="P4029" i="1" s="1"/>
  <c r="D4030" i="1"/>
  <c r="P4030" i="1" s="1"/>
  <c r="D4031" i="1"/>
  <c r="P4031" i="1" s="1"/>
  <c r="D4032" i="1"/>
  <c r="P4032" i="1" s="1"/>
  <c r="D4033" i="1"/>
  <c r="P4033" i="1" s="1"/>
  <c r="D4034" i="1"/>
  <c r="P4034" i="1" s="1"/>
  <c r="D4035" i="1"/>
  <c r="P4035" i="1" s="1"/>
  <c r="D4036" i="1"/>
  <c r="P4036" i="1" s="1"/>
  <c r="D4037" i="1"/>
  <c r="P4037" i="1" s="1"/>
  <c r="D4038" i="1"/>
  <c r="P4038" i="1" s="1"/>
  <c r="D4039" i="1"/>
  <c r="P4039" i="1" s="1"/>
  <c r="D4040" i="1"/>
  <c r="P4040" i="1" s="1"/>
  <c r="D4041" i="1"/>
  <c r="P4041" i="1" s="1"/>
  <c r="D4042" i="1"/>
  <c r="P4042" i="1" s="1"/>
  <c r="D4043" i="1"/>
  <c r="P4043" i="1" s="1"/>
  <c r="D4044" i="1"/>
  <c r="P4044" i="1" s="1"/>
  <c r="D4045" i="1"/>
  <c r="P4045" i="1" s="1"/>
  <c r="D4046" i="1"/>
  <c r="P4046" i="1" s="1"/>
  <c r="D4047" i="1"/>
  <c r="P4047" i="1" s="1"/>
  <c r="D4048" i="1"/>
  <c r="P4048" i="1" s="1"/>
  <c r="D4049" i="1"/>
  <c r="P4049" i="1" s="1"/>
  <c r="D4050" i="1"/>
  <c r="P4050" i="1" s="1"/>
  <c r="D4051" i="1"/>
  <c r="P4051" i="1" s="1"/>
  <c r="D4052" i="1"/>
  <c r="P4052" i="1" s="1"/>
  <c r="D4053" i="1"/>
  <c r="P4053" i="1" s="1"/>
  <c r="D4054" i="1"/>
  <c r="P4054" i="1" s="1"/>
  <c r="D4055" i="1"/>
  <c r="P4055" i="1" s="1"/>
  <c r="D4056" i="1"/>
  <c r="P4056" i="1" s="1"/>
  <c r="D4057" i="1"/>
  <c r="P4057" i="1" s="1"/>
  <c r="D4058" i="1"/>
  <c r="P4058" i="1" s="1"/>
  <c r="D4059" i="1"/>
  <c r="P4059" i="1" s="1"/>
  <c r="D4060" i="1"/>
  <c r="P4060" i="1" s="1"/>
  <c r="D4061" i="1"/>
  <c r="P4061" i="1" s="1"/>
  <c r="D4062" i="1"/>
  <c r="P4062" i="1" s="1"/>
  <c r="D4063" i="1"/>
  <c r="P4063" i="1" s="1"/>
  <c r="D4064" i="1"/>
  <c r="P4064" i="1" s="1"/>
  <c r="D4065" i="1"/>
  <c r="P4065" i="1" s="1"/>
  <c r="D4066" i="1"/>
  <c r="P4066" i="1" s="1"/>
  <c r="D4067" i="1"/>
  <c r="P4067" i="1" s="1"/>
  <c r="D4068" i="1"/>
  <c r="P4068" i="1" s="1"/>
  <c r="D4069" i="1"/>
  <c r="P4069" i="1" s="1"/>
  <c r="D4070" i="1"/>
  <c r="P4070" i="1" s="1"/>
  <c r="D4071" i="1"/>
  <c r="P4071" i="1" s="1"/>
  <c r="D4072" i="1"/>
  <c r="P4072" i="1" s="1"/>
  <c r="D4073" i="1"/>
  <c r="P4073" i="1" s="1"/>
  <c r="D4074" i="1"/>
  <c r="P4074" i="1" s="1"/>
  <c r="D4075" i="1"/>
  <c r="P4075" i="1" s="1"/>
  <c r="D4076" i="1"/>
  <c r="P4076" i="1" s="1"/>
  <c r="D4077" i="1"/>
  <c r="P4077" i="1" s="1"/>
  <c r="D4078" i="1"/>
  <c r="P4078" i="1" s="1"/>
  <c r="D4079" i="1"/>
  <c r="P4079" i="1" s="1"/>
  <c r="D4080" i="1"/>
  <c r="P4080" i="1" s="1"/>
  <c r="D4081" i="1"/>
  <c r="P4081" i="1" s="1"/>
  <c r="D4082" i="1"/>
  <c r="P4082" i="1" s="1"/>
  <c r="D4083" i="1"/>
  <c r="P4083" i="1" s="1"/>
  <c r="D4084" i="1"/>
  <c r="P4084" i="1" s="1"/>
  <c r="D4085" i="1"/>
  <c r="P4085" i="1" s="1"/>
  <c r="D4086" i="1"/>
  <c r="P4086" i="1" s="1"/>
  <c r="D4087" i="1"/>
  <c r="P4087" i="1" s="1"/>
  <c r="D4088" i="1"/>
  <c r="P4088" i="1" s="1"/>
  <c r="D4089" i="1"/>
  <c r="P4089" i="1" s="1"/>
  <c r="D4090" i="1"/>
  <c r="P4090" i="1" s="1"/>
  <c r="D4091" i="1"/>
  <c r="P4091" i="1" s="1"/>
  <c r="D4092" i="1"/>
  <c r="P4092" i="1" s="1"/>
  <c r="D4093" i="1"/>
  <c r="P4093" i="1" s="1"/>
  <c r="D4094" i="1"/>
  <c r="P4094" i="1" s="1"/>
  <c r="D4095" i="1"/>
  <c r="P4095" i="1" s="1"/>
  <c r="D4096" i="1"/>
  <c r="P4096" i="1" s="1"/>
  <c r="D4097" i="1"/>
  <c r="P4097" i="1" s="1"/>
  <c r="D4098" i="1"/>
  <c r="P4098" i="1" s="1"/>
  <c r="D4099" i="1"/>
  <c r="P4099" i="1" s="1"/>
  <c r="D4100" i="1"/>
  <c r="P4100" i="1" s="1"/>
  <c r="D4101" i="1"/>
  <c r="P4101" i="1" s="1"/>
  <c r="D4102" i="1"/>
  <c r="P4102" i="1" s="1"/>
  <c r="D4103" i="1"/>
  <c r="P4103" i="1" s="1"/>
  <c r="D4104" i="1"/>
  <c r="P4104" i="1" s="1"/>
  <c r="D4105" i="1"/>
  <c r="P4105" i="1" s="1"/>
  <c r="D4106" i="1"/>
  <c r="P4106" i="1" s="1"/>
  <c r="D4107" i="1"/>
  <c r="P4107" i="1" s="1"/>
  <c r="D4108" i="1"/>
  <c r="P4108" i="1" s="1"/>
  <c r="D4109" i="1"/>
  <c r="P4109" i="1" s="1"/>
  <c r="D4110" i="1"/>
  <c r="P4110" i="1" s="1"/>
  <c r="D4111" i="1"/>
  <c r="P4111" i="1" s="1"/>
  <c r="D4112" i="1"/>
  <c r="P4112" i="1" s="1"/>
  <c r="D4113" i="1"/>
  <c r="P4113" i="1" s="1"/>
  <c r="D4114" i="1"/>
  <c r="P4114" i="1" s="1"/>
  <c r="D4115" i="1"/>
  <c r="P4115" i="1" s="1"/>
  <c r="D2" i="1"/>
  <c r="P2" i="1" s="1"/>
  <c r="I10" i="7" l="1"/>
  <c r="H3" i="7"/>
  <c r="I7" i="7"/>
  <c r="J8" i="7"/>
</calcChain>
</file>

<file path=xl/sharedStrings.xml><?xml version="1.0" encoding="utf-8"?>
<sst xmlns="http://schemas.openxmlformats.org/spreadsheetml/2006/main" count="65984" uniqueCount="8408">
  <si>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</si>
  <si>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</si>
  <si>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</si>
  <si>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</si>
  <si>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</si>
  <si>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</si>
  <si>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</si>
  <si>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</si>
  <si>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</si>
  <si>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</si>
  <si>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</si>
  <si>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</si>
  <si>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</si>
  <si>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</si>
  <si>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</si>
  <si>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</si>
  <si>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</si>
  <si>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</si>
  <si>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</si>
  <si>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</si>
  <si>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</si>
  <si>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</si>
  <si>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</si>
  <si>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</si>
  <si>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</si>
  <si>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</si>
  <si>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</si>
  <si>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</si>
  <si>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</si>
  <si>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</si>
  <si>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</si>
  <si>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</si>
  <si>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</si>
  <si>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</si>
  <si>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</si>
  <si>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</si>
  <si>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</si>
  <si>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</si>
  <si>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</si>
  <si>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</si>
  <si>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</si>
  <si>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</si>
  <si>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</si>
  <si>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</si>
  <si>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</si>
  <si>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</si>
  <si>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</si>
  <si>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</si>
  <si>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</si>
  <si>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</si>
  <si>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</si>
  <si>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</si>
  <si>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</si>
  <si>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</si>
  <si>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</si>
  <si>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</si>
  <si>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</si>
  <si>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</si>
  <si>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</si>
  <si>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</si>
  <si>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</si>
  <si>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</si>
  <si>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</si>
  <si>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</si>
  <si>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</si>
  <si>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</si>
  <si>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</si>
  <si>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</si>
  <si>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</si>
  <si>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</si>
  <si>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</si>
  <si>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</si>
  <si>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</si>
  <si>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</si>
  <si>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</si>
  <si>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</si>
  <si>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</si>
  <si>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</si>
  <si>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</si>
  <si>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</si>
  <si>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</si>
  <si>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</si>
  <si>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</si>
  <si>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</si>
  <si>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</si>
  <si>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</si>
  <si>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</si>
  <si>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</si>
  <si>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</si>
  <si>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</si>
  <si>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</si>
  <si>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</si>
  <si>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</si>
  <si>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</si>
  <si>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</si>
  <si>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</si>
  <si>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</si>
  <si>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</si>
  <si>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</si>
  <si>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</si>
  <si>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</si>
  <si>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</si>
  <si>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</si>
  <si>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</si>
  <si>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</si>
  <si>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</si>
  <si>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</si>
  <si>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</si>
  <si>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</si>
  <si>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</si>
  <si>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</si>
  <si>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</si>
  <si>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</si>
  <si>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</si>
  <si>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</si>
  <si>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</si>
  <si>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</si>
  <si>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</si>
  <si>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</si>
  <si>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</si>
  <si>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</si>
  <si>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</si>
  <si>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</si>
  <si>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</si>
  <si>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</si>
  <si>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</si>
  <si>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</si>
  <si>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</si>
  <si>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</si>
  <si>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</si>
  <si>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</si>
  <si>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</si>
  <si>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</si>
  <si>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</si>
  <si>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</si>
  <si>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</si>
  <si>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</si>
  <si>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</si>
  <si>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</si>
  <si>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</si>
  <si>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</si>
  <si>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</si>
  <si>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</si>
  <si>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</si>
  <si>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</si>
  <si>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</si>
  <si>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</si>
  <si>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</si>
  <si>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</si>
  <si>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</si>
  <si>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</si>
  <si>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</si>
  <si>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</si>
  <si>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</si>
  <si>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</si>
  <si>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</si>
  <si>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</si>
  <si>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</si>
  <si>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</si>
  <si>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</si>
  <si>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</si>
  <si>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</si>
  <si>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</si>
  <si>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</si>
  <si>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</si>
  <si>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</si>
  <si>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</si>
  <si>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</si>
  <si>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</si>
  <si>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</si>
  <si>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</si>
  <si>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</si>
  <si>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</si>
  <si>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</si>
  <si>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</si>
  <si>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</si>
  <si>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</si>
  <si>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</si>
  <si>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</si>
  <si>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</si>
  <si>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</si>
  <si>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</si>
  <si>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</si>
  <si>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</si>
  <si>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</si>
  <si>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</si>
  <si>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</si>
  <si>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</si>
  <si>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</si>
  <si>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</si>
  <si>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</si>
  <si>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</si>
  <si>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</si>
  <si>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</si>
  <si>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</si>
  <si>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</si>
  <si>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</si>
  <si>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</si>
  <si>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</si>
  <si>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</si>
  <si>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</si>
  <si>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</si>
  <si>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</si>
  <si>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</si>
  <si>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</si>
  <si>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</si>
  <si>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</si>
  <si>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</si>
  <si>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</si>
  <si>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</si>
  <si>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</si>
  <si>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</si>
  <si>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</si>
  <si>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</si>
  <si>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</si>
  <si>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</si>
  <si>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</si>
  <si>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</si>
  <si>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</si>
  <si>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</si>
  <si>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</si>
  <si>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</si>
  <si>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</si>
  <si>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</si>
  <si>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</si>
  <si>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</si>
  <si>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</si>
  <si>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</si>
  <si>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</si>
  <si>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</si>
  <si>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</si>
  <si>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</si>
  <si>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</si>
  <si>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</si>
  <si>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</si>
  <si>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</si>
  <si>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</si>
  <si>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</si>
  <si>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</si>
  <si>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</si>
  <si>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</si>
  <si>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</si>
  <si>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</si>
  <si>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</si>
  <si>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</si>
  <si>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</si>
  <si>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</si>
  <si>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</si>
  <si>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</si>
  <si>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</si>
  <si>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</si>
  <si>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</si>
  <si>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</si>
  <si>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</si>
  <si>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</si>
  <si>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</si>
  <si>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</si>
  <si>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</si>
  <si>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</si>
  <si>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</si>
  <si>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</si>
  <si>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</si>
  <si>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</si>
  <si>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</si>
  <si>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</si>
  <si>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</si>
  <si>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</si>
  <si>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</si>
  <si>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</si>
  <si>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</si>
  <si>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</si>
  <si>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</si>
  <si>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</si>
  <si>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</si>
  <si>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</si>
  <si>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</si>
  <si>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</si>
  <si>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</si>
  <si>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</si>
  <si>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</si>
  <si>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</si>
  <si>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</si>
  <si>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</si>
  <si>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</si>
  <si>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</si>
  <si>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</si>
  <si>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</si>
  <si>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</si>
  <si>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</si>
  <si>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</si>
  <si>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</si>
  <si>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</si>
  <si>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</si>
  <si>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</si>
  <si>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</si>
  <si>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</si>
  <si>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</si>
  <si>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</si>
  <si>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</si>
  <si>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</si>
  <si>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</si>
  <si>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</si>
  <si>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</si>
  <si>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</si>
  <si>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</si>
  <si>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</si>
  <si>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</si>
  <si>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</si>
  <si>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</si>
  <si>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</si>
  <si>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</si>
  <si>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</si>
  <si>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</si>
  <si>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</si>
  <si>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</si>
  <si>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</si>
  <si>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</si>
  <si>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</si>
  <si>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</si>
  <si>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</si>
  <si>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</si>
  <si>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</si>
  <si>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</si>
  <si>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</si>
  <si>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</si>
  <si>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</si>
  <si>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</si>
  <si>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</si>
  <si>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</si>
  <si>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</si>
  <si>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</si>
  <si>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</si>
  <si>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</si>
  <si>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</si>
  <si>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</si>
  <si>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</si>
  <si>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</si>
  <si>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</si>
  <si>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</si>
  <si>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</si>
  <si>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</si>
  <si>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</si>
  <si>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</si>
  <si>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</si>
  <si>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</si>
  <si>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</si>
  <si>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</si>
  <si>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</si>
  <si>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</si>
  <si>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</si>
  <si>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</si>
  <si>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</si>
  <si>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</si>
  <si>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</si>
  <si>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</si>
  <si>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</si>
  <si>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</si>
  <si>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</si>
  <si>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</si>
  <si>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</si>
  <si>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</si>
  <si>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</si>
  <si>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</si>
  <si>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</si>
  <si>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</si>
  <si>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</si>
  <si>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</si>
  <si>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</si>
  <si>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</si>
  <si>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</si>
  <si>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</si>
  <si>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</si>
  <si>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</si>
  <si>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</si>
  <si>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</si>
  <si>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</si>
  <si>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</si>
  <si>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</si>
  <si>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</si>
  <si>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</si>
  <si>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</si>
  <si>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</si>
  <si>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</si>
  <si>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</si>
  <si>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</si>
  <si>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</si>
  <si>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</si>
  <si>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</si>
  <si>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</si>
  <si>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</si>
  <si>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</si>
  <si>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</si>
  <si>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</si>
  <si>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</si>
  <si>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</si>
  <si>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</si>
  <si>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</si>
  <si>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</si>
  <si>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</si>
  <si>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</si>
  <si>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</si>
  <si>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</si>
  <si>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</si>
  <si>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</si>
  <si>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</si>
  <si>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</si>
  <si>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</si>
  <si>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</si>
  <si>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</si>
  <si>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</si>
  <si>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</si>
  <si>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</si>
  <si>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</si>
  <si>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</si>
  <si>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</si>
  <si>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</si>
  <si>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</si>
  <si>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</si>
  <si>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</si>
  <si>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</si>
  <si>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</si>
  <si>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</si>
  <si>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</si>
  <si>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</si>
  <si>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</si>
  <si>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</si>
  <si>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</si>
  <si>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</si>
  <si>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</si>
  <si>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</si>
  <si>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</si>
  <si>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</si>
  <si>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</si>
  <si>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</si>
  <si>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</si>
  <si>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</si>
  <si>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</si>
  <si>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</si>
  <si>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</si>
  <si>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</si>
  <si>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</si>
  <si>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</si>
  <si>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</si>
  <si>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</si>
  <si>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</si>
  <si>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</si>
  <si>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</si>
  <si>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</si>
  <si>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</si>
  <si>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</si>
  <si>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</si>
  <si>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</si>
  <si>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</si>
  <si>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</si>
  <si>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</si>
  <si>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</si>
  <si>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</si>
  <si>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</si>
  <si>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</si>
  <si>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</si>
  <si>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</si>
  <si>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</si>
  <si>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</si>
  <si>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</si>
  <si>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</si>
  <si>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</si>
  <si>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</si>
  <si>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</si>
  <si>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</si>
  <si>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</si>
  <si>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</si>
  <si>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</si>
  <si>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</si>
  <si>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</si>
  <si>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</si>
  <si>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</si>
  <si>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</si>
  <si>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</si>
  <si>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</si>
  <si>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</si>
  <si>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</si>
  <si>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</si>
  <si>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</si>
  <si>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</si>
  <si>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</si>
  <si>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</si>
  <si>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</si>
  <si>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</si>
  <si>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</si>
  <si>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</si>
  <si>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</si>
  <si>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</si>
  <si>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</si>
  <si>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</si>
  <si>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</si>
  <si>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</si>
  <si>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</si>
  <si>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</si>
  <si>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</si>
  <si>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</si>
  <si>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</si>
  <si>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</si>
  <si>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</si>
  <si>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</si>
  <si>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</si>
  <si>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</si>
  <si>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</si>
  <si>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</si>
  <si>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</si>
  <si>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</si>
  <si>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</si>
  <si>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</si>
  <si>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</si>
  <si>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</si>
  <si>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</si>
  <si>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</si>
  <si>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</si>
  <si>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</si>
  <si>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</si>
  <si>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</si>
  <si>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</si>
  <si>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</si>
  <si>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</si>
  <si>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</si>
  <si>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</si>
  <si>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</si>
  <si>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</si>
  <si>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</si>
  <si>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</si>
  <si>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</si>
  <si>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</si>
  <si>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</si>
  <si>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</si>
  <si>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</si>
  <si>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</si>
  <si>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</si>
  <si>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</si>
  <si>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</si>
  <si>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</si>
  <si>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</si>
  <si>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</si>
  <si>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</si>
  <si>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</si>
  <si>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</si>
  <si>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</si>
  <si>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</si>
  <si>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</si>
  <si>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</si>
  <si>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</si>
  <si>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</si>
  <si>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</si>
  <si>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</si>
  <si>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</si>
  <si>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</si>
  <si>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</si>
  <si>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</si>
  <si>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</si>
  <si>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</si>
  <si>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</si>
  <si>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</si>
  <si>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</si>
  <si>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</si>
  <si>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</si>
  <si>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</si>
  <si>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</si>
  <si>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</si>
  <si>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</si>
  <si>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</si>
  <si>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</si>
  <si>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</si>
  <si>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</si>
  <si>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</si>
  <si>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</si>
  <si>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</si>
  <si>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</si>
  <si>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</si>
  <si>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</si>
  <si>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</si>
  <si>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</si>
  <si>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</si>
  <si>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</si>
  <si>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</si>
  <si>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</si>
  <si>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</si>
  <si>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</si>
  <si>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</si>
  <si>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</si>
  <si>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</si>
  <si>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</si>
  <si>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</si>
  <si>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</si>
  <si>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</si>
  <si>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</si>
  <si>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</si>
  <si>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</si>
  <si>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</si>
  <si>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</si>
  <si>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</si>
  <si>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</si>
  <si>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</si>
  <si>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</si>
  <si>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</si>
  <si>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</si>
  <si>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</si>
  <si>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</si>
  <si>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</si>
  <si>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</si>
  <si>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</si>
  <si>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</si>
  <si>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</si>
  <si>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</si>
  <si>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</si>
  <si>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</si>
  <si>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</si>
  <si>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</si>
  <si>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</si>
  <si>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</si>
  <si>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</si>
  <si>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</si>
  <si>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</si>
  <si>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</si>
  <si>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</si>
  <si>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</si>
  <si>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</si>
  <si>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</si>
  <si>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</si>
  <si>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</si>
  <si>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</si>
  <si>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</si>
  <si>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</si>
  <si>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</si>
  <si>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</si>
  <si>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</si>
  <si>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</si>
  <si>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</si>
  <si>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</si>
  <si>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</si>
  <si>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</si>
  <si>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</si>
  <si>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</si>
  <si>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</si>
  <si>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</si>
  <si>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</si>
  <si>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</si>
  <si>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</si>
  <si>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</si>
  <si>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</si>
  <si>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</si>
  <si>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</si>
  <si>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</si>
  <si>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</si>
  <si>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</si>
  <si>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</si>
  <si>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</si>
  <si>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</si>
  <si>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</si>
  <si>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</si>
  <si>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</si>
  <si>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</si>
  <si>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</si>
  <si>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</si>
  <si>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</si>
  <si>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</si>
  <si>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</si>
  <si>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</si>
  <si>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</si>
  <si>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</si>
  <si>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</si>
  <si>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</si>
  <si>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</si>
  <si>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</si>
  <si>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</si>
  <si>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</si>
  <si>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</si>
  <si>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</si>
  <si>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</si>
  <si>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</si>
  <si>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</si>
  <si>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</si>
  <si>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</si>
  <si>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</si>
  <si>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</si>
  <si>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</si>
  <si>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</si>
  <si>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</si>
  <si>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</si>
  <si>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</si>
  <si>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</si>
  <si>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</si>
  <si>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</si>
  <si>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</si>
  <si>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</si>
  <si>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</si>
  <si>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</si>
  <si>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</si>
  <si>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</si>
  <si>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</si>
  <si>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</si>
  <si>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</si>
  <si>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</si>
  <si>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</si>
  <si>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</si>
  <si>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</si>
  <si>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</si>
  <si>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</si>
  <si>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</si>
  <si>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</si>
  <si>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</si>
  <si>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</si>
  <si>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</si>
  <si>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</si>
  <si>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</si>
  <si>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</si>
  <si>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</si>
  <si>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</si>
  <si>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</si>
  <si>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</si>
  <si>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</si>
  <si>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</si>
  <si>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</si>
  <si>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</si>
  <si>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</si>
  <si>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</si>
  <si>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</si>
  <si>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</si>
  <si>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</si>
  <si>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</si>
  <si>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</si>
  <si>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</si>
  <si>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</si>
  <si>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</si>
  <si>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</si>
  <si>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</si>
  <si>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</si>
  <si>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</si>
  <si>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</si>
  <si>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</si>
  <si>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</si>
  <si>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</si>
  <si>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</si>
  <si>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</si>
  <si>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</si>
  <si>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</si>
  <si>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</si>
  <si>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</si>
  <si>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</si>
  <si>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</si>
  <si>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</si>
  <si>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</si>
  <si>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</si>
  <si>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</si>
  <si>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</si>
  <si>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</si>
  <si>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</si>
  <si>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</si>
  <si>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</si>
  <si>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</si>
  <si>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</si>
  <si>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</si>
  <si>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</si>
  <si>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</si>
  <si>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</si>
  <si>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</si>
  <si>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</si>
  <si>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</si>
  <si>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</si>
  <si>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</si>
  <si>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</si>
  <si>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</si>
  <si>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</si>
  <si>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</si>
  <si>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</si>
  <si>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</si>
  <si>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</si>
  <si>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</si>
  <si>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</si>
  <si>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</si>
  <si>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</si>
  <si>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</si>
  <si>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</si>
  <si>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</si>
  <si>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</si>
  <si>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</si>
  <si>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</si>
  <si>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</si>
  <si>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</si>
  <si>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</si>
  <si>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</si>
  <si>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</si>
  <si>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</si>
  <si>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</si>
  <si>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</si>
  <si>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</si>
  <si>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</si>
  <si>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</si>
  <si>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</si>
  <si>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</si>
  <si>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</si>
  <si>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</si>
  <si>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</si>
  <si>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</si>
  <si>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</si>
  <si>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</si>
  <si>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</si>
  <si>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</si>
  <si>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</si>
  <si>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</si>
  <si>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</si>
  <si>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</si>
  <si>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</si>
  <si>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</si>
  <si>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</si>
  <si>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</si>
  <si>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</si>
  <si>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</si>
  <si>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</si>
  <si>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</si>
  <si>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</si>
  <si>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</si>
  <si>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</si>
  <si>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</si>
  <si>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</si>
  <si>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</si>
  <si>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</si>
  <si>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</si>
  <si>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</si>
  <si>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</si>
  <si>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</si>
  <si>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</si>
  <si>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</si>
  <si>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</si>
  <si>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</si>
  <si>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</si>
  <si>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</si>
  <si>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</si>
  <si>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</si>
  <si>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</si>
  <si>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</si>
  <si>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</si>
  <si>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</si>
  <si>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</si>
  <si>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</si>
  <si>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</si>
  <si>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</si>
  <si>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</si>
  <si>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</si>
  <si>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</si>
  <si>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</si>
  <si>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</si>
  <si>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</si>
  <si>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</si>
  <si>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</si>
  <si>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</si>
  <si>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</si>
  <si>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</si>
  <si>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</si>
  <si>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</si>
  <si>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</si>
  <si>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</si>
  <si>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</si>
  <si>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</si>
  <si>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</si>
  <si>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</si>
  <si>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</si>
  <si>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</si>
  <si>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</si>
  <si>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</si>
  <si>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</si>
  <si>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</si>
  <si>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</si>
  <si>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</si>
  <si>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</si>
  <si>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</si>
  <si>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</si>
  <si>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</si>
  <si>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</si>
  <si>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</si>
  <si>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</si>
  <si>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</si>
  <si>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</si>
  <si>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</si>
  <si>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</si>
  <si>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</si>
  <si>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</si>
  <si>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</si>
  <si>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</si>
  <si>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</si>
  <si>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</si>
  <si>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</si>
  <si>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</si>
  <si>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</si>
  <si>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</si>
  <si>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</si>
  <si>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</si>
  <si>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</si>
  <si>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</si>
  <si>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</si>
  <si>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</si>
  <si>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</si>
  <si>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</si>
  <si>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</si>
  <si>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</si>
  <si>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</si>
  <si>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</si>
  <si>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</si>
  <si>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</si>
  <si>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</si>
  <si>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</si>
  <si>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</si>
  <si>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</si>
  <si>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</si>
  <si>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</si>
  <si>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</si>
  <si>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</si>
  <si>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</si>
  <si>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</si>
  <si>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</si>
  <si>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</si>
  <si>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</si>
  <si>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</si>
  <si>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</si>
  <si>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</si>
  <si>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</si>
  <si>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</si>
  <si>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</si>
  <si>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</si>
  <si>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</si>
  <si>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</si>
  <si>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</si>
  <si>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</si>
  <si>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</si>
  <si>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</si>
  <si>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</si>
  <si>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</si>
  <si>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</si>
  <si>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</si>
  <si>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</si>
  <si>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</si>
  <si>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</si>
  <si>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</si>
  <si>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</si>
  <si>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</si>
  <si>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</si>
  <si>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</si>
  <si>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</si>
  <si>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</si>
  <si>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</si>
  <si>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</si>
  <si>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</si>
  <si>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</si>
  <si>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</si>
  <si>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</si>
  <si>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</si>
  <si>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</si>
  <si>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</si>
  <si>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</si>
  <si>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</si>
  <si>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</si>
  <si>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</si>
  <si>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</si>
  <si>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</si>
  <si>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</si>
  <si>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</si>
  <si>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</si>
  <si>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</si>
  <si>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</si>
  <si>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</si>
  <si>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</si>
  <si>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</si>
  <si>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</si>
  <si>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</si>
  <si>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</si>
  <si>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</si>
  <si>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</si>
  <si>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</si>
  <si>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</si>
  <si>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</si>
  <si>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</si>
  <si>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</si>
  <si>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</si>
  <si>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</si>
  <si>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</si>
  <si>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</si>
  <si>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</si>
  <si>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</si>
  <si>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</si>
  <si>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</si>
  <si>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</si>
  <si>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</si>
  <si>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</si>
  <si>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</si>
  <si>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</si>
  <si>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</si>
  <si>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</si>
  <si>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</si>
  <si>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</si>
  <si>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</si>
  <si>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</si>
  <si>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</si>
  <si>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</si>
  <si>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</si>
  <si>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</si>
  <si>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</si>
  <si>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</si>
  <si>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</si>
  <si>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</si>
  <si>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</si>
  <si>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</si>
  <si>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</si>
  <si>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</si>
  <si>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</si>
  <si>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</si>
  <si>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</si>
  <si>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</si>
  <si>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</si>
  <si>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</si>
  <si>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</si>
  <si>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</si>
  <si>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</si>
  <si>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</si>
  <si>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</si>
  <si>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</si>
  <si>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</si>
  <si>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</si>
  <si>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</si>
  <si>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</si>
  <si>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</si>
  <si>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</si>
  <si>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</si>
  <si>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</si>
  <si>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</si>
  <si>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</si>
  <si>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</si>
  <si>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</si>
  <si>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</si>
  <si>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</si>
  <si>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</si>
  <si>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</si>
  <si>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</si>
  <si>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</si>
  <si>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</si>
  <si>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</si>
  <si>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</si>
  <si>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</si>
  <si>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</si>
  <si>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</si>
  <si>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</si>
  <si>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</si>
  <si>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</si>
  <si>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</si>
  <si>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</si>
  <si>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</si>
  <si>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</si>
  <si>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</si>
  <si>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</si>
  <si>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</si>
  <si>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</si>
  <si>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</si>
  <si>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</si>
  <si>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</si>
  <si>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</si>
  <si>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</si>
  <si>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</si>
  <si>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</si>
  <si>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</si>
  <si>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</si>
  <si>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</si>
  <si>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</si>
  <si>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</si>
  <si>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</si>
  <si>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</si>
  <si>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</si>
  <si>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</si>
  <si>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</si>
  <si>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</si>
  <si>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</si>
  <si>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</si>
  <si>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</si>
  <si>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</si>
  <si>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</si>
  <si>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</si>
  <si>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</si>
  <si>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</si>
  <si>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</si>
  <si>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</si>
  <si>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</si>
  <si>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</si>
  <si>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</si>
  <si>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</si>
  <si>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</si>
  <si>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</si>
  <si>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</si>
  <si>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</si>
  <si>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</si>
  <si>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</si>
  <si>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</si>
  <si>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</si>
  <si>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</si>
  <si>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</si>
  <si>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</si>
  <si>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</si>
  <si>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</si>
  <si>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</si>
  <si>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</si>
  <si>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</si>
  <si>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</si>
  <si>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</si>
  <si>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</si>
  <si>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</si>
  <si>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</si>
  <si>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</si>
  <si>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</si>
  <si>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</si>
  <si>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</si>
  <si>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</si>
  <si>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</si>
  <si>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</si>
  <si>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</si>
  <si>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</si>
  <si>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</si>
  <si>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</si>
  <si>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</si>
  <si>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</si>
  <si>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</si>
  <si>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</si>
  <si>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</si>
  <si>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</si>
  <si>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</si>
  <si>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</si>
  <si>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</si>
  <si>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</si>
  <si>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</si>
  <si>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</si>
  <si>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</si>
  <si>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</si>
  <si>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</si>
  <si>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</si>
  <si>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</si>
  <si>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</si>
  <si>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</si>
  <si>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</si>
  <si>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</si>
  <si>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</si>
  <si>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</si>
  <si>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</si>
  <si>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</si>
  <si>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</si>
  <si>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</si>
  <si>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</si>
  <si>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</si>
  <si>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</si>
  <si>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</si>
  <si>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</si>
  <si>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</si>
  <si>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</si>
  <si>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</si>
  <si>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</si>
  <si>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</si>
  <si>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</si>
  <si>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</si>
  <si>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</si>
  <si>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</si>
  <si>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</si>
  <si>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</si>
  <si>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</si>
  <si>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</si>
  <si>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</si>
  <si>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</si>
  <si>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</si>
  <si>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</si>
  <si>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</si>
  <si>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</si>
  <si>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</si>
  <si>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</si>
  <si>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</si>
  <si>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</si>
  <si>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</si>
  <si>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</si>
  <si>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</si>
  <si>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</si>
  <si>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</si>
  <si>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</si>
  <si>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</si>
  <si>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</si>
  <si>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</si>
  <si>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</si>
  <si>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</si>
  <si>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</si>
  <si>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</si>
  <si>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</si>
  <si>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</si>
  <si>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</si>
  <si>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</si>
  <si>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</si>
  <si>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</si>
  <si>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</si>
  <si>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</si>
  <si>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</si>
  <si>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</si>
  <si>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</si>
  <si>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</si>
  <si>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</si>
  <si>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</si>
  <si>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</si>
  <si>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</si>
  <si>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</si>
  <si>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</si>
  <si>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</si>
  <si>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</si>
  <si>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</si>
  <si>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</si>
  <si>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</si>
  <si>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</si>
  <si>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</si>
  <si>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</si>
  <si>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</si>
  <si>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</si>
  <si>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</si>
  <si>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</si>
  <si>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</si>
  <si>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</si>
  <si>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</si>
  <si>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</si>
  <si>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</si>
  <si>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</si>
  <si>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</si>
  <si>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</si>
  <si>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</si>
  <si>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</si>
  <si>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</si>
  <si>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</si>
  <si>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</si>
  <si>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</si>
  <si>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</si>
  <si>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</si>
  <si>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</si>
  <si>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</si>
  <si>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</si>
  <si>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</si>
  <si>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</si>
  <si>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</si>
  <si>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</si>
  <si>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</si>
  <si>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</si>
  <si>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</si>
  <si>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</si>
  <si>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</si>
  <si>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</si>
  <si>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</si>
  <si>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</si>
  <si>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</si>
  <si>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</si>
  <si>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</si>
  <si>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</si>
  <si>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</si>
  <si>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</si>
  <si>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</si>
  <si>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</si>
  <si>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</si>
  <si>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</si>
  <si>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</si>
  <si>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</si>
  <si>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</si>
  <si>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</si>
  <si>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</si>
  <si>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</si>
  <si>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</si>
  <si>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</si>
  <si>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</si>
  <si>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</si>
  <si>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</si>
  <si>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</si>
  <si>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</si>
  <si>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</si>
  <si>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</si>
  <si>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</si>
  <si>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</si>
  <si>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</si>
  <si>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</si>
  <si>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</si>
  <si>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</si>
  <si>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</si>
  <si>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</si>
  <si>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</si>
  <si>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</si>
  <si>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</si>
  <si>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</si>
  <si>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</si>
  <si>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</si>
  <si>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</si>
  <si>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</si>
  <si>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</si>
  <si>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</si>
  <si>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</si>
  <si>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</si>
  <si>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</si>
  <si>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</si>
  <si>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</si>
  <si>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</si>
  <si>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</si>
  <si>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</si>
  <si>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</si>
  <si>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</si>
  <si>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</si>
  <si>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</si>
  <si>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</si>
  <si>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</si>
  <si>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</si>
  <si>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</si>
  <si>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</si>
  <si>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</si>
  <si>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</si>
  <si>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</si>
  <si>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</si>
  <si>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</si>
  <si>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</si>
  <si>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</si>
  <si>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</si>
  <si>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</si>
  <si>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</si>
  <si>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</si>
  <si>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</si>
  <si>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</si>
  <si>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</si>
  <si>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</si>
  <si>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</si>
  <si>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</si>
  <si>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</si>
  <si>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</si>
  <si>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</si>
  <si>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</si>
  <si>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</si>
  <si>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</si>
  <si>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</si>
  <si>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</si>
  <si>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</si>
  <si>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</si>
  <si>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</si>
  <si>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</si>
  <si>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</si>
  <si>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</si>
  <si>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</si>
  <si>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</si>
  <si>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</si>
  <si>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</si>
  <si>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</si>
  <si>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</si>
  <si>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</si>
  <si>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</si>
  <si>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</si>
  <si>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</si>
  <si>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</si>
  <si>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</si>
  <si>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</si>
  <si>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</si>
  <si>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</si>
  <si>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</si>
  <si>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</si>
  <si>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</si>
  <si>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</si>
  <si>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</si>
  <si>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</si>
  <si>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</si>
  <si>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</si>
  <si>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</si>
  <si>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</si>
  <si>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</si>
  <si>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</si>
  <si>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</si>
  <si>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</si>
  <si>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</si>
  <si>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</si>
  <si>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</si>
  <si>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</si>
  <si>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</si>
  <si>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</si>
  <si>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</si>
  <si>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</si>
  <si>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</si>
  <si>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</si>
  <si>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</si>
  <si>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</si>
  <si>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</si>
  <si>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</si>
  <si>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</si>
  <si>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</si>
  <si>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</si>
  <si>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</si>
  <si>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</si>
  <si>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</si>
  <si>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</si>
  <si>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</si>
  <si>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</si>
  <si>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</si>
  <si>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</si>
  <si>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</si>
  <si>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</si>
  <si>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</si>
  <si>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</si>
  <si>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</si>
  <si>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</si>
  <si>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</si>
  <si>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</si>
  <si>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</si>
  <si>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</si>
  <si>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</si>
  <si>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</si>
  <si>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</si>
  <si>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</si>
  <si>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</si>
  <si>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</si>
  <si>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</si>
  <si>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</si>
  <si>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</si>
  <si>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</si>
  <si>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</si>
  <si>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</si>
  <si>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</si>
  <si>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</si>
  <si>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</si>
  <si>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</si>
  <si>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</si>
  <si>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</si>
  <si>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</si>
  <si>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</si>
  <si>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</si>
  <si>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</si>
  <si>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</si>
  <si>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</si>
  <si>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</si>
  <si>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</si>
  <si>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</si>
  <si>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</si>
  <si>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</si>
  <si>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</si>
  <si>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</si>
  <si>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</si>
  <si>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</si>
  <si>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</si>
  <si>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</si>
  <si>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</si>
  <si>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</si>
  <si>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</si>
  <si>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</si>
  <si>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</si>
  <si>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</si>
  <si>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</si>
  <si>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</si>
  <si>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</si>
  <si>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</si>
  <si>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</si>
  <si>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</si>
  <si>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</si>
  <si>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</si>
  <si>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</si>
  <si>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</si>
  <si>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</si>
  <si>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</si>
  <si>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</si>
  <si>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</si>
  <si>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</si>
  <si>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</si>
  <si>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</si>
  <si>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</si>
  <si>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</si>
  <si>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</si>
  <si>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</si>
  <si>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</si>
  <si>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</si>
  <si>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</si>
  <si>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</si>
  <si>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</si>
  <si>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</si>
  <si>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</si>
  <si>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</si>
  <si>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</si>
  <si>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</si>
  <si>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</si>
  <si>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</si>
  <si>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</si>
  <si>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</si>
  <si>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</si>
  <si>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</si>
  <si>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</si>
  <si>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</si>
  <si>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</si>
  <si>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</si>
  <si>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</si>
  <si>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</si>
  <si>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</si>
  <si>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</si>
  <si>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</si>
  <si>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</si>
  <si>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</si>
  <si>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</si>
  <si>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</si>
  <si>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</si>
  <si>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</si>
  <si>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</si>
  <si>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</si>
  <si>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</si>
  <si>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</si>
  <si>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</si>
  <si>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</si>
  <si>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</si>
  <si>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</si>
  <si>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</si>
  <si>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</si>
  <si>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</si>
  <si>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</si>
  <si>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</si>
  <si>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</si>
  <si>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</si>
  <si>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</si>
  <si>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</si>
  <si>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</si>
  <si>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</si>
  <si>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</si>
  <si>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</si>
  <si>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</si>
  <si>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</si>
  <si>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</si>
  <si>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</si>
  <si>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</si>
  <si>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</si>
  <si>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</si>
  <si>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</si>
  <si>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</si>
  <si>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</si>
  <si>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</si>
  <si>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</si>
  <si>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</si>
  <si>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</si>
  <si>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</si>
  <si>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</si>
  <si>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</si>
  <si>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</si>
  <si>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</si>
  <si>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</si>
  <si>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</si>
  <si>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</si>
  <si>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</si>
  <si>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</si>
  <si>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</si>
  <si>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</si>
  <si>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</si>
  <si>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</si>
  <si>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</si>
  <si>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</si>
  <si>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</si>
  <si>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</si>
  <si>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</si>
  <si>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</si>
  <si>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</si>
  <si>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</si>
  <si>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</si>
  <si>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</si>
  <si>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</si>
  <si>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</si>
  <si>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</si>
  <si>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</si>
  <si>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</si>
  <si>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</si>
  <si>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</si>
  <si>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</si>
  <si>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</si>
  <si>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</si>
  <si>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</si>
  <si>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</si>
  <si>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</si>
  <si>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</si>
  <si>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</si>
  <si>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</si>
  <si>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</si>
  <si>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</si>
  <si>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</si>
  <si>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</si>
  <si>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</si>
  <si>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</si>
  <si>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</si>
  <si>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</si>
  <si>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</si>
  <si>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</si>
  <si>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</si>
  <si>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</si>
  <si>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</si>
  <si>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</si>
  <si>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</si>
  <si>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</si>
  <si>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</si>
  <si>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</si>
  <si>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</si>
  <si>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</si>
  <si>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</si>
  <si>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</si>
  <si>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</si>
  <si>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</si>
  <si>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</si>
  <si>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</si>
  <si>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</si>
  <si>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</si>
  <si>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</si>
  <si>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</si>
  <si>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</si>
  <si>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</si>
  <si>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</si>
  <si>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</si>
  <si>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</si>
  <si>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</si>
  <si>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</si>
  <si>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</si>
  <si>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</si>
  <si>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</si>
  <si>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</si>
  <si>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</si>
  <si>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</si>
  <si>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</si>
  <si>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</si>
  <si>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</si>
  <si>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</si>
  <si>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</si>
  <si>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</si>
  <si>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</si>
  <si>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</si>
  <si>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</si>
  <si>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</si>
  <si>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</si>
  <si>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</si>
  <si>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</si>
  <si>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</si>
  <si>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</si>
  <si>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</si>
  <si>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</si>
  <si>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</si>
  <si>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</si>
  <si>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</si>
  <si>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</si>
  <si>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</si>
  <si>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</si>
  <si>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</si>
  <si>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</si>
  <si>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</si>
  <si>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</si>
  <si>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</si>
  <si>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</si>
  <si>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</si>
  <si>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</si>
  <si>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</si>
  <si>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</si>
  <si>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</si>
  <si>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</si>
  <si>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</si>
  <si>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</si>
  <si>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</si>
  <si>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</si>
  <si>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</si>
  <si>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</si>
  <si>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</si>
  <si>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</si>
  <si>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</si>
  <si>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</si>
  <si>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</si>
  <si>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</si>
  <si>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</si>
  <si>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</si>
  <si>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</si>
  <si>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</si>
  <si>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</si>
  <si>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</si>
  <si>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</si>
  <si>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</si>
  <si>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</si>
  <si>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</si>
  <si>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</si>
  <si>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</si>
  <si>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</si>
  <si>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</si>
  <si>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</si>
  <si>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</si>
  <si>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</si>
  <si>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</si>
  <si>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</si>
  <si>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</si>
  <si>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</si>
  <si>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</si>
  <si>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</si>
  <si>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</si>
  <si>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</si>
  <si>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</si>
  <si>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</si>
  <si>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</si>
  <si>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</si>
  <si>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</si>
  <si>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</si>
  <si>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</si>
  <si>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</si>
  <si>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</si>
  <si>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</si>
  <si>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</si>
  <si>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</si>
  <si>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</si>
  <si>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</si>
  <si>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</si>
  <si>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</si>
  <si>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</si>
  <si>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</si>
  <si>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</si>
  <si>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</si>
  <si>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</si>
  <si>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</si>
  <si>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</si>
  <si>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</si>
  <si>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</si>
  <si>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</si>
  <si>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</si>
  <si>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</si>
  <si>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</si>
  <si>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</si>
  <si>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</si>
  <si>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</si>
  <si>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</si>
  <si>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</si>
  <si>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</si>
  <si>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</si>
  <si>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</si>
  <si>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</si>
  <si>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</si>
  <si>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</si>
  <si>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</si>
  <si>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</si>
  <si>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</si>
  <si>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</si>
  <si>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</si>
  <si>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</si>
  <si>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</si>
  <si>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</si>
  <si>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</si>
  <si>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</si>
  <si>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</si>
  <si>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</si>
  <si>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</si>
  <si>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</si>
  <si>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</si>
  <si>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</si>
  <si>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</si>
  <si>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</si>
  <si>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</si>
  <si>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</si>
  <si>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</si>
  <si>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</si>
  <si>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</si>
  <si>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</si>
  <si>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</si>
  <si>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</si>
  <si>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</si>
  <si>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</si>
  <si>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</si>
  <si>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</si>
  <si>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</si>
  <si>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</si>
  <si>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</si>
  <si>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</si>
  <si>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</si>
  <si>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</si>
  <si>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</si>
  <si>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</si>
  <si>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</si>
  <si>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</si>
  <si>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</si>
  <si>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</si>
  <si>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</si>
  <si>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</si>
  <si>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</si>
  <si>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</si>
  <si>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</si>
  <si>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</si>
  <si>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</si>
  <si>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</si>
  <si>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</si>
  <si>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</si>
  <si>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</si>
  <si>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</si>
  <si>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</si>
  <si>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</si>
  <si>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</si>
  <si>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</si>
  <si>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</si>
  <si>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</si>
  <si>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</si>
  <si>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</si>
  <si>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</si>
  <si>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</si>
  <si>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</si>
  <si>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</si>
  <si>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</si>
  <si>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</si>
  <si>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</si>
  <si>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</si>
  <si>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</si>
  <si>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</si>
  <si>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</si>
  <si>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</si>
  <si>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</si>
  <si>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</si>
  <si>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</si>
  <si>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</si>
  <si>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</si>
  <si>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</si>
  <si>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</si>
  <si>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</si>
  <si>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</si>
  <si>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</si>
  <si>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</si>
  <si>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</si>
  <si>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</si>
  <si>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</si>
  <si>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</si>
  <si>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</si>
  <si>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</si>
  <si>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</si>
  <si>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</si>
  <si>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</si>
  <si>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</si>
  <si>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</si>
  <si>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</si>
  <si>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</si>
  <si>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</si>
  <si>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</si>
  <si>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</si>
  <si>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</si>
  <si>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</si>
  <si>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</si>
  <si>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</si>
  <si>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</si>
  <si>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</si>
  <si>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</si>
  <si>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</si>
  <si>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</si>
  <si>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</si>
  <si>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</si>
  <si>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</si>
  <si>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</si>
  <si>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</si>
  <si>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</si>
  <si>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</si>
  <si>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</si>
  <si>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</si>
  <si>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</si>
  <si>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</si>
  <si>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</si>
  <si>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</si>
  <si>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</si>
  <si>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</si>
  <si>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</si>
  <si>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</si>
  <si>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</si>
  <si>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</si>
  <si>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</si>
  <si>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</si>
  <si>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</si>
  <si>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</si>
  <si>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</si>
  <si>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</si>
  <si>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</si>
  <si>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</si>
  <si>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</si>
  <si>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</si>
  <si>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</si>
  <si>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</si>
  <si>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</si>
  <si>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</si>
  <si>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</si>
  <si>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</si>
  <si>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</si>
  <si>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</si>
  <si>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</si>
  <si>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</si>
  <si>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</si>
  <si>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</si>
  <si>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</si>
  <si>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</si>
  <si>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</si>
  <si>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</si>
  <si>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</si>
  <si>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</si>
  <si>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</si>
  <si>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</si>
  <si>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</si>
  <si>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</si>
  <si>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</si>
  <si>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</si>
  <si>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</si>
  <si>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</si>
  <si>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</si>
  <si>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</si>
  <si>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</si>
  <si>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</si>
  <si>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</si>
  <si>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</si>
  <si>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</si>
  <si>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</si>
  <si>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</si>
  <si>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</si>
  <si>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</si>
  <si>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</si>
  <si>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</si>
  <si>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</si>
  <si>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</si>
  <si>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</si>
  <si>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</si>
  <si>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</si>
  <si>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</si>
  <si>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</si>
  <si>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</si>
  <si>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</si>
  <si>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</si>
  <si>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</si>
  <si>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</si>
  <si>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</si>
  <si>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</si>
  <si>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</si>
  <si>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</si>
  <si>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</si>
  <si>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</si>
  <si>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</si>
  <si>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</si>
  <si>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</si>
  <si>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</si>
  <si>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</si>
  <si>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</si>
  <si>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</si>
  <si>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</si>
  <si>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</si>
  <si>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</si>
  <si>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</si>
  <si>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</si>
  <si>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</si>
  <si>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</si>
  <si>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</si>
  <si>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</si>
  <si>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</si>
  <si>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</si>
  <si>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</si>
  <si>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</si>
  <si>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</si>
  <si>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</si>
  <si>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</si>
  <si>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</si>
  <si>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</si>
  <si>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</si>
  <si>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</si>
  <si>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</si>
  <si>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</si>
  <si>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</si>
  <si>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</si>
  <si>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</si>
  <si>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</si>
  <si>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</si>
  <si>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</si>
  <si>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</si>
  <si>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</si>
  <si>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</si>
  <si>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</si>
  <si>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</si>
  <si>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</si>
  <si>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</si>
  <si>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</si>
  <si>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</si>
  <si>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</si>
  <si>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</si>
  <si>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</si>
  <si>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</si>
  <si>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</si>
  <si>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</si>
  <si>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</si>
  <si>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</si>
  <si>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</si>
  <si>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</si>
  <si>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</si>
  <si>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</si>
  <si>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</si>
  <si>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</si>
  <si>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</si>
  <si>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</si>
  <si>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</si>
  <si>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</si>
  <si>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</si>
  <si>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</si>
  <si>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</si>
  <si>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</si>
  <si>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</si>
  <si>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</si>
  <si>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</si>
  <si>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</si>
  <si>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</si>
  <si>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</si>
  <si>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</si>
  <si>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</si>
  <si>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</si>
  <si>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</si>
  <si>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</si>
  <si>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</si>
  <si>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</si>
  <si>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</si>
  <si>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</si>
  <si>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</si>
  <si>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</si>
  <si>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</si>
  <si>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</si>
  <si>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</si>
  <si>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</si>
  <si>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</si>
  <si>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</si>
  <si>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</si>
  <si>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</si>
  <si>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</si>
  <si>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</si>
  <si>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</si>
  <si>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</si>
  <si>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</si>
  <si>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</si>
  <si>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</si>
  <si>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</si>
  <si>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</si>
  <si>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</si>
  <si>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</si>
  <si>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</si>
  <si>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</si>
  <si>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</si>
  <si>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</si>
  <si>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</si>
  <si>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</si>
  <si>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</si>
  <si>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</si>
  <si>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</si>
  <si>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</si>
  <si>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</si>
  <si>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</si>
  <si>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</si>
  <si>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</si>
  <si>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</si>
  <si>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</si>
  <si>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</si>
  <si>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</si>
  <si>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</si>
  <si>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</si>
  <si>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</si>
  <si>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</si>
  <si>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</si>
  <si>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</si>
  <si>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</si>
  <si>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</si>
  <si>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</si>
  <si>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</si>
  <si>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</si>
  <si>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</si>
  <si>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</si>
  <si>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</si>
  <si>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</si>
  <si>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</si>
  <si>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</si>
  <si>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</si>
  <si>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</si>
  <si>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</si>
  <si>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</si>
  <si>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</si>
  <si>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</si>
  <si>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</si>
  <si>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</si>
  <si>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</si>
  <si>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</si>
  <si>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</si>
  <si>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</si>
  <si>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</si>
  <si>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</si>
  <si>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</si>
  <si>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</si>
  <si>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</si>
  <si>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</si>
  <si>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</si>
  <si>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</si>
  <si>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</si>
  <si>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</si>
  <si>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</si>
  <si>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</si>
  <si>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</si>
  <si>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</si>
  <si>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</si>
  <si>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</si>
  <si>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</si>
  <si>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</si>
  <si>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</si>
  <si>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</si>
  <si>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</si>
  <si>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</si>
  <si>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</si>
  <si>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</si>
  <si>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</si>
  <si>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</si>
  <si>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</si>
  <si>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</si>
  <si>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</si>
  <si>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</si>
  <si>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</si>
  <si>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</si>
  <si>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</si>
  <si>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</si>
  <si>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</si>
  <si>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</si>
  <si>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</si>
  <si>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</si>
  <si>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</si>
  <si>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</si>
  <si>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</si>
  <si>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</si>
  <si>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</si>
  <si>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</si>
  <si>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</si>
  <si>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</si>
  <si>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</si>
  <si>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</si>
  <si>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</si>
  <si>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</si>
  <si>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</si>
  <si>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</si>
  <si>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</si>
  <si>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</si>
  <si>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</si>
  <si>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</si>
  <si>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</si>
  <si>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</si>
  <si>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</si>
  <si>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</si>
  <si>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</si>
  <si>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</si>
  <si>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</si>
  <si>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</si>
  <si>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</si>
  <si>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</si>
  <si>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</si>
  <si>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</si>
  <si>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</si>
  <si>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</si>
  <si>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</si>
  <si>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</si>
  <si>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</si>
  <si>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</si>
  <si>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</si>
  <si>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</si>
  <si>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</si>
  <si>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</si>
  <si>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</si>
  <si>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</si>
  <si>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</si>
  <si>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</si>
  <si>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</si>
  <si>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</si>
  <si>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</si>
  <si>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</si>
  <si>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</si>
  <si>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</si>
  <si>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</si>
  <si>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</si>
  <si>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</si>
  <si>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</si>
  <si>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</si>
  <si>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</si>
  <si>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</si>
  <si>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</si>
  <si>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</si>
  <si>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</si>
  <si>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</si>
  <si>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</si>
  <si>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</si>
  <si>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</si>
  <si>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</si>
  <si>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</si>
  <si>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</si>
  <si>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</si>
  <si>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</si>
  <si>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</si>
  <si>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</si>
  <si>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</si>
  <si>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</si>
  <si>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</si>
  <si>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</si>
  <si>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</si>
  <si>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</si>
  <si>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</si>
  <si>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</si>
  <si>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</si>
  <si>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</si>
  <si>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</si>
  <si>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</si>
  <si>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</si>
  <si>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</si>
  <si>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</si>
  <si>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</si>
  <si>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</si>
  <si>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</si>
  <si>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</si>
  <si>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</si>
  <si>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</si>
  <si>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</si>
  <si>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</si>
  <si>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</si>
  <si>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</si>
  <si>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</si>
  <si>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</si>
  <si>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</si>
  <si>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</si>
  <si>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</si>
  <si>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</si>
  <si>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</si>
  <si>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</si>
  <si>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</si>
  <si>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</si>
  <si>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</si>
  <si>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</si>
  <si>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</si>
  <si>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</si>
  <si>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</si>
  <si>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</si>
  <si>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</si>
  <si>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</si>
  <si>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</si>
  <si>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</si>
  <si>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</si>
  <si>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</si>
  <si>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</si>
  <si>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</si>
  <si>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</si>
  <si>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</si>
  <si>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</si>
  <si>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</si>
  <si>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</si>
  <si>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</si>
  <si>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</si>
  <si>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</si>
  <si>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</si>
  <si>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</si>
  <si>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</si>
  <si>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</si>
  <si>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</si>
  <si>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</si>
  <si>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</si>
  <si>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</si>
  <si>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</si>
  <si>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</si>
  <si>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</si>
  <si>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</si>
  <si>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</si>
  <si>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</si>
  <si>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</si>
  <si>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</si>
  <si>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</si>
  <si>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</si>
  <si>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</si>
  <si>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</si>
  <si>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</si>
  <si>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</si>
  <si>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</si>
  <si>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</si>
  <si>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</si>
  <si>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</si>
  <si>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</si>
  <si>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</si>
  <si>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</si>
  <si>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</si>
  <si>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</si>
  <si>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</si>
  <si>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</si>
  <si>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</si>
  <si>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</si>
  <si>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</si>
  <si>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</si>
  <si>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</si>
  <si>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</si>
  <si>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</si>
  <si>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</si>
  <si>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</si>
  <si>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</si>
  <si>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</si>
  <si>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</si>
  <si>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</si>
  <si>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</si>
  <si>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</si>
  <si>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</si>
  <si>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</si>
  <si>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</si>
  <si>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</si>
  <si>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</si>
  <si>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</si>
  <si>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</si>
  <si>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</si>
  <si>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</si>
  <si>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</si>
  <si>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</si>
  <si>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</si>
  <si>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</si>
  <si>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</si>
  <si>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</si>
  <si>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</si>
  <si>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</si>
  <si>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</si>
  <si>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</si>
  <si>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</si>
  <si>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</si>
  <si>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</si>
  <si>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</si>
  <si>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</si>
  <si>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</si>
  <si>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</si>
  <si>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</si>
  <si>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</si>
  <si>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</si>
  <si>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</si>
  <si>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</si>
  <si>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</si>
  <si>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</si>
  <si>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</si>
  <si>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</si>
  <si>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</si>
  <si>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</si>
  <si>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</si>
  <si>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</si>
  <si>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</si>
  <si>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</si>
  <si>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</si>
  <si>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</si>
  <si>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</si>
  <si>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</si>
  <si>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</si>
  <si>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</si>
  <si>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</si>
  <si>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</si>
  <si>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</si>
  <si>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</si>
  <si>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</si>
  <si>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</si>
  <si>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</si>
  <si>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</si>
  <si>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</si>
  <si>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</si>
  <si>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</si>
  <si>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</si>
  <si>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</si>
  <si>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</si>
  <si>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</si>
  <si>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</si>
  <si>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</si>
  <si>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</si>
  <si>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</si>
  <si>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</si>
  <si>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</si>
  <si>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</si>
  <si>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</si>
  <si>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</si>
  <si>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</si>
  <si>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</si>
  <si>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</si>
  <si>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</si>
  <si>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</si>
  <si>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</si>
  <si>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</si>
  <si>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</si>
  <si>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</si>
  <si>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</si>
  <si>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</si>
  <si>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</si>
  <si>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</si>
  <si>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</si>
  <si>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</si>
  <si>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</si>
  <si>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</si>
  <si>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</si>
  <si>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</si>
  <si>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</si>
  <si>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</si>
  <si>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</si>
  <si>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</si>
  <si>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</si>
  <si>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</si>
  <si>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</si>
  <si>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</si>
  <si>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</si>
  <si>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</si>
  <si>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</si>
  <si>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</si>
  <si>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</si>
  <si>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</si>
  <si>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</si>
  <si>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</si>
  <si>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</si>
  <si>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</si>
  <si>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</si>
  <si>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</si>
  <si>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</si>
  <si>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</si>
  <si>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</si>
  <si>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</si>
  <si>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</si>
  <si>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</si>
  <si>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</si>
  <si>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</si>
  <si>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</si>
  <si>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</si>
  <si>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</si>
  <si>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</si>
  <si>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</si>
  <si>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</si>
  <si>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</si>
  <si>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</si>
  <si>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</si>
  <si>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</si>
  <si>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</si>
  <si>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</si>
  <si>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</si>
  <si>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</si>
  <si>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</si>
  <si>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</si>
  <si>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</si>
  <si>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</si>
  <si>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</si>
  <si>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</si>
  <si>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</si>
  <si>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</si>
  <si>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</si>
  <si>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</si>
  <si>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</si>
  <si>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</si>
  <si>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</si>
  <si>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</si>
  <si>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</si>
  <si>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</si>
  <si>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</si>
  <si>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</si>
  <si>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</si>
  <si>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</si>
  <si>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</si>
  <si>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</si>
  <si>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</si>
  <si>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</si>
  <si>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</si>
  <si>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</si>
  <si>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</si>
  <si>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</si>
  <si>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</si>
  <si>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</si>
  <si>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</si>
  <si>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</si>
  <si>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</si>
  <si>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</si>
  <si>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</si>
  <si>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</si>
  <si>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</si>
  <si>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</si>
  <si>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</si>
  <si>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</si>
  <si>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</si>
  <si>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</si>
  <si>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</si>
  <si>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</si>
  <si>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</si>
  <si>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</si>
  <si>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</si>
  <si>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</si>
  <si>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</si>
  <si>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</si>
  <si>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</si>
  <si>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</si>
  <si>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</si>
  <si>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</si>
  <si>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</si>
  <si>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</si>
  <si>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</si>
  <si>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</si>
  <si>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</si>
  <si>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</si>
  <si>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</si>
  <si>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</si>
  <si>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</si>
  <si>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</si>
  <si>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</si>
  <si>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</si>
  <si>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</si>
  <si>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</si>
  <si>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</si>
  <si>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</si>
  <si>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</si>
  <si>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</si>
  <si>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</si>
  <si>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</si>
  <si>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</si>
  <si>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</si>
  <si>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</si>
  <si>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</si>
  <si>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</si>
  <si>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</si>
  <si>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</si>
  <si>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</si>
  <si>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</si>
  <si>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</si>
  <si>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</si>
  <si>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</si>
  <si>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</si>
  <si>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</si>
  <si>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</si>
  <si>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</si>
  <si>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</si>
  <si>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</si>
  <si>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</si>
  <si>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</si>
  <si>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</si>
  <si>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</si>
  <si>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</si>
  <si>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</si>
  <si>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</si>
  <si>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</si>
  <si>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</si>
  <si>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</si>
  <si>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</si>
  <si>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</si>
  <si>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</si>
  <si>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</si>
  <si>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</si>
  <si>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</si>
  <si>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</si>
  <si>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</si>
  <si>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</si>
  <si>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</si>
  <si>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</si>
  <si>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</si>
  <si>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</si>
  <si>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</si>
  <si>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</si>
  <si>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</si>
  <si>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</si>
  <si>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</si>
  <si>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</si>
  <si>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</si>
  <si>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</si>
  <si>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</si>
  <si>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</si>
  <si>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</si>
  <si>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</si>
  <si>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</si>
  <si>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</si>
  <si>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</si>
  <si>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</si>
  <si>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</si>
  <si>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</si>
  <si>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</si>
  <si>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</si>
  <si>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</si>
  <si>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</si>
  <si>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</si>
  <si>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</si>
  <si>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</si>
  <si>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</si>
  <si>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</si>
  <si>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</si>
  <si>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</si>
  <si>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</si>
  <si>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</si>
  <si>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</si>
  <si>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</si>
  <si>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</si>
  <si>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</si>
  <si>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</si>
  <si>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</si>
  <si>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</si>
  <si>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</si>
  <si>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</si>
  <si>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</si>
  <si>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</si>
  <si>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</si>
  <si>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</si>
  <si>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</si>
  <si>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</si>
  <si>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</si>
  <si>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</si>
  <si>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</si>
  <si>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</si>
  <si>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</si>
  <si>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</si>
  <si>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</si>
  <si>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</si>
  <si>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</si>
  <si>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</si>
  <si>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</si>
  <si>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</si>
  <si>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</si>
  <si>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</si>
  <si>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</si>
  <si>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</si>
  <si>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</si>
  <si>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</si>
  <si>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</si>
  <si>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</si>
  <si>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</si>
  <si>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</si>
  <si>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</si>
  <si>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</si>
  <si>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</si>
  <si>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</si>
  <si>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</si>
  <si>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</si>
  <si>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</si>
  <si>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</si>
  <si>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</si>
  <si>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</si>
  <si>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</si>
  <si>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</si>
  <si>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</si>
  <si>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</si>
  <si>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</si>
  <si>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</si>
  <si>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</si>
  <si>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</si>
  <si>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</si>
  <si>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</si>
  <si>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</si>
  <si>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</si>
  <si>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</si>
  <si>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</si>
  <si>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</si>
  <si>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</si>
  <si>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</si>
  <si>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</si>
  <si>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</si>
  <si>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</si>
  <si>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</si>
  <si>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</si>
  <si>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</si>
  <si>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</si>
  <si>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</si>
  <si>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</si>
  <si>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</si>
  <si>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</si>
  <si>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</si>
  <si>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</si>
  <si>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</si>
  <si>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</si>
  <si>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</si>
  <si>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</si>
  <si>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</si>
  <si>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</si>
  <si>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</si>
  <si>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</si>
  <si>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</si>
  <si>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</si>
  <si>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</si>
  <si>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</si>
  <si>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</si>
  <si>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</si>
  <si>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</si>
  <si>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</si>
  <si>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</si>
  <si>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</si>
  <si>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</si>
  <si>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</si>
  <si>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</si>
  <si>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</si>
  <si>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</si>
  <si>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</si>
  <si>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</si>
  <si>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</si>
  <si>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</si>
  <si>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</si>
  <si>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</si>
  <si>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</si>
  <si>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</si>
  <si>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</si>
  <si>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</si>
  <si>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</si>
  <si>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</si>
  <si>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</si>
  <si>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</si>
  <si>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</si>
  <si>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</si>
  <si>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</si>
  <si>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</si>
  <si>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</si>
  <si>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</si>
  <si>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</si>
  <si>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</si>
  <si>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</si>
  <si>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</si>
  <si>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</si>
  <si>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</si>
  <si>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</si>
  <si>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</si>
  <si>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</si>
  <si>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</si>
  <si>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</si>
  <si>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</si>
  <si>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</si>
  <si>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</si>
  <si>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</si>
  <si>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</si>
  <si>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</si>
  <si>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</si>
  <si>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</si>
  <si>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</si>
  <si>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</si>
  <si>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</si>
  <si>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</si>
  <si>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</si>
  <si>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</si>
  <si>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</si>
  <si>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</si>
  <si>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</si>
  <si>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</si>
  <si>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</si>
  <si>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</si>
  <si>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</si>
  <si>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</si>
  <si>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</si>
  <si>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</si>
  <si>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</si>
  <si>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</si>
  <si>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</si>
  <si>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</si>
  <si>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</si>
  <si>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</si>
  <si>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</si>
  <si>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</si>
  <si>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</si>
  <si>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</si>
  <si>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</si>
  <si>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</si>
  <si>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</si>
  <si>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</si>
  <si>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</si>
  <si>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</si>
  <si>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</si>
  <si>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</si>
  <si>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</si>
  <si>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</si>
  <si>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</si>
  <si>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</si>
  <si>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</si>
  <si>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</si>
  <si>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</si>
  <si>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</si>
  <si>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</si>
  <si>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</si>
  <si>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</si>
  <si>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</si>
  <si>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</si>
  <si>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</si>
  <si>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</si>
  <si>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</si>
  <si>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</si>
  <si>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</si>
  <si>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</si>
  <si>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</si>
  <si>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</si>
  <si>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</si>
  <si>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</si>
  <si>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</si>
  <si>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</si>
  <si>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</si>
  <si>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</si>
  <si>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</si>
  <si>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</si>
  <si>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</si>
  <si>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</si>
  <si>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</si>
  <si>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</si>
  <si>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</si>
  <si>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</si>
  <si>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</si>
  <si>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</si>
  <si>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</si>
  <si>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</si>
  <si>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</si>
  <si>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</si>
  <si>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</si>
  <si>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</si>
  <si>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</si>
  <si>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</si>
  <si>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</si>
  <si>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</si>
  <si>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</si>
  <si>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</si>
  <si>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</si>
  <si>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</si>
  <si>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</si>
  <si>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</si>
  <si>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</si>
  <si>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</si>
  <si>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</si>
  <si>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</si>
  <si>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</si>
  <si>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</si>
  <si>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</si>
  <si>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</si>
  <si>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</si>
  <si>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</si>
  <si>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</si>
  <si>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</si>
  <si>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</si>
  <si>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</si>
  <si>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</si>
  <si>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</si>
  <si>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</si>
  <si>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</si>
  <si>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</si>
  <si>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</si>
  <si>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</si>
  <si>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</si>
  <si>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</si>
  <si>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</si>
  <si>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</si>
  <si>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</si>
  <si>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</si>
  <si>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</si>
  <si>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</si>
  <si>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</si>
  <si>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</si>
  <si>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</si>
  <si>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</si>
  <si>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</si>
  <si>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</si>
  <si>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</si>
  <si>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</si>
  <si>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</si>
  <si>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</si>
  <si>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</si>
  <si>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</si>
  <si>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</si>
  <si>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</si>
  <si>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</si>
  <si>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</si>
  <si>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</si>
  <si>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</si>
  <si>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</si>
  <si>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</si>
  <si>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</si>
  <si>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</si>
  <si>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</si>
  <si>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</si>
  <si>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</si>
  <si>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</si>
  <si>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</si>
  <si>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</si>
  <si>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</si>
  <si>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</si>
  <si>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</si>
  <si>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</si>
  <si>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</si>
  <si>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</si>
  <si>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</si>
  <si>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</si>
  <si>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</si>
  <si>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</si>
  <si>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</si>
  <si>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</si>
  <si>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</si>
  <si>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</si>
  <si>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</si>
  <si>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</si>
  <si>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</si>
  <si>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</si>
  <si>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</si>
  <si>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</si>
  <si>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</si>
  <si>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</si>
  <si>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</si>
  <si>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</si>
  <si>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</si>
  <si>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</si>
  <si>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</si>
  <si>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</si>
  <si>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</si>
  <si>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</si>
  <si>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</si>
  <si>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</si>
  <si>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</si>
  <si>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</si>
  <si>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</si>
  <si>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</si>
  <si>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</si>
  <si>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</si>
  <si>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</si>
  <si>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</si>
  <si>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</si>
  <si>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</si>
  <si>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</si>
  <si>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</si>
  <si>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</si>
  <si>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</si>
  <si>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</si>
  <si>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</si>
  <si>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</si>
  <si>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</si>
  <si>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</si>
  <si>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</si>
  <si>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</si>
  <si>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</si>
  <si>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</si>
  <si>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</si>
  <si>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</si>
  <si>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</si>
  <si>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</si>
  <si>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</si>
  <si>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</si>
  <si>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</si>
  <si>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</si>
  <si>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</si>
  <si>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</si>
  <si>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</si>
  <si>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</si>
  <si>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</si>
  <si>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</si>
  <si>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</si>
  <si>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</si>
  <si>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</si>
  <si>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</si>
  <si>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</si>
  <si>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</si>
  <si>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</si>
  <si>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</si>
  <si>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</si>
  <si>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</si>
  <si>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</si>
  <si>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</si>
  <si>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</si>
  <si>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</si>
  <si>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</si>
  <si>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</si>
  <si>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</si>
  <si>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</si>
  <si>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</si>
  <si>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</si>
  <si>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</si>
  <si>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</si>
  <si>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</si>
  <si>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</si>
  <si>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</si>
  <si>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</si>
  <si>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</si>
  <si>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</si>
  <si>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</si>
  <si>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</si>
  <si>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</si>
  <si>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</si>
  <si>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</si>
  <si>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</si>
  <si>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</si>
  <si>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</si>
  <si>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</si>
  <si>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</si>
  <si>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</si>
  <si>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</si>
  <si>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</si>
  <si>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</si>
  <si>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</si>
  <si>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</si>
  <si>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</si>
  <si>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</si>
  <si>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</si>
  <si>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</si>
  <si>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</si>
  <si>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</si>
  <si>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</si>
  <si>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</si>
  <si>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</si>
  <si>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</si>
  <si>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</si>
  <si>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</si>
  <si>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</si>
  <si>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</si>
  <si>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</si>
  <si>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</si>
  <si>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</si>
  <si>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</si>
  <si>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</si>
  <si>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</si>
  <si>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</si>
  <si>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</si>
  <si>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</si>
  <si>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</si>
  <si>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</si>
  <si>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</si>
  <si>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</si>
  <si>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</si>
  <si>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</si>
  <si>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</si>
  <si>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</si>
  <si>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</si>
  <si>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</si>
  <si>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</si>
  <si>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</si>
  <si>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</si>
  <si>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</si>
  <si>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</si>
  <si>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</si>
  <si>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</si>
  <si>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</si>
  <si>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</si>
  <si>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</si>
  <si>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</si>
  <si>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</si>
  <si>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</si>
  <si>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</si>
  <si>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</si>
  <si>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</si>
  <si>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</si>
  <si>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</si>
  <si>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</si>
  <si>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</si>
  <si>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</si>
  <si>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</si>
  <si>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</si>
  <si>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</si>
  <si>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</si>
  <si>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</si>
  <si>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</si>
  <si>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</si>
  <si>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</si>
  <si>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</si>
  <si>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</si>
  <si>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</si>
  <si>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</si>
  <si>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</si>
  <si>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</si>
  <si>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</si>
  <si>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</si>
  <si>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</si>
  <si>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</si>
  <si>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</si>
  <si>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</si>
  <si>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</si>
  <si>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</si>
  <si>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</si>
  <si>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</si>
  <si>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</si>
  <si>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</si>
  <si>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</si>
  <si>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</si>
  <si>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</si>
  <si>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</si>
  <si>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</si>
  <si>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</si>
  <si>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</si>
  <si>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</si>
  <si>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</si>
  <si>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</si>
  <si>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</si>
  <si>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</si>
  <si>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</si>
  <si>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</si>
  <si>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</si>
  <si>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</si>
  <si>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</si>
  <si>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</si>
  <si>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</si>
  <si>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</si>
  <si>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</si>
  <si>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</si>
  <si>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</si>
  <si>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</si>
  <si>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</si>
  <si>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</si>
  <si>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</si>
  <si>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</si>
  <si>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</si>
  <si>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</si>
  <si>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</si>
  <si>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</si>
  <si>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</si>
  <si>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</si>
  <si>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</si>
  <si>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</si>
  <si>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</si>
  <si>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</si>
  <si>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</si>
  <si>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</si>
  <si>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</si>
  <si>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</si>
  <si>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</si>
  <si>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</si>
  <si>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</si>
  <si>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</si>
  <si>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</si>
  <si>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</si>
  <si>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</si>
  <si>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</si>
  <si>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</si>
  <si>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</si>
  <si>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</si>
  <si>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</si>
  <si>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</si>
  <si>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</si>
  <si>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</si>
  <si>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</si>
  <si>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</si>
  <si>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</si>
  <si>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</si>
  <si>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</si>
  <si>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</si>
  <si>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</si>
  <si>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</si>
  <si>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</si>
  <si>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</si>
  <si>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</si>
  <si>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</si>
  <si>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</si>
  <si>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</si>
  <si>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</si>
  <si>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</si>
  <si>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</si>
  <si>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</si>
  <si>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</si>
  <si>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</si>
  <si>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</si>
  <si>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</si>
  <si>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</si>
  <si>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</si>
  <si>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</si>
  <si>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</si>
  <si>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</si>
  <si>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</si>
  <si>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</si>
  <si>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</si>
  <si>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</si>
  <si>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</si>
  <si>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</si>
  <si>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</si>
  <si>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</si>
  <si>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</si>
  <si>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</si>
  <si>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</si>
  <si>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</si>
  <si>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</si>
  <si>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</si>
  <si>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</si>
  <si>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</si>
  <si>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</si>
  <si>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</si>
  <si>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</si>
  <si>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</si>
  <si>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</si>
  <si>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</si>
  <si>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</si>
  <si>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</si>
  <si>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</si>
  <si>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</si>
  <si>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</si>
  <si>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</si>
  <si>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</si>
  <si>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</si>
  <si>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</si>
  <si>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</si>
  <si>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</si>
  <si>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</si>
  <si>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</si>
  <si>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</si>
  <si>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</si>
  <si>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</si>
  <si>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</si>
  <si>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</si>
  <si>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</si>
  <si>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</si>
  <si>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</si>
  <si>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</si>
  <si>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</si>
  <si>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</si>
  <si>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</si>
  <si>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</si>
  <si>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</si>
  <si>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</si>
  <si>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</si>
  <si>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</si>
  <si>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</si>
  <si>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</si>
  <si>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</si>
  <si>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</si>
  <si>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</si>
  <si>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</si>
  <si>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</si>
  <si>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</si>
  <si>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</si>
  <si>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</si>
  <si>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</si>
  <si>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</si>
  <si>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</si>
  <si>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</si>
  <si>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</si>
  <si>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</si>
  <si>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</si>
  <si>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</si>
  <si>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</si>
  <si>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</si>
  <si>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</si>
  <si>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</si>
  <si>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</si>
  <si>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</si>
  <si>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</si>
  <si>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</si>
  <si>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</si>
  <si>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</si>
  <si>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</si>
  <si>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</si>
  <si>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</si>
  <si>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</si>
  <si>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</si>
  <si>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</si>
  <si>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</si>
  <si>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</si>
  <si>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</si>
  <si>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</si>
  <si>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</si>
  <si>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</si>
  <si>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</si>
  <si>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</si>
  <si>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</si>
  <si>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</si>
  <si>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</si>
  <si>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</si>
  <si>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</si>
  <si>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</si>
  <si>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</si>
  <si>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</si>
  <si>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</si>
  <si>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</si>
  <si>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</si>
  <si>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</si>
  <si>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</si>
  <si>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</si>
  <si>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</si>
  <si>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</si>
  <si>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</si>
  <si>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</si>
  <si>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</si>
  <si>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</si>
  <si>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</si>
  <si>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</si>
  <si>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</si>
  <si>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</si>
  <si>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</si>
  <si>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</si>
  <si>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</si>
  <si>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</si>
  <si>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</si>
  <si>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</si>
  <si>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</si>
  <si>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</si>
  <si>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</si>
  <si>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</si>
  <si>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</si>
  <si>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</si>
  <si>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</si>
  <si>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</si>
  <si>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</si>
  <si>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</si>
  <si>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</si>
  <si>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</si>
  <si>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</si>
  <si>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</si>
  <si>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</si>
  <si>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</si>
  <si>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</si>
  <si>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</si>
  <si>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</si>
  <si>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</si>
  <si>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</si>
  <si>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</si>
  <si>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</si>
  <si>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</si>
  <si>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</si>
  <si>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</si>
  <si>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</si>
  <si>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</si>
  <si>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</si>
  <si>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</si>
  <si>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</si>
  <si>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</si>
  <si>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</si>
  <si>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</si>
  <si>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</si>
  <si>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</si>
  <si>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</si>
  <si>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</si>
  <si>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</si>
  <si>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</si>
  <si>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</si>
  <si>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</si>
  <si>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</si>
  <si>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</si>
  <si>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</si>
  <si>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</si>
  <si>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</si>
  <si>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</si>
  <si>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</si>
  <si>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</si>
  <si>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</si>
  <si>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</si>
  <si>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</si>
  <si>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</si>
  <si>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</si>
  <si>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</si>
  <si>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</si>
  <si>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</si>
  <si>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</si>
  <si>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</si>
  <si>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</si>
  <si>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</si>
  <si>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</si>
  <si>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</si>
  <si>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</si>
  <si>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</si>
  <si>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</si>
  <si>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</si>
  <si>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</si>
  <si>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</si>
  <si>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</si>
  <si>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</si>
  <si>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</si>
  <si>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</si>
  <si>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</si>
  <si>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</si>
  <si>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</si>
  <si>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</si>
  <si>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</si>
  <si>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</si>
  <si>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</si>
  <si>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</si>
  <si>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</si>
  <si>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</si>
  <si>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</si>
  <si>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</si>
  <si>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</si>
  <si>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</si>
  <si>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</si>
  <si>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</si>
  <si>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</si>
  <si>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</si>
  <si>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</si>
  <si>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</si>
  <si>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</si>
  <si>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</si>
  <si>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</si>
  <si>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</si>
  <si>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</si>
  <si>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</si>
  <si>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</si>
  <si>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</si>
  <si>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</si>
  <si>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</si>
  <si>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</si>
  <si>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</si>
  <si>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</si>
  <si>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</si>
  <si>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</si>
  <si>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</si>
  <si>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</si>
  <si>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</si>
  <si>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</si>
  <si>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</si>
  <si>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</si>
  <si>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</si>
  <si>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</si>
  <si>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</si>
  <si>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</si>
  <si>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</si>
  <si>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</si>
  <si>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</si>
  <si>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</si>
  <si>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</si>
  <si>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</si>
  <si>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</si>
  <si>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</si>
  <si>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</si>
  <si>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</si>
  <si>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</si>
  <si>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</si>
  <si>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</si>
  <si>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</si>
  <si>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</si>
  <si>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</si>
  <si>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</si>
  <si>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</si>
  <si>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</si>
  <si>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</si>
  <si>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</si>
  <si>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</si>
  <si>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</si>
  <si>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</si>
  <si>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</si>
  <si>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</si>
  <si>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</si>
  <si>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</si>
  <si>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</si>
  <si>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</si>
  <si>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</si>
  <si>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</si>
  <si>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</si>
  <si>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</si>
  <si>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</si>
  <si>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</si>
  <si>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</si>
  <si>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</si>
  <si>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</si>
  <si>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</si>
  <si>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</si>
  <si>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</si>
  <si>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</si>
  <si>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</si>
  <si>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</si>
  <si>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</si>
  <si>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</si>
  <si>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</si>
  <si>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</si>
  <si>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</si>
  <si>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</si>
  <si>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</si>
  <si>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</si>
  <si>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</si>
  <si>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</si>
  <si>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</si>
  <si>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</si>
  <si>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</si>
  <si>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</si>
  <si>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</si>
  <si>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</si>
  <si>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</si>
  <si>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</si>
  <si>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</si>
  <si>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</si>
  <si>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</si>
  <si>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</si>
  <si>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</si>
  <si>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</si>
  <si>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</si>
  <si>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</si>
  <si>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</si>
  <si>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</si>
  <si>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</si>
  <si>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</si>
  <si>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</si>
  <si>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</si>
  <si>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</si>
  <si>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</si>
  <si>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</si>
  <si>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</si>
  <si>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</si>
  <si>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</si>
  <si>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</si>
  <si>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</si>
  <si>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</si>
  <si>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</si>
  <si>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</si>
  <si>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</si>
  <si>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</si>
  <si>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</si>
  <si>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</si>
  <si>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</si>
  <si>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</si>
  <si>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</si>
  <si>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</si>
  <si>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</si>
  <si>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</si>
  <si>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</si>
  <si>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</si>
  <si>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</si>
  <si>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</si>
  <si>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</si>
  <si>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</si>
  <si>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</si>
  <si>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</si>
  <si>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</si>
  <si>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</si>
  <si>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</si>
  <si>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</si>
  <si>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</si>
  <si>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</si>
  <si>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</si>
  <si>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</si>
  <si>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</si>
  <si>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</si>
  <si>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</si>
  <si>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</si>
  <si>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</si>
  <si>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</si>
  <si>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</si>
  <si>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</si>
  <si>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</si>
  <si>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</si>
  <si>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</si>
  <si>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</si>
  <si>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</si>
  <si>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</si>
  <si>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</si>
  <si>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</si>
  <si>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</si>
  <si>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</si>
  <si>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</si>
  <si>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</si>
  <si>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</si>
  <si>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</si>
  <si>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</si>
  <si>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</si>
  <si>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</si>
  <si>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</si>
  <si>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</si>
  <si>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</si>
  <si>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</si>
  <si>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</si>
  <si>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</si>
  <si>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</si>
  <si>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</si>
  <si>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</si>
  <si>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</si>
  <si>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</si>
  <si>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</si>
  <si>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</si>
  <si>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</si>
  <si>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</si>
  <si>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</si>
  <si>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</si>
  <si>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</si>
  <si>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</si>
  <si>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</si>
  <si>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</si>
  <si>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</si>
  <si>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</si>
  <si>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</si>
  <si>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</si>
  <si>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</si>
  <si>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</si>
  <si>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</si>
  <si>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</si>
  <si>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</si>
  <si>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</si>
  <si>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</si>
  <si>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</si>
  <si>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</si>
  <si>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</si>
  <si>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</si>
  <si>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</si>
  <si>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</si>
  <si>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</si>
  <si>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</si>
  <si>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</si>
  <si>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</si>
  <si>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</si>
  <si>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</si>
  <si>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</si>
  <si>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</si>
  <si>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</si>
  <si>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</si>
  <si>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</si>
  <si>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</si>
  <si>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</si>
  <si>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</si>
  <si>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</si>
  <si>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</si>
  <si>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</si>
  <si>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</si>
  <si>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</si>
  <si>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</si>
  <si>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</si>
  <si>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</si>
  <si>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</si>
  <si>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</si>
  <si>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</si>
  <si>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</si>
  <si>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</si>
  <si>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</si>
  <si>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</si>
  <si>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</si>
  <si>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</si>
  <si>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</si>
  <si>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</si>
  <si>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</si>
  <si>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</si>
  <si>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</si>
  <si>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</si>
  <si>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</si>
  <si>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</si>
  <si>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</si>
  <si>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</si>
  <si>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</si>
  <si>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</si>
  <si>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</si>
  <si>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</si>
  <si>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</si>
  <si>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</si>
  <si>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</si>
  <si>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</si>
  <si>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</si>
  <si>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</si>
  <si>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</si>
  <si>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</si>
  <si>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</si>
  <si>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</si>
  <si>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</si>
  <si>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</si>
  <si>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</si>
  <si>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</si>
  <si>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</si>
  <si>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</si>
  <si>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</si>
  <si>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</si>
  <si>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</si>
  <si>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</si>
  <si>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</si>
  <si>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</si>
  <si>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</si>
  <si>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</si>
  <si>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</si>
  <si>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</si>
  <si>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</si>
  <si>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</si>
  <si>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</si>
  <si>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</si>
  <si>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</si>
  <si>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</si>
  <si>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</si>
  <si>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</si>
  <si>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</si>
  <si>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</si>
  <si>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</si>
  <si>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</si>
  <si>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</si>
  <si>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</si>
  <si>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</si>
  <si>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</si>
  <si>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</si>
  <si>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</si>
  <si>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</si>
  <si>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</si>
  <si>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</si>
  <si>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</si>
  <si>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</si>
  <si>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</si>
  <si>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</si>
  <si>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</si>
  <si>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</si>
  <si>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</si>
  <si>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</si>
  <si>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</si>
  <si>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</si>
  <si>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</si>
  <si>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</si>
  <si>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</si>
  <si>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</si>
  <si>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</si>
  <si>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</si>
  <si>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</si>
  <si>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</si>
  <si>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</si>
  <si>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</si>
  <si>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</si>
  <si>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</si>
  <si>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</si>
  <si>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</si>
  <si>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</si>
  <si>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</si>
  <si>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</si>
  <si>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</si>
  <si>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</si>
  <si>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</si>
  <si>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</si>
  <si>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</si>
  <si>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</si>
  <si>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</si>
  <si>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</si>
  <si>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</si>
  <si>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</si>
  <si>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</si>
  <si>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</si>
  <si>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</si>
  <si>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</si>
  <si>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</si>
  <si>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</si>
  <si>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</si>
  <si>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</si>
  <si>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</si>
  <si>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</si>
  <si>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</si>
  <si>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</si>
  <si>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</si>
  <si>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</si>
  <si>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</si>
  <si>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</si>
  <si>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</si>
  <si>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</si>
  <si>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</si>
  <si>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</si>
  <si>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</si>
  <si>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</si>
  <si>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</si>
  <si>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</si>
  <si>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</si>
  <si>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</si>
  <si>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</si>
  <si>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</si>
  <si>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</si>
  <si>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</si>
  <si>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</si>
  <si>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</si>
  <si>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</si>
  <si>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</si>
  <si>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</si>
  <si>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</si>
  <si>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</si>
  <si>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</si>
  <si>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</si>
  <si>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</si>
  <si>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</si>
  <si>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</si>
  <si>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</si>
  <si>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</si>
  <si>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</si>
  <si>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</si>
  <si>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</si>
  <si>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</si>
  <si>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</si>
  <si>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</si>
  <si>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</si>
  <si>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</si>
  <si>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</si>
  <si>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</si>
  <si>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</si>
  <si>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</si>
  <si>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</si>
  <si>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</si>
  <si>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</si>
  <si>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</si>
  <si>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</si>
  <si>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</si>
  <si>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</si>
  <si>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</si>
  <si>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</si>
  <si>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</si>
  <si>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</si>
  <si>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</si>
  <si>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</si>
  <si>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</si>
  <si>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</si>
  <si>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</si>
  <si>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</si>
  <si>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</si>
  <si>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</si>
  <si>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</si>
  <si>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</si>
  <si>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</si>
  <si>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</si>
  <si>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</si>
  <si>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</si>
  <si>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</si>
  <si>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</si>
  <si>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</si>
  <si>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</si>
  <si>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</si>
  <si>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</si>
  <si>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</si>
  <si>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</si>
  <si>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</si>
  <si>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</si>
  <si>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</si>
  <si>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</si>
  <si>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</si>
  <si>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</si>
  <si>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</si>
  <si>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</si>
  <si>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</si>
  <si>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</si>
  <si>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</si>
  <si>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</si>
  <si>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</si>
  <si>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</si>
  <si>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</si>
  <si>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</si>
  <si>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</si>
  <si>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</si>
  <si>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</si>
  <si>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</si>
  <si>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</si>
  <si>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</si>
  <si>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</si>
  <si>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</si>
  <si>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</si>
  <si>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</si>
  <si>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</si>
  <si>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</si>
  <si>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</si>
  <si>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</si>
  <si>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</si>
  <si>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</si>
  <si>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</si>
  <si>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</si>
  <si>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</si>
  <si>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</si>
  <si>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</si>
  <si>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</si>
  <si>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</si>
  <si>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</si>
  <si>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</si>
  <si>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</si>
  <si>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</si>
  <si>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</si>
  <si>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</si>
  <si>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</si>
  <si>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</si>
  <si>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</si>
  <si>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</si>
  <si>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</si>
  <si>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</si>
  <si>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</si>
  <si>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</si>
  <si>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</si>
  <si>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</si>
  <si>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</si>
  <si>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</si>
  <si>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</si>
  <si>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</si>
  <si>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</si>
  <si>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</si>
  <si>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</si>
  <si>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</si>
  <si>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</si>
  <si>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</si>
  <si>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</si>
  <si>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</si>
  <si>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</si>
  <si>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</si>
  <si>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</si>
  <si>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</si>
  <si>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</si>
  <si>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</si>
  <si>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</si>
  <si>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</si>
  <si>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</si>
  <si>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</si>
  <si>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</si>
  <si>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</si>
  <si>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</si>
  <si>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</si>
  <si>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</si>
  <si>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</si>
  <si>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</si>
  <si>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</si>
  <si>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</si>
  <si>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</si>
  <si>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</si>
  <si>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</si>
  <si>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</si>
  <si>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</si>
  <si>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</si>
  <si>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</si>
  <si>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</si>
  <si>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</si>
  <si>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</si>
  <si>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</si>
  <si>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</si>
  <si>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</si>
  <si>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</si>
  <si>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</si>
  <si>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</si>
  <si>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</si>
  <si>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</si>
  <si>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</si>
  <si>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</si>
  <si>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</si>
  <si>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</si>
  <si>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</si>
  <si>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</si>
  <si>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</si>
  <si>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</si>
  <si>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</si>
  <si>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</si>
  <si>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</si>
  <si>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</si>
  <si>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</si>
  <si>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</si>
  <si>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</si>
  <si>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</si>
  <si>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</si>
  <si>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</si>
  <si>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</si>
  <si>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</si>
  <si>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</si>
  <si>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</si>
  <si>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</si>
  <si>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</si>
  <si>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</si>
  <si>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</si>
  <si>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</si>
  <si>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</si>
  <si>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</si>
  <si>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</si>
  <si>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</si>
  <si>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</si>
  <si>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</si>
  <si>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</si>
  <si>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</si>
  <si>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</si>
  <si>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</si>
  <si>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</si>
  <si>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</si>
  <si>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</si>
  <si>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</si>
  <si>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</si>
  <si>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</si>
  <si>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</si>
  <si>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</si>
  <si>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</si>
  <si>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</si>
  <si>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</si>
  <si>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</si>
  <si>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</si>
  <si>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</si>
  <si>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</si>
  <si>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</si>
  <si>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</si>
  <si>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</si>
  <si>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</si>
  <si>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</si>
  <si>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</si>
  <si>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</si>
  <si>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</si>
  <si>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</si>
  <si>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</si>
  <si>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</si>
  <si>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</si>
  <si>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</si>
  <si>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</si>
  <si>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</si>
  <si>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</si>
  <si>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</si>
  <si>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</si>
  <si>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</si>
  <si>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</si>
  <si>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</si>
  <si>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</si>
  <si>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</si>
  <si>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</si>
  <si>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</si>
  <si>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</si>
  <si>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</si>
  <si>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</si>
  <si>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</si>
  <si>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</si>
  <si>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</si>
  <si>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</si>
  <si>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</si>
  <si>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</si>
  <si>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</si>
  <si>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</si>
  <si>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</si>
  <si>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</si>
  <si>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</si>
  <si>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</si>
  <si>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</si>
  <si>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</si>
  <si>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</si>
  <si>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</si>
  <si>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</si>
  <si>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</si>
  <si>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</si>
  <si>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</si>
  <si>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</si>
  <si>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</si>
  <si>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</si>
  <si>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</si>
  <si>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</si>
  <si>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</si>
  <si>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</si>
  <si>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</si>
  <si>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</si>
  <si>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</si>
  <si>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</si>
  <si>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</si>
  <si>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</si>
  <si>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</si>
  <si>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</si>
  <si>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</si>
  <si>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</si>
  <si>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</si>
  <si>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</si>
  <si>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</si>
  <si>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</si>
  <si>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</si>
  <si>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</si>
  <si>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</si>
  <si>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</si>
  <si>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</si>
  <si>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</si>
  <si>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</si>
  <si>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</si>
  <si>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</si>
  <si>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</si>
  <si>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</si>
  <si>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</si>
  <si>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</si>
  <si>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</si>
  <si>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</si>
  <si>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</si>
  <si>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</si>
  <si>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</si>
  <si>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</si>
  <si>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</si>
  <si>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</si>
  <si>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</si>
  <si>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</si>
  <si>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</si>
  <si>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</si>
  <si>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</si>
  <si>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</si>
  <si>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</si>
  <si>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</si>
  <si>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</si>
  <si>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</si>
  <si>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</si>
  <si>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</si>
  <si>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</si>
  <si>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</si>
  <si>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</si>
  <si>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</si>
  <si>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</si>
  <si>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</si>
  <si>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</si>
  <si>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</si>
  <si>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</si>
  <si>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</si>
  <si>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</si>
  <si>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</si>
  <si>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</si>
  <si>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</si>
  <si>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</si>
  <si>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</si>
  <si>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</si>
  <si>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</si>
  <si>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</si>
  <si>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</si>
  <si>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</si>
  <si>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</si>
  <si>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</si>
  <si>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</si>
  <si>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</si>
  <si>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</si>
  <si>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</si>
  <si>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</si>
  <si>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</si>
  <si>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</si>
  <si>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</si>
  <si>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</si>
  <si>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</si>
  <si>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</si>
  <si>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</si>
  <si>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</si>
  <si>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</si>
  <si>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</si>
  <si>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</si>
  <si>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</si>
  <si>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</si>
  <si>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</si>
  <si>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</si>
  <si>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</si>
  <si>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</si>
  <si>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</si>
  <si>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</si>
  <si>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</si>
  <si>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</si>
  <si>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</si>
  <si>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</si>
  <si>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</si>
  <si>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</si>
  <si>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</si>
  <si>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</si>
  <si>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</si>
  <si>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</si>
  <si>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</si>
  <si>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</si>
  <si>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</si>
  <si>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</si>
  <si>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</si>
  <si>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</si>
  <si>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</si>
  <si>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</si>
  <si>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</si>
  <si>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</si>
  <si>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</si>
  <si>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</si>
  <si>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</si>
  <si>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</si>
  <si>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</si>
  <si>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</si>
  <si>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</si>
  <si>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</si>
  <si>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</si>
  <si>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</si>
  <si>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</si>
  <si>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</si>
  <si>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</si>
  <si>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</si>
  <si>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</si>
  <si>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</si>
  <si>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</si>
  <si>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</si>
  <si>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</si>
  <si>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</si>
  <si>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</si>
  <si>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</si>
  <si>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</si>
  <si>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</si>
  <si>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</si>
  <si>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</si>
  <si>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</si>
  <si>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</si>
  <si>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</si>
  <si>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</si>
  <si>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</si>
  <si>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</si>
  <si>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</si>
  <si>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</si>
  <si>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</si>
  <si>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</si>
  <si>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</si>
  <si>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</si>
  <si>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</si>
  <si>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</si>
  <si>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</si>
  <si>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</si>
  <si>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</si>
  <si>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</si>
  <si>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</si>
  <si>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</si>
  <si>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</si>
  <si>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</si>
  <si>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</si>
  <si>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</si>
  <si>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</si>
  <si>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</si>
  <si>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</si>
  <si>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</si>
  <si>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</si>
  <si>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</si>
  <si>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</si>
  <si>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</si>
  <si>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</si>
  <si>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</si>
  <si>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</si>
  <si>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</si>
  <si>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</si>
  <si>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</si>
  <si>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</si>
  <si>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</si>
  <si>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</si>
  <si>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</si>
  <si>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</si>
  <si>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</si>
  <si>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</si>
  <si>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</si>
  <si>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</si>
  <si>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</si>
  <si>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</si>
  <si>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</si>
  <si>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</si>
  <si>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</si>
  <si>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</si>
  <si>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</si>
  <si>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</si>
  <si>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</si>
  <si>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</si>
  <si>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</si>
  <si>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</si>
  <si>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</si>
  <si>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</si>
  <si>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</si>
  <si>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</si>
  <si>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</si>
  <si>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</si>
  <si>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</si>
  <si>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</si>
  <si>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</si>
  <si>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</si>
  <si>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</si>
  <si>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</si>
  <si>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</si>
  <si>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</si>
  <si>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</si>
  <si>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</si>
  <si>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</si>
  <si>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</si>
  <si>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</si>
  <si>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</si>
  <si>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</si>
  <si>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</si>
  <si>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</si>
  <si>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</si>
  <si>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</si>
  <si>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</si>
  <si>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</si>
  <si>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</si>
  <si>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</si>
  <si>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</si>
  <si>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</si>
  <si>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</si>
  <si>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</si>
  <si>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</si>
  <si>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</si>
  <si>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</si>
  <si>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</si>
  <si>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</si>
  <si>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</si>
  <si>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</si>
  <si>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</si>
  <si>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</si>
  <si>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</si>
  <si>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</si>
  <si>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</si>
  <si>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</si>
  <si>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</si>
  <si>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</si>
  <si>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</si>
  <si>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</si>
  <si>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</si>
  <si>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</si>
  <si>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</si>
  <si>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</si>
  <si>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</si>
  <si>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</si>
  <si>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</si>
  <si>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</si>
  <si>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</si>
  <si>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</si>
  <si>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</si>
  <si>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</si>
  <si>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</si>
  <si>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</si>
  <si>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</si>
  <si>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</si>
  <si>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</si>
  <si>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</si>
  <si>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</si>
  <si>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</si>
  <si>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</si>
  <si>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</si>
  <si>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</si>
  <si>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</si>
  <si>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</si>
  <si>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</si>
  <si>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</si>
  <si>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</si>
  <si>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</si>
  <si>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</si>
  <si>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</si>
  <si>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</si>
  <si>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</si>
  <si>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</si>
  <si>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</si>
  <si>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</si>
  <si>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</si>
  <si>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</si>
  <si>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</si>
  <si>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</si>
  <si>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</si>
  <si>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</si>
  <si>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</si>
  <si>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</si>
  <si>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</si>
  <si>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</si>
  <si>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</si>
  <si>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</si>
  <si>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</si>
  <si>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</si>
  <si>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</si>
  <si>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</si>
  <si>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</si>
  <si>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</si>
  <si>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</si>
  <si>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</si>
  <si>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</si>
  <si>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</si>
  <si>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</si>
  <si>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</si>
  <si>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</si>
  <si>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</si>
  <si>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</si>
  <si>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</si>
  <si>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</si>
  <si>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</si>
  <si>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</si>
  <si>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</si>
  <si>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</si>
  <si>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</si>
  <si>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</si>
  <si>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</si>
  <si>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</si>
  <si>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</si>
  <si>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</si>
  <si>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</si>
  <si>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</si>
  <si>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</si>
  <si>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</si>
  <si>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</si>
  <si>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</si>
  <si>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</si>
  <si>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</si>
  <si>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</si>
  <si>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</si>
  <si>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</si>
  <si>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</si>
  <si>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</si>
  <si>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</si>
  <si>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</si>
  <si>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</si>
  <si>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</si>
  <si>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</si>
  <si>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</si>
  <si>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</si>
  <si>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</si>
  <si>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</si>
  <si>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</si>
  <si>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</si>
  <si>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</si>
  <si>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</si>
  <si>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</si>
  <si>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</si>
  <si>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</si>
  <si>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</si>
  <si>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</si>
  <si>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</si>
  <si>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</si>
  <si>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</si>
  <si>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</si>
  <si>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</si>
  <si>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</si>
  <si>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</si>
  <si>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</si>
  <si>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</si>
  <si>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</si>
  <si>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</si>
  <si>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</si>
  <si>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</si>
  <si>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</si>
  <si>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</si>
  <si>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</si>
  <si>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</si>
  <si>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</si>
  <si>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</si>
  <si>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</si>
  <si>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</si>
  <si>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</si>
  <si>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</si>
  <si>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</si>
  <si>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</si>
  <si>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</si>
  <si>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</si>
  <si>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</si>
  <si>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</si>
  <si>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</si>
  <si>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</si>
  <si>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</si>
  <si>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</si>
  <si>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</si>
  <si>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</si>
  <si>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</si>
  <si>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</si>
  <si>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</si>
  <si>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</si>
  <si>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</si>
  <si>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</si>
  <si>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</si>
  <si>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</si>
  <si>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</si>
  <si>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</si>
  <si>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</si>
  <si>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</si>
  <si>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</si>
  <si>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</si>
  <si>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</si>
  <si>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</si>
  <si>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</si>
  <si>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</si>
  <si>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</si>
  <si>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</si>
  <si>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</si>
  <si>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</si>
  <si>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</si>
  <si>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</si>
  <si>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</si>
  <si>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</si>
  <si>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</si>
  <si>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</si>
  <si>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</si>
  <si>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</si>
  <si>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</si>
  <si>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</si>
  <si>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</si>
  <si>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</si>
  <si>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</si>
  <si>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</si>
  <si>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</si>
  <si>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</si>
  <si>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</si>
  <si>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</si>
  <si>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</si>
  <si>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</si>
  <si>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</si>
  <si>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</si>
  <si>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</si>
  <si>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</si>
  <si>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</si>
  <si>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</si>
  <si>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</si>
  <si>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</si>
  <si>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</si>
  <si>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</si>
  <si>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</si>
  <si>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</si>
  <si>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</si>
  <si>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</si>
  <si>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</si>
  <si>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</si>
  <si>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</si>
  <si>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</si>
  <si>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</si>
  <si>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</si>
  <si>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</si>
  <si>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</si>
  <si>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</si>
  <si>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</si>
  <si>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</si>
  <si>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</si>
  <si>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</si>
  <si>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</si>
  <si>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</si>
  <si>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</si>
  <si>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</si>
  <si>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</si>
  <si>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</si>
  <si>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</si>
  <si>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</si>
  <si>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</si>
  <si>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</si>
  <si>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</si>
  <si>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</si>
  <si>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</si>
  <si>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</si>
  <si>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</si>
  <si>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</si>
  <si>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</si>
  <si>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</si>
  <si>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</si>
  <si>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</si>
  <si>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</si>
  <si>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</si>
  <si>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</si>
  <si>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</si>
  <si>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</si>
  <si>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</si>
  <si>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</si>
  <si>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</si>
  <si>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</si>
  <si>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</si>
  <si>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</si>
  <si>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</si>
  <si>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</si>
  <si>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</si>
  <si>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</si>
  <si>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</si>
  <si>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</si>
  <si>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</si>
  <si>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</si>
  <si>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</si>
  <si>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</si>
  <si>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</si>
  <si>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</si>
  <si>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</si>
  <si>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</si>
  <si>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</si>
  <si>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</si>
  <si>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</si>
  <si>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</si>
  <si>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</si>
  <si>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</si>
  <si>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</si>
  <si>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</si>
  <si>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</si>
  <si>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</si>
  <si>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</si>
  <si>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</si>
  <si>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</si>
  <si>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</si>
  <si>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</si>
  <si>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</si>
  <si>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</si>
  <si>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</si>
  <si>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</si>
  <si>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</si>
  <si>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</si>
  <si>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</si>
  <si>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</si>
  <si>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</si>
  <si>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</si>
  <si>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</si>
  <si>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</si>
  <si>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</si>
  <si>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</si>
  <si>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</si>
  <si>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</si>
  <si>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</si>
  <si>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</si>
  <si>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</si>
  <si>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</si>
  <si>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</si>
  <si>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</si>
  <si>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</si>
  <si>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</si>
  <si>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</si>
  <si>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</si>
  <si>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</si>
  <si>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</si>
  <si>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</si>
  <si>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</si>
  <si>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</si>
  <si>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</si>
  <si>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</si>
  <si>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</si>
  <si>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</si>
  <si>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</si>
  <si>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</si>
  <si>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</si>
  <si>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</si>
  <si>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</si>
  <si>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</si>
  <si>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</si>
  <si>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</si>
  <si>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</si>
  <si>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</si>
  <si>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</si>
  <si>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</si>
  <si>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</si>
  <si>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</si>
  <si>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</si>
  <si>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</si>
  <si>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</si>
  <si>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</si>
  <si>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</si>
  <si>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</si>
  <si>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</si>
  <si>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</si>
  <si>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</si>
  <si>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</si>
  <si>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</si>
  <si>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</si>
  <si>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</si>
  <si>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</si>
  <si>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</si>
  <si>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</si>
  <si>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</si>
  <si>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</si>
  <si>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</si>
  <si>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</si>
  <si>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</si>
  <si>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</si>
  <si>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</si>
  <si>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</si>
  <si>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</si>
  <si>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</si>
  <si>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</si>
  <si>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</si>
  <si>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</si>
  <si>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</si>
  <si>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</si>
  <si>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</si>
  <si>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</si>
  <si>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</si>
  <si>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</si>
  <si>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</si>
  <si>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</si>
  <si>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</si>
  <si>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</si>
  <si>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</si>
  <si>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</si>
  <si>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</si>
  <si>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</si>
  <si>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</si>
  <si>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</si>
  <si>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</si>
  <si>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</si>
  <si>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</si>
  <si>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</si>
  <si>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</si>
  <si>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</si>
  <si>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</si>
  <si>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</si>
  <si>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</si>
  <si>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</si>
  <si>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</si>
  <si>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</si>
  <si>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</si>
  <si>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</si>
  <si>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</si>
  <si>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</si>
  <si>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</si>
  <si>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</si>
  <si>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</si>
  <si>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</si>
  <si>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</si>
  <si>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</si>
  <si>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</si>
  <si>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</si>
  <si>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</si>
  <si>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</si>
  <si>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</si>
  <si>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</si>
  <si>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</si>
  <si>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</si>
  <si>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</si>
  <si>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</si>
  <si>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</si>
  <si>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</si>
  <si>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</si>
  <si>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</si>
  <si>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</si>
  <si>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</si>
  <si>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</si>
  <si>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</si>
  <si>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</si>
  <si>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</si>
  <si>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</si>
  <si>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</si>
  <si>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</si>
  <si>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</si>
  <si>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</si>
  <si>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</si>
  <si>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</si>
  <si>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</si>
  <si>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</si>
  <si>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</si>
  <si>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</si>
  <si>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</si>
  <si>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</si>
  <si>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</si>
  <si>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</si>
  <si>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</si>
  <si>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</si>
  <si>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</si>
  <si>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</si>
  <si>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</si>
  <si>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</si>
  <si>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</si>
  <si>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</si>
  <si>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</si>
  <si>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</si>
  <si>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</si>
  <si>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</si>
  <si>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</si>
  <si>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</si>
  <si>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</si>
  <si>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</si>
  <si>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</si>
  <si>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</si>
  <si>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</si>
  <si>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</si>
  <si>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</si>
  <si>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</si>
  <si>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</si>
  <si>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</si>
  <si>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</si>
  <si>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</si>
  <si>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</si>
  <si>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</si>
  <si>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</si>
  <si>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</si>
  <si>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</si>
  <si>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</si>
  <si>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</si>
  <si>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</si>
  <si>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</si>
  <si>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</si>
  <si>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</si>
  <si>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</si>
  <si>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</si>
  <si>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</si>
  <si>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</si>
  <si>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</si>
  <si>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</si>
  <si>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</si>
  <si>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</si>
  <si>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</si>
  <si>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</si>
  <si>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</si>
  <si>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</si>
  <si>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</si>
  <si>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</si>
  <si>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</si>
  <si>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</si>
  <si>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</si>
  <si>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</si>
  <si>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</si>
  <si>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</si>
  <si>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</si>
  <si>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</si>
  <si>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</si>
  <si>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</si>
  <si>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</si>
  <si>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</si>
  <si>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</si>
  <si>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</si>
  <si>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</si>
  <si>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</si>
  <si>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</si>
  <si>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</si>
  <si>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</si>
  <si>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</si>
  <si>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</si>
  <si>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</si>
  <si>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</si>
  <si>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</si>
  <si>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</si>
  <si>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</si>
  <si>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</si>
  <si>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</si>
  <si>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</si>
  <si>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</si>
  <si>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</si>
  <si>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</si>
  <si>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</si>
  <si>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</si>
  <si>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</si>
  <si>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</si>
  <si>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</si>
  <si>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</si>
  <si>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</si>
  <si>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</si>
  <si>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</si>
  <si>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</si>
  <si>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</si>
  <si>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</si>
  <si>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</si>
  <si>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</si>
  <si>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</si>
  <si>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</si>
  <si>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</si>
  <si>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</si>
  <si>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</si>
  <si>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</si>
  <si>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</si>
  <si>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</si>
  <si>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</si>
  <si>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</si>
  <si>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</si>
  <si>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</si>
  <si>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</si>
  <si>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</si>
  <si>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</si>
  <si>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</si>
  <si>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</si>
  <si>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</si>
  <si>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</si>
  <si>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</si>
  <si>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</si>
  <si>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</si>
  <si>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</si>
  <si>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</si>
  <si>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</si>
  <si>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</si>
  <si>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</si>
  <si>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</si>
  <si>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</si>
  <si>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</si>
  <si>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</si>
  <si>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</si>
  <si>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</si>
  <si>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</si>
  <si>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</si>
  <si>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</si>
  <si>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</si>
  <si>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</si>
  <si>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</si>
  <si>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</si>
  <si>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</si>
  <si>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</si>
  <si>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</si>
  <si>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</si>
  <si>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</si>
  <si>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</si>
  <si>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</si>
  <si>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</si>
  <si>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</si>
  <si>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</si>
  <si>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</si>
  <si>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</si>
  <si>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</si>
  <si>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</si>
  <si>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</si>
  <si>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</si>
  <si>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</si>
  <si>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</si>
  <si>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</si>
  <si>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</si>
  <si>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</si>
  <si>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</si>
  <si>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</si>
  <si>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</si>
  <si>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</si>
  <si>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</si>
  <si>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</si>
  <si>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</si>
  <si>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</si>
  <si>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</si>
  <si>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</si>
  <si>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</si>
  <si>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</si>
  <si>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</si>
  <si>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</si>
  <si>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</si>
  <si>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</si>
  <si>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</si>
  <si>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</si>
  <si>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</si>
  <si>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</si>
  <si>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</si>
  <si>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</si>
  <si>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</si>
  <si>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</si>
  <si>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</si>
  <si>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</si>
  <si>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</si>
  <si>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</si>
  <si>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</si>
  <si>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</si>
  <si>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</si>
  <si>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</si>
  <si>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</si>
  <si>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</si>
  <si>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</si>
  <si>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</si>
  <si>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</si>
  <si>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</si>
  <si>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</si>
  <si>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</si>
  <si>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</si>
  <si>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</si>
  <si>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</si>
  <si>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</si>
  <si>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</si>
  <si>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</si>
  <si>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</si>
  <si>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</si>
  <si>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</si>
  <si>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</si>
  <si>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</si>
  <si>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</si>
  <si>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</si>
  <si>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</si>
  <si>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</si>
  <si>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</si>
  <si>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</si>
  <si>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</si>
  <si>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</si>
  <si>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</si>
  <si>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</si>
  <si>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</si>
  <si>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</si>
  <si>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</si>
  <si>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</si>
  <si>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</si>
  <si>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</si>
  <si>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</si>
  <si>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</si>
  <si>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</si>
  <si>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</si>
  <si>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</si>
  <si>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</si>
  <si>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</si>
  <si>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</si>
  <si>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</si>
  <si>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</si>
  <si>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</si>
  <si>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</si>
  <si>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</si>
  <si>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</si>
  <si>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</si>
  <si>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</si>
  <si>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</si>
  <si>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</si>
  <si>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</si>
  <si>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</si>
  <si>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</si>
  <si>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</si>
  <si>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</si>
  <si>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</si>
  <si>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</si>
  <si>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</si>
  <si>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</si>
  <si>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</si>
  <si>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</si>
  <si>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</si>
  <si>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</si>
  <si>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</si>
  <si>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</si>
  <si>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</si>
  <si>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</si>
  <si>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</si>
  <si>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</si>
  <si>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</si>
  <si>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</si>
  <si>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</si>
  <si>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</si>
  <si>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</si>
  <si>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</si>
  <si>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</si>
  <si>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</si>
  <si>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</si>
  <si>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</si>
  <si>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</si>
  <si>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</si>
  <si>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</si>
  <si>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</si>
  <si>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</si>
  <si>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</si>
  <si>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</si>
  <si>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</si>
  <si>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</si>
  <si>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</si>
  <si>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</si>
  <si>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</si>
  <si>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</si>
  <si>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</si>
  <si>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</si>
  <si>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</si>
  <si>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</si>
  <si>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</si>
  <si>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</si>
  <si>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</si>
  <si>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</si>
  <si>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</si>
  <si>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</si>
  <si>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</si>
  <si>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</si>
  <si>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</si>
  <si>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</si>
  <si>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</si>
  <si>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</si>
  <si>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</si>
  <si>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</si>
  <si>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</si>
  <si>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</si>
  <si>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</si>
  <si>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</si>
  <si>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</si>
  <si>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</si>
  <si>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</si>
  <si>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</si>
  <si>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</si>
  <si>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</si>
  <si>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</si>
  <si>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</si>
  <si>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</si>
  <si>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</si>
  <si>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</si>
  <si>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</si>
  <si>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</si>
  <si>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</si>
  <si>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</si>
  <si>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</si>
  <si>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</si>
  <si>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</si>
  <si>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</si>
  <si>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</si>
  <si>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</si>
  <si>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</si>
  <si>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</si>
  <si>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</si>
  <si>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</si>
  <si>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</si>
  <si>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</si>
  <si>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</si>
  <si>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</si>
  <si>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</si>
  <si>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</si>
  <si>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</si>
  <si>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</si>
  <si>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</si>
  <si>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</si>
  <si>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</si>
  <si>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</si>
  <si>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</si>
  <si>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</si>
  <si>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</si>
  <si>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</si>
  <si>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</si>
  <si>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</si>
  <si>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</si>
  <si>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</si>
  <si>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</si>
  <si>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</si>
  <si>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</si>
  <si>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</si>
  <si>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</si>
  <si>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</si>
  <si>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</si>
  <si>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</si>
  <si>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</si>
  <si>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</si>
  <si>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</si>
  <si>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</si>
  <si>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</si>
  <si>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</si>
  <si>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</si>
  <si>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</si>
  <si>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</si>
  <si>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</si>
  <si>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</si>
  <si>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</si>
  <si>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</si>
  <si>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</si>
  <si>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</si>
  <si>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</si>
  <si>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</si>
  <si>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</si>
  <si>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</si>
  <si>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</si>
  <si>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</si>
  <si>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</si>
  <si>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</si>
  <si>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</si>
  <si>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</si>
  <si>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</si>
  <si>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</si>
  <si>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</si>
  <si>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</si>
  <si>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</si>
  <si>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</si>
  <si>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</si>
  <si>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</si>
  <si>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</si>
  <si>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</si>
  <si>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</si>
  <si>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</si>
  <si>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</si>
  <si>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</si>
  <si>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</si>
  <si>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</si>
  <si>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</si>
  <si>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</si>
  <si>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</si>
  <si>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</si>
  <si>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</si>
  <si>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</si>
  <si>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</si>
  <si>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</si>
  <si>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</si>
  <si>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</si>
  <si>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</si>
  <si>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</si>
  <si>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</si>
  <si>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</si>
  <si>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</si>
  <si>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</si>
  <si>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</si>
  <si>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</si>
  <si>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</si>
  <si>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</si>
  <si>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</si>
  <si>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</si>
  <si>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</si>
  <si>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</si>
  <si>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</si>
  <si>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</si>
  <si>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</si>
  <si>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</si>
  <si>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</si>
  <si>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</si>
  <si>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</si>
  <si>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</si>
  <si>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</si>
  <si>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</si>
  <si>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</si>
  <si>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</si>
  <si>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</si>
  <si>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</si>
  <si>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</si>
  <si>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</si>
  <si>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</si>
  <si>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</si>
  <si>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</si>
  <si>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</si>
  <si>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</si>
  <si>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</si>
  <si>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</si>
  <si>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</si>
  <si>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</si>
  <si>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</si>
  <si>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</si>
  <si>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</si>
  <si>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</si>
  <si>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</si>
  <si>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</si>
  <si>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</si>
  <si>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</si>
  <si>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</si>
  <si>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</si>
  <si>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</si>
  <si>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</si>
  <si>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</si>
  <si>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</si>
  <si>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</si>
  <si>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</si>
  <si>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</si>
  <si>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</si>
  <si>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</si>
  <si>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</si>
  <si>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</si>
  <si>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</si>
  <si>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</si>
  <si>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</si>
  <si>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</si>
  <si>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</si>
  <si>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</si>
  <si>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</si>
  <si>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</si>
  <si>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</si>
  <si>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</si>
  <si>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</si>
  <si>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</si>
  <si>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</si>
  <si>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</si>
  <si>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</si>
  <si>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</si>
  <si>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</si>
  <si>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</si>
  <si>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</si>
  <si>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</si>
  <si>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</si>
  <si>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</si>
  <si>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</si>
  <si>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</si>
  <si>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</si>
  <si>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</si>
  <si>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</si>
  <si>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</si>
  <si>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</si>
  <si>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</si>
  <si>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</si>
  <si>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</si>
  <si>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</si>
  <si>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</si>
  <si>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</si>
  <si>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</si>
  <si>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</si>
  <si>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</si>
  <si>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</si>
  <si>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</si>
  <si>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</si>
  <si>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</si>
  <si>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</si>
  <si>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</si>
  <si>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</si>
  <si>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</si>
  <si>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</si>
  <si>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</si>
  <si>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</si>
  <si>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</si>
  <si>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</si>
  <si>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</si>
  <si>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</si>
  <si>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</si>
  <si>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</si>
  <si>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</si>
  <si>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</si>
  <si>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</si>
  <si>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</si>
  <si>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</si>
  <si>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</si>
  <si>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</si>
  <si>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</si>
  <si>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</si>
  <si>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</si>
  <si>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</si>
  <si>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</si>
  <si>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</si>
  <si>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</si>
  <si>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</si>
  <si>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</si>
  <si>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</si>
  <si>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</si>
  <si>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</si>
  <si>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</si>
  <si>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</si>
  <si>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</si>
  <si>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</si>
  <si>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</si>
  <si>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</si>
  <si>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</si>
  <si>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</si>
  <si>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</si>
  <si>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</si>
  <si>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</si>
  <si>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</si>
  <si>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</si>
  <si>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</si>
  <si>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</si>
  <si>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</si>
  <si>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</si>
  <si>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</si>
  <si>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</si>
  <si>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</si>
  <si>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</si>
  <si>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</si>
  <si>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</si>
  <si>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</si>
  <si>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</si>
  <si>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</si>
  <si>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</si>
  <si>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</si>
  <si>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</si>
  <si>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</si>
  <si>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</si>
  <si>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</si>
  <si>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</si>
  <si>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</si>
  <si>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</si>
  <si>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</si>
  <si>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</si>
  <si>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</si>
  <si>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</si>
  <si>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</si>
  <si>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</si>
  <si>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</si>
  <si>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</si>
  <si>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</si>
  <si>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</si>
  <si>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</si>
  <si>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</si>
  <si>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</si>
  <si>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</si>
  <si>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</si>
  <si>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</si>
  <si>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</si>
  <si>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</si>
  <si>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</si>
  <si>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</si>
  <si>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</si>
  <si>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</si>
  <si>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</si>
  <si>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</si>
  <si>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</si>
  <si>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</si>
  <si>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</si>
  <si>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</si>
  <si>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</si>
  <si>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</si>
  <si>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</si>
  <si>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</si>
  <si>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</si>
  <si>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</si>
  <si>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</si>
  <si>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</si>
  <si>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</si>
  <si>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</si>
  <si>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</si>
  <si>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</si>
  <si>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</si>
  <si>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</si>
  <si>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</si>
  <si>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</si>
  <si>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</si>
  <si>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</si>
  <si>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</si>
  <si>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</si>
  <si>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</si>
  <si>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</si>
  <si>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</si>
  <si>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</si>
  <si>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</si>
  <si>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</si>
  <si>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</si>
  <si>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</si>
  <si>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</si>
  <si>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</si>
  <si>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</si>
  <si>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</si>
  <si>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</si>
  <si>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</si>
  <si>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</si>
  <si>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</si>
  <si>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</si>
  <si>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</si>
  <si>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</si>
  <si>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</si>
  <si>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</si>
  <si>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</si>
  <si>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</si>
  <si>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</si>
  <si>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</si>
  <si>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</si>
  <si>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</si>
  <si>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</si>
  <si>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</si>
  <si>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</si>
  <si>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</si>
  <si>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</si>
  <si>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</si>
  <si>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</si>
  <si>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</si>
  <si>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</si>
  <si>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</si>
  <si>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</si>
  <si>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</si>
  <si>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</si>
  <si>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</si>
  <si>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</si>
  <si>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</si>
  <si>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</si>
  <si>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</si>
  <si>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</si>
  <si>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</si>
  <si>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</si>
  <si>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</si>
  <si>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</si>
  <si>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</si>
  <si>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</si>
  <si>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</si>
  <si>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</si>
  <si>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</si>
  <si>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</si>
  <si>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</si>
  <si>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</si>
  <si>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</si>
  <si>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</si>
  <si>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</si>
  <si>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</si>
  <si>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</si>
  <si>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</si>
  <si>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</si>
  <si>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</si>
  <si>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</si>
  <si>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</si>
  <si>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</si>
  <si>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</si>
  <si>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</si>
  <si>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</si>
  <si>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</si>
  <si>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</si>
  <si>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</si>
  <si>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</si>
  <si>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</si>
  <si>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</si>
  <si>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</si>
  <si>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</si>
  <si>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</si>
  <si>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</si>
  <si>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</si>
  <si>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</si>
  <si>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</si>
  <si>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</si>
  <si>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</si>
  <si>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</si>
  <si>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</si>
  <si>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</si>
  <si>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</si>
  <si>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</si>
  <si>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</si>
  <si>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</si>
  <si>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</si>
  <si>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</si>
  <si>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</si>
  <si>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</si>
  <si>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</si>
  <si>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</si>
  <si>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</si>
  <si>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</si>
  <si>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</si>
  <si>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</si>
  <si>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</si>
  <si>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</si>
  <si>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</si>
  <si>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</si>
  <si>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</si>
  <si>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</si>
  <si>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</si>
  <si>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</si>
  <si>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</si>
  <si>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</si>
  <si>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</si>
  <si>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</si>
  <si>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</si>
  <si>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</si>
  <si>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</si>
  <si>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</si>
  <si>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</si>
  <si>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</si>
  <si>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</si>
  <si>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</si>
  <si>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</si>
  <si>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</si>
  <si>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</si>
  <si>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</si>
  <si>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</si>
  <si>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</si>
  <si>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</si>
  <si>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</si>
  <si>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</si>
  <si>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</si>
  <si>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</si>
  <si>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</si>
  <si>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</si>
  <si>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</si>
  <si>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</si>
  <si>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</si>
  <si>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</si>
  <si>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</si>
  <si>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</si>
  <si>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</si>
  <si>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</si>
  <si>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</si>
  <si>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</si>
  <si>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</si>
  <si>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</si>
  <si>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</si>
  <si>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</si>
  <si>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</si>
  <si>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</si>
  <si>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</si>
  <si>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</si>
  <si>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</si>
  <si>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</si>
  <si>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</si>
  <si>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</si>
  <si>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</si>
  <si>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</si>
  <si>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</si>
  <si>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</si>
  <si>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</si>
  <si>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</si>
  <si>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</si>
  <si>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</si>
  <si>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</si>
  <si>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</si>
  <si>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</si>
  <si>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</si>
  <si>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</si>
  <si>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</si>
  <si>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</si>
  <si>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</si>
  <si>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</si>
  <si>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</si>
  <si>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</si>
  <si>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</si>
  <si>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</si>
  <si>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</si>
  <si>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</si>
  <si>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</si>
  <si>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</si>
  <si>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</si>
  <si>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</si>
  <si>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</si>
  <si>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</si>
  <si>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</si>
  <si>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</si>
  <si>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</si>
  <si>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</si>
  <si>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</si>
  <si>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</si>
  <si>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</si>
  <si>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</si>
  <si>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</si>
  <si>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</si>
  <si>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</si>
  <si>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</si>
  <si>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</si>
  <si>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</si>
  <si>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</si>
  <si>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</si>
  <si>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</si>
  <si>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</si>
  <si>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</si>
  <si>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</si>
  <si>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</si>
  <si>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</si>
  <si>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</si>
  <si>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</si>
  <si>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</si>
  <si>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</si>
  <si>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</si>
  <si>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</si>
  <si>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</si>
  <si>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</si>
  <si>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</si>
  <si>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</si>
  <si>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</si>
  <si>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</si>
  <si>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</si>
  <si>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</si>
  <si>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</si>
  <si>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</si>
  <si>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</si>
  <si>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</si>
  <si>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</si>
  <si>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</si>
  <si>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</si>
  <si>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</si>
  <si>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</si>
  <si>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</si>
  <si>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</si>
  <si>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</si>
  <si>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</si>
  <si>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</si>
  <si>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</si>
  <si>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</si>
  <si>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</si>
  <si>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</si>
  <si>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</si>
  <si>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</si>
  <si>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</si>
  <si>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</si>
  <si>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</si>
  <si>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</si>
  <si>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</si>
  <si>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</si>
  <si>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</si>
  <si>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</si>
  <si>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</si>
  <si>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</si>
  <si>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</si>
  <si>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</si>
  <si>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</si>
  <si>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</si>
  <si>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</si>
  <si>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</si>
  <si>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</si>
  <si>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</si>
  <si>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</si>
  <si>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</si>
  <si>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</si>
  <si>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</si>
  <si>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</si>
  <si>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</si>
  <si>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</si>
  <si>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</si>
  <si>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</si>
  <si>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</si>
  <si>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</si>
  <si>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</si>
  <si>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</si>
  <si>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</si>
  <si>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</si>
  <si>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</si>
  <si>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</si>
  <si>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</si>
  <si>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</si>
  <si>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</si>
  <si>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</si>
  <si>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</si>
  <si>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</si>
  <si>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</si>
  <si>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</si>
  <si>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</si>
  <si>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</si>
  <si>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</si>
  <si>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</si>
  <si>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</si>
  <si>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</si>
  <si>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</si>
  <si>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</si>
  <si>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</si>
  <si>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</si>
  <si>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</si>
  <si>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</si>
  <si>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</si>
  <si>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</si>
  <si>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</si>
  <si>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</si>
  <si>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</si>
  <si>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</si>
  <si>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</si>
  <si>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</si>
  <si>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</si>
  <si>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</si>
  <si>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</si>
  <si>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</si>
  <si>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</si>
  <si>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</si>
  <si>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</si>
  <si>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</si>
  <si>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</si>
  <si>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</si>
  <si>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</si>
  <si>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</si>
  <si>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</si>
  <si>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</si>
  <si>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</si>
  <si>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</si>
  <si>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</si>
  <si>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</si>
  <si>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</si>
  <si>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</si>
  <si>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</si>
  <si>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</si>
  <si>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</si>
  <si>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</si>
  <si>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</si>
  <si>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</si>
  <si>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</si>
  <si>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</si>
  <si>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</si>
  <si>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</si>
  <si>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</si>
  <si>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</si>
  <si>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</si>
  <si>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</si>
  <si>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</si>
  <si>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</si>
  <si>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</si>
  <si>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</si>
  <si>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</si>
  <si>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</si>
  <si>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</si>
  <si>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</si>
  <si>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</si>
  <si>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</si>
  <si>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</si>
  <si>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</si>
  <si>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</si>
  <si>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</si>
  <si>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</si>
  <si>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</si>
  <si>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</si>
  <si>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</si>
  <si>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</si>
  <si>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</si>
  <si>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</si>
  <si>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</si>
  <si>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</si>
  <si>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</si>
  <si>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</si>
  <si>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</si>
  <si>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</si>
  <si>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</si>
  <si>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</si>
  <si>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</si>
  <si>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</si>
  <si>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</si>
  <si>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</si>
  <si>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</si>
  <si>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</si>
  <si>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</si>
  <si>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</si>
  <si>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</si>
  <si>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</si>
  <si>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</si>
  <si>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</si>
  <si>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</si>
  <si>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</si>
  <si>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</si>
  <si>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</si>
  <si>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</si>
  <si>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</si>
  <si>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</si>
  <si>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</si>
  <si>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</si>
  <si>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</si>
  <si>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</si>
  <si>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</si>
  <si>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</si>
  <si>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</si>
  <si>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</si>
  <si>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</si>
  <si>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</si>
  <si>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</si>
  <si>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</si>
  <si>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</si>
  <si>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</si>
  <si>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</si>
  <si>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</si>
  <si>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</si>
  <si>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</si>
  <si>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</si>
  <si>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</si>
  <si>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</si>
  <si>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</si>
  <si>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</si>
  <si>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</si>
  <si>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</si>
  <si>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</si>
  <si>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</si>
  <si>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</si>
  <si>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</si>
  <si>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</si>
  <si>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</si>
  <si>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</si>
  <si>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</si>
  <si>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</si>
  <si>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</si>
  <si>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</si>
  <si>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</si>
  <si>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</si>
  <si>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</si>
  <si>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</si>
  <si>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</si>
  <si>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</si>
  <si>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</si>
  <si>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</si>
  <si>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</si>
  <si>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</si>
  <si>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</si>
  <si>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</si>
  <si>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</si>
  <si>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</si>
  <si>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</si>
  <si>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</si>
  <si>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</si>
  <si>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</si>
  <si>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</si>
  <si>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</si>
  <si>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</si>
  <si>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</si>
  <si>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</si>
  <si>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</si>
  <si>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</si>
  <si>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</si>
  <si>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</si>
  <si>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</si>
  <si>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</si>
  <si>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</si>
  <si>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</si>
  <si>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</si>
  <si>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</si>
  <si>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</si>
  <si>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</si>
  <si>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</si>
  <si>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</si>
  <si>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</si>
  <si>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</si>
  <si>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</si>
  <si>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</si>
  <si>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</si>
  <si>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</si>
  <si>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</si>
  <si>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</si>
  <si>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</si>
  <si>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</si>
  <si>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</si>
  <si>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</si>
  <si>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</si>
  <si>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</si>
  <si>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</si>
  <si>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</si>
  <si>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</si>
  <si>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</si>
  <si>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</si>
  <si>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</si>
  <si>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</si>
  <si>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</si>
  <si>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</si>
  <si>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</si>
  <si>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</si>
  <si>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</si>
  <si>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</si>
  <si>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</si>
  <si>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</si>
  <si>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</si>
  <si>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</si>
  <si>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</si>
  <si>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</si>
  <si>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</si>
  <si>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</si>
  <si>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</si>
  <si>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</si>
  <si>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</si>
  <si>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</si>
  <si>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</si>
  <si>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</si>
  <si>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</si>
  <si>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</si>
  <si>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</si>
  <si>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</si>
  <si>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</si>
  <si>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</si>
  <si>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</si>
  <si>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</si>
  <si>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</si>
  <si>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</si>
  <si>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</si>
  <si>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</si>
  <si>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</si>
  <si>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</si>
  <si>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</si>
  <si>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</si>
  <si>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</si>
  <si>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</si>
  <si>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</si>
  <si>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</si>
  <si>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</si>
  <si>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</si>
  <si>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</si>
  <si>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</si>
  <si>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</si>
  <si>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</si>
  <si>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</si>
  <si>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</si>
  <si>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</si>
  <si>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</si>
  <si>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</si>
  <si>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</si>
  <si>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</si>
  <si>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</si>
  <si>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</si>
  <si>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</si>
  <si>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</si>
  <si>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</si>
  <si>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</si>
  <si>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</si>
  <si>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</si>
  <si>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</si>
  <si>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</si>
  <si>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</si>
  <si>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</si>
  <si>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</si>
  <si>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</si>
  <si>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</si>
  <si>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</si>
  <si>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</si>
  <si>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</si>
  <si>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</si>
  <si>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</si>
  <si>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</si>
  <si>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</si>
  <si>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</si>
  <si>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</si>
  <si>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</si>
  <si>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</si>
  <si>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</si>
  <si>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</si>
  <si>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</si>
  <si>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</si>
  <si>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</si>
  <si>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</si>
  <si>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</si>
  <si>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</si>
  <si>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</si>
  <si>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</si>
  <si>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</si>
  <si>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</si>
  <si>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</si>
  <si>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</si>
  <si>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</si>
  <si>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</si>
  <si>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</si>
  <si>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</si>
  <si>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</si>
  <si>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</si>
  <si>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</si>
  <si>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</si>
  <si>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</si>
  <si>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</si>
  <si>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</si>
  <si>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</si>
  <si>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</si>
  <si>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</si>
  <si>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</si>
  <si>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</si>
  <si>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</si>
  <si>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</si>
  <si>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</si>
  <si>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</si>
  <si>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</si>
  <si>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</si>
  <si>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</si>
  <si>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</si>
  <si>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</si>
  <si>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</si>
  <si>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</si>
  <si>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</si>
  <si>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</si>
  <si>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</si>
  <si>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</si>
  <si>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</si>
  <si>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</si>
  <si>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</si>
  <si>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</si>
  <si>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</si>
  <si>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</si>
  <si>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</si>
  <si>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</si>
  <si>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</si>
  <si>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</si>
  <si>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</si>
  <si>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</si>
  <si>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</si>
  <si>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</si>
  <si>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</si>
  <si>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</si>
  <si>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</si>
  <si>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</si>
  <si>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</si>
  <si>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</si>
  <si>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</si>
  <si>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</si>
  <si>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</si>
  <si>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</si>
  <si>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</si>
  <si>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</si>
  <si>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</si>
  <si>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</si>
  <si>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</si>
  <si>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</si>
  <si>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</si>
  <si>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</si>
  <si>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</si>
  <si>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</si>
  <si>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</si>
  <si>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</si>
  <si>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</si>
  <si>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</si>
  <si>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</si>
  <si>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</si>
  <si>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</si>
  <si>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</si>
  <si>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</si>
  <si>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</si>
  <si>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</si>
  <si>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</si>
  <si>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</si>
  <si>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</si>
  <si>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</si>
  <si>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</si>
  <si>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</si>
  <si>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</si>
  <si>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</si>
  <si>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</si>
  <si>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</si>
  <si>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</si>
  <si>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</si>
  <si>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</si>
  <si>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</si>
  <si>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</si>
  <si>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</si>
  <si>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</si>
  <si>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</si>
  <si>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</si>
  <si>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</si>
  <si>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</si>
  <si>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</si>
  <si>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</si>
  <si>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</si>
  <si>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</si>
  <si>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</si>
  <si>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</si>
  <si>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</si>
  <si>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</si>
  <si>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</si>
  <si>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</si>
  <si>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</si>
  <si>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</si>
  <si>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</si>
  <si>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</si>
  <si>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</si>
  <si>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</si>
  <si>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</si>
  <si>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</si>
  <si>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</si>
  <si>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</si>
  <si>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</si>
  <si>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</si>
  <si>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</si>
  <si>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</si>
  <si>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</si>
  <si>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</si>
  <si>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</si>
  <si>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</si>
  <si>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</si>
  <si>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</si>
  <si>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</si>
  <si>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</si>
  <si>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</si>
  <si>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</si>
  <si>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</si>
  <si>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</si>
  <si>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</si>
  <si>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</si>
  <si>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</si>
  <si>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</si>
  <si>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</si>
  <si>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</si>
  <si>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</si>
  <si>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</si>
  <si>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</si>
  <si>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</si>
  <si>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</si>
  <si>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</si>
  <si>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</si>
  <si>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</si>
  <si>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</si>
  <si>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</si>
  <si>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</si>
  <si>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</si>
  <si>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</si>
  <si>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</si>
  <si>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</si>
  <si>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</si>
  <si>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</si>
  <si>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</si>
  <si>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</si>
  <si>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</si>
  <si>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</si>
  <si>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</si>
  <si>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</si>
  <si>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</si>
  <si>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</si>
  <si>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</si>
  <si>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</si>
  <si>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</si>
  <si>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</si>
  <si>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</si>
  <si>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</si>
  <si>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</si>
  <si>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</si>
  <si>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</si>
  <si>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</si>
  <si>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</si>
  <si>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</si>
  <si>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</si>
  <si>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</si>
  <si>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</si>
  <si>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</si>
  <si>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</si>
  <si>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</si>
  <si>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</si>
  <si>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</si>
  <si>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</si>
  <si>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</si>
  <si>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</si>
  <si>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</si>
  <si>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</si>
  <si>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</si>
  <si>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</si>
  <si>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</si>
  <si>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</si>
  <si>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</si>
  <si>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</si>
  <si>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</si>
  <si>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</si>
  <si>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</si>
  <si>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</si>
  <si>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</si>
  <si>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</si>
  <si>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</si>
  <si>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</si>
  <si>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</si>
  <si>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</si>
  <si>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</si>
  <si>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</si>
  <si>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</si>
  <si>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</si>
  <si>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</si>
  <si>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</si>
  <si>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</si>
  <si>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</si>
  <si>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</si>
  <si>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</si>
  <si>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</si>
  <si>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</si>
  <si>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</si>
  <si>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</si>
  <si>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</si>
  <si>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</si>
  <si>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</si>
  <si>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</si>
  <si>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</si>
  <si>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</si>
  <si>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</si>
  <si>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</si>
  <si>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</si>
  <si>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</si>
  <si>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</si>
  <si>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</si>
  <si>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</si>
  <si>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</si>
  <si>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</si>
  <si>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</si>
  <si>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</si>
  <si>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</si>
  <si>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</si>
  <si>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</si>
  <si>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</si>
  <si>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</si>
  <si>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</si>
  <si>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</si>
  <si>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</si>
  <si>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</si>
  <si>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</si>
  <si>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</si>
  <si>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</si>
  <si>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</si>
  <si>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</si>
  <si>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</si>
  <si>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</si>
  <si>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</si>
  <si>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</si>
  <si>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</si>
  <si>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</si>
  <si>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</si>
  <si>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</si>
  <si>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</si>
  <si>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</si>
  <si>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</si>
  <si>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</si>
  <si>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</si>
  <si>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</si>
  <si>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</si>
  <si>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</si>
  <si>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</si>
  <si>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</si>
  <si>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</si>
  <si>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</si>
  <si>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</si>
  <si>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</si>
  <si>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</si>
  <si>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</si>
  <si>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</si>
  <si>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</si>
  <si>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</si>
  <si>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</si>
  <si>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</si>
  <si>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</si>
  <si>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</si>
  <si>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</si>
  <si>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</si>
  <si>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</si>
  <si>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</si>
  <si>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</si>
  <si>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</si>
  <si>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</si>
  <si>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</si>
  <si>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</si>
  <si>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</si>
  <si>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</si>
  <si>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</si>
  <si>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</si>
  <si>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</si>
  <si>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</si>
  <si>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</si>
  <si>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</si>
  <si>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</si>
  <si>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</si>
  <si>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</si>
  <si>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</si>
  <si>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</si>
  <si>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</si>
  <si>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</si>
  <si>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</si>
  <si>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</si>
  <si>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</si>
  <si>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</si>
  <si>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</si>
  <si>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</si>
  <si>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</si>
  <si>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</si>
  <si>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</si>
  <si>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</si>
  <si>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</si>
  <si>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</si>
  <si>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</si>
  <si>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</si>
  <si>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</si>
  <si>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</si>
  <si>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</si>
  <si>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</si>
  <si>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</si>
  <si>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</si>
  <si>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</si>
  <si>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</si>
  <si>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</si>
  <si>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</si>
  <si>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</si>
  <si>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</si>
  <si>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</si>
  <si>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</si>
  <si>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</si>
  <si>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</si>
  <si>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</si>
  <si>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</si>
  <si>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</si>
  <si>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</si>
  <si>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</si>
  <si>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</si>
  <si>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</si>
  <si>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</si>
  <si>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</si>
  <si>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</si>
  <si>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</si>
  <si>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</si>
  <si>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</si>
  <si>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</si>
  <si>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</si>
  <si>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</si>
  <si>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</si>
  <si>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</si>
  <si>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</si>
  <si>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</si>
  <si>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</si>
  <si>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</si>
  <si>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</si>
  <si>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</si>
  <si>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</si>
  <si>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</si>
  <si>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</si>
  <si>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</si>
  <si>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</si>
  <si>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</si>
  <si>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</si>
  <si>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</si>
  <si>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</si>
  <si>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</si>
  <si>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</si>
  <si>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</si>
  <si>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</si>
  <si>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</si>
  <si>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</si>
  <si>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</si>
  <si>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</si>
  <si>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</si>
  <si>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</si>
  <si>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</si>
  <si>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</si>
  <si>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</si>
  <si>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</si>
  <si>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</si>
  <si>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</si>
  <si>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</si>
  <si>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</si>
  <si>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</si>
  <si>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</si>
  <si>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</si>
  <si>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</si>
  <si>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</si>
  <si>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</si>
  <si>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</si>
  <si>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</si>
  <si>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</si>
  <si>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</si>
  <si>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</si>
  <si>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</si>
  <si>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</si>
  <si>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</si>
  <si>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</si>
  <si>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</si>
  <si>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</si>
  <si>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</si>
  <si>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</si>
  <si>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</si>
  <si>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</si>
  <si>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</si>
  <si>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</si>
  <si>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</si>
  <si>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</si>
  <si>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</si>
  <si>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</si>
  <si>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</si>
  <si>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</si>
  <si>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</si>
  <si>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</si>
  <si>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</si>
  <si>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</si>
  <si>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</si>
  <si>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</si>
  <si>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</si>
  <si>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</si>
  <si>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</si>
  <si>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</si>
  <si>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</si>
  <si>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</si>
  <si>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</si>
  <si>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</si>
  <si>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</si>
  <si>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</si>
  <si>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</si>
  <si>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</si>
  <si>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</si>
  <si>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</si>
  <si>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</si>
  <si>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</si>
  <si>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</si>
  <si>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</si>
  <si>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</si>
  <si>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</si>
  <si>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</si>
  <si>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</si>
  <si>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</si>
  <si>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</si>
  <si>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</si>
  <si>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</si>
  <si>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</si>
  <si>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</si>
  <si>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</si>
  <si>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</si>
  <si>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</si>
  <si>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</si>
  <si>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</si>
  <si>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</si>
  <si>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</si>
  <si>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</si>
  <si>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</si>
  <si>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</si>
  <si>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</si>
  <si>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</si>
  <si>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</si>
  <si>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</si>
  <si>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</si>
  <si>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</si>
  <si>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</si>
  <si>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</si>
  <si>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</si>
  <si>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</si>
  <si>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</si>
  <si>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</si>
  <si>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</si>
  <si>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</si>
  <si>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</si>
  <si>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</si>
  <si>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</si>
  <si>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</si>
  <si>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</si>
  <si>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</si>
  <si>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</si>
  <si>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</si>
  <si>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</si>
  <si>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</si>
  <si>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</si>
  <si>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</si>
  <si>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</si>
  <si>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</si>
  <si>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</si>
  <si>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</si>
  <si>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</si>
  <si>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</si>
  <si>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</si>
  <si>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</si>
  <si>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</si>
  <si>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</si>
  <si>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</si>
  <si>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</si>
  <si>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</si>
  <si>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</si>
  <si>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</si>
  <si>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</si>
  <si>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</si>
  <si>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</si>
  <si>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</si>
  <si>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</si>
  <si>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</si>
  <si>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</si>
  <si>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</si>
  <si>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</si>
  <si>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</si>
  <si>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</si>
  <si>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</si>
  <si>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</si>
  <si>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</si>
  <si>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</si>
  <si>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</si>
  <si>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</si>
  <si>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</si>
  <si>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</si>
  <si>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</si>
  <si>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</si>
  <si>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</si>
  <si>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</si>
  <si>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</si>
  <si>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</si>
  <si>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</si>
  <si>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</si>
  <si>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</si>
  <si>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</si>
  <si>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</si>
  <si>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</si>
  <si>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</si>
  <si>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</si>
  <si>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</si>
  <si>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</si>
  <si>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</si>
  <si>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</si>
  <si>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</si>
  <si>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</si>
  <si>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</si>
  <si>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</si>
  <si>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</si>
  <si>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</si>
  <si>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</si>
  <si>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</si>
  <si>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</si>
  <si>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</si>
  <si>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</si>
  <si>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</si>
  <si>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</si>
  <si>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</si>
  <si>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</si>
  <si>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</si>
  <si>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</si>
  <si>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</si>
  <si>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</si>
  <si>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</si>
  <si>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</si>
  <si>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</si>
  <si>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</si>
  <si>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</si>
  <si>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</si>
  <si>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</si>
  <si>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</si>
  <si>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</si>
  <si>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</si>
  <si>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</si>
  <si>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</si>
  <si>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</si>
  <si>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</si>
  <si>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</si>
  <si>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</si>
  <si>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</si>
  <si>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</si>
  <si>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</si>
  <si>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</si>
  <si>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</si>
  <si>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</si>
  <si>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</si>
  <si>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</si>
  <si>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</si>
  <si>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</si>
  <si>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</si>
  <si>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</si>
  <si>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</si>
  <si>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</si>
  <si>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</si>
  <si>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</si>
  <si>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</si>
  <si>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</si>
  <si>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</si>
  <si>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</si>
  <si>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</si>
  <si>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</si>
  <si>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</si>
  <si>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</si>
  <si>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</si>
  <si>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</si>
  <si>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</si>
  <si>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</si>
  <si>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</si>
  <si>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</si>
  <si>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</si>
  <si>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</si>
  <si>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</si>
  <si>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</si>
  <si>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</si>
  <si>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</si>
  <si>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</si>
  <si>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</si>
  <si>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</si>
  <si>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</si>
  <si>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</si>
  <si>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</si>
  <si>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</si>
  <si>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</si>
  <si>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</si>
  <si>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</si>
  <si>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</si>
  <si>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</si>
  <si>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</si>
  <si>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</si>
  <si>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</si>
  <si>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</si>
  <si>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</si>
  <si>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</si>
  <si>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</si>
  <si>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</si>
  <si>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</si>
  <si>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</si>
  <si>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</si>
  <si>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</si>
  <si>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</si>
  <si>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</si>
  <si>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</si>
  <si>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</si>
  <si>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</si>
  <si>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</si>
  <si>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</si>
  <si>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</si>
  <si>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</si>
  <si>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</si>
  <si>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</si>
  <si>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</si>
  <si>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</si>
  <si>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</si>
  <si>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</si>
  <si>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</si>
  <si>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</si>
  <si>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</si>
  <si>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</si>
  <si>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</si>
  <si>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</si>
  <si>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</si>
  <si>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</si>
  <si>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</si>
  <si>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</si>
  <si>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</si>
  <si>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</si>
  <si>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</si>
  <si>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</si>
  <si>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</si>
  <si>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</si>
  <si>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</si>
  <si>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</si>
  <si>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</si>
  <si>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</si>
  <si>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</si>
  <si>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</si>
  <si>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</si>
  <si>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</si>
  <si>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</si>
  <si>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</si>
  <si>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</si>
  <si>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</si>
  <si>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</si>
  <si>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</si>
  <si>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</si>
  <si>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</si>
  <si>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</si>
  <si>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</si>
  <si>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</si>
  <si>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</si>
  <si>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</si>
  <si>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</si>
  <si>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</si>
  <si>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</si>
  <si>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</si>
  <si>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</si>
  <si>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</si>
  <si>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</si>
  <si>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</si>
  <si>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</si>
  <si>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</si>
  <si>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</si>
  <si>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</si>
  <si>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</si>
  <si>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</si>
  <si>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</si>
  <si>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</si>
  <si>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</si>
  <si>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</si>
  <si>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</si>
  <si>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</si>
  <si>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</si>
  <si>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</si>
  <si>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</si>
  <si>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</si>
  <si>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</si>
  <si>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</si>
  <si>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</si>
  <si>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</si>
  <si>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</si>
  <si>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</si>
  <si>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</si>
  <si>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</si>
  <si>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</si>
  <si>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</si>
  <si>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</si>
  <si>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</si>
  <si>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</si>
  <si>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</si>
  <si>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</si>
  <si>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</si>
  <si>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</si>
  <si>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</si>
  <si>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</si>
  <si>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</si>
  <si>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</si>
  <si>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</si>
  <si>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</si>
  <si>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</si>
  <si>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</si>
  <si>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</si>
  <si>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</si>
  <si>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</si>
  <si>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</si>
  <si>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</si>
  <si>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</si>
  <si>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</si>
  <si>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</si>
  <si>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</si>
  <si>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</si>
  <si>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</si>
  <si>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</si>
  <si>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</si>
  <si>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</si>
  <si>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</si>
  <si>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</si>
  <si>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</si>
  <si>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</si>
  <si>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</si>
  <si>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</si>
  <si>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</si>
  <si>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</si>
  <si>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</si>
  <si>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</si>
  <si>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</si>
  <si>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</si>
  <si>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</si>
  <si>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</si>
  <si>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</si>
  <si>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</si>
  <si>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</si>
  <si>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</si>
  <si>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</si>
  <si>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</si>
  <si>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</si>
  <si>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</si>
  <si>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</si>
  <si>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</si>
  <si>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</si>
  <si>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</si>
  <si>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</si>
  <si>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</si>
  <si>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</si>
  <si>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</si>
  <si>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</si>
  <si>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</si>
  <si>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</si>
  <si>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</si>
  <si>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</si>
  <si>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</si>
  <si>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</si>
  <si>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</si>
  <si>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</si>
  <si>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</si>
  <si>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</si>
  <si>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</si>
  <si>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</si>
  <si>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</si>
  <si>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</si>
  <si>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</si>
  <si>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</si>
  <si>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</si>
  <si>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</si>
  <si>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</si>
  <si>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</si>
  <si>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</si>
  <si>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</si>
  <si>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</si>
  <si>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</si>
  <si>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</si>
  <si>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</si>
  <si>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</si>
  <si>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</si>
  <si>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</si>
  <si>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</si>
  <si>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</si>
  <si>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</si>
  <si>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</si>
  <si>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</si>
  <si>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</si>
  <si>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</si>
  <si>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</si>
  <si>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</si>
  <si>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</si>
  <si>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</si>
  <si>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</si>
  <si>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</si>
  <si>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</si>
  <si>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</si>
  <si>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</si>
  <si>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</si>
  <si>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</si>
  <si>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</si>
  <si>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</si>
  <si>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</si>
  <si>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</si>
  <si>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</si>
  <si>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</si>
  <si>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</si>
  <si>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</si>
  <si>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</si>
  <si>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</si>
  <si>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</si>
  <si>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</si>
  <si>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</si>
  <si>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</si>
  <si>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</si>
  <si>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</si>
  <si>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</si>
  <si>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</si>
  <si>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</si>
  <si>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</si>
  <si>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</si>
  <si>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</si>
  <si>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</si>
  <si>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</si>
  <si>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</si>
  <si>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</si>
  <si>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</si>
  <si>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</si>
  <si>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</si>
  <si>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</si>
  <si>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</si>
  <si>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</si>
  <si>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</si>
  <si>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</si>
  <si>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</si>
  <si>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</si>
  <si>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</si>
  <si>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</si>
  <si>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</si>
  <si>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</si>
  <si>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</si>
  <si>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</si>
  <si>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</si>
  <si>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</si>
  <si>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</si>
  <si>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</si>
  <si>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</si>
  <si>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</si>
  <si>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</si>
  <si>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</si>
  <si>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</si>
  <si>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</si>
  <si>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</si>
  <si>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</si>
  <si>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</si>
  <si>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</si>
  <si>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</si>
  <si>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</si>
  <si>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</si>
  <si>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</si>
  <si>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</si>
  <si>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</si>
  <si>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</si>
  <si>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</si>
  <si>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</si>
  <si>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</si>
  <si>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</si>
  <si>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</si>
  <si>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</si>
  <si>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</si>
  <si>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</si>
  <si>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</si>
  <si>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</si>
  <si>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</si>
  <si>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</si>
  <si>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</si>
  <si>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</si>
  <si>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</si>
  <si>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</si>
  <si>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</si>
  <si>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</si>
  <si>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</si>
  <si>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</si>
  <si>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</si>
  <si>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</si>
  <si>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</si>
  <si>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</si>
  <si>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</si>
  <si>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</si>
  <si>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</si>
  <si>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</si>
  <si>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</si>
  <si>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</si>
  <si>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</si>
  <si>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</si>
  <si>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</si>
  <si>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</si>
  <si>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</si>
  <si>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</si>
  <si>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</si>
  <si>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</si>
  <si>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</si>
  <si>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</si>
  <si>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</si>
  <si>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</si>
  <si>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</si>
  <si>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</si>
  <si>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</si>
  <si>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</si>
  <si>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</si>
  <si>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</si>
  <si>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</si>
  <si>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</si>
  <si>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</si>
  <si>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</si>
  <si>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</si>
  <si>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</si>
  <si>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</si>
  <si>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</si>
  <si>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</si>
  <si>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</si>
  <si>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</si>
  <si>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</si>
  <si>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</si>
  <si>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</si>
  <si>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</si>
  <si>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</si>
  <si>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</si>
  <si>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</si>
  <si>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</si>
  <si>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</si>
  <si>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</si>
  <si>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</si>
  <si>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</si>
  <si>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</si>
  <si>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</si>
  <si>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</si>
  <si>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</si>
  <si>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</si>
  <si>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</si>
  <si>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</si>
  <si>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</si>
  <si>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</si>
  <si>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</si>
  <si>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</si>
  <si>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</si>
  <si>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</si>
  <si>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</si>
  <si>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</si>
  <si>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</si>
  <si>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</si>
  <si>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</si>
  <si>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</si>
  <si>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</si>
  <si>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</si>
  <si>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</si>
  <si>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</si>
  <si>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</si>
  <si>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</si>
  <si>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</si>
  <si>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</si>
  <si>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</si>
  <si>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</si>
  <si>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</si>
  <si>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</si>
  <si>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</si>
  <si>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</si>
  <si>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</si>
  <si>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</si>
  <si>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</si>
  <si>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</si>
  <si>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</si>
  <si>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</si>
  <si>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</si>
  <si>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</si>
  <si>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</si>
  <si>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</si>
  <si>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</si>
  <si>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</si>
  <si>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</si>
  <si>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</si>
  <si>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</si>
  <si>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</si>
  <si>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</si>
  <si>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</si>
  <si>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</si>
  <si>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</si>
  <si>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</si>
  <si>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</si>
  <si>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</si>
  <si>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</si>
  <si>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</si>
  <si>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</si>
  <si>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</si>
  <si>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</si>
  <si>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</si>
  <si>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</si>
  <si>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</si>
  <si>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</si>
  <si>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</si>
  <si>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</si>
  <si>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</si>
  <si>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</si>
  <si>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</si>
  <si>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</si>
  <si>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</si>
  <si>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</si>
  <si>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</si>
  <si>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</si>
  <si>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</si>
  <si>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</si>
  <si>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</si>
  <si>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</si>
  <si>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</si>
  <si>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</si>
  <si>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</si>
  <si>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</si>
  <si>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</si>
  <si>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</si>
  <si>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</si>
  <si>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</si>
  <si>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</si>
  <si>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</si>
  <si>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</si>
  <si>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</si>
  <si>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</si>
  <si>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</si>
  <si>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</si>
  <si>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</si>
  <si>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</si>
  <si>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</si>
  <si>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</si>
  <si>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</si>
  <si>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</si>
  <si>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</si>
  <si>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</si>
  <si>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</si>
  <si>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</si>
  <si>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</si>
  <si>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</si>
  <si>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</si>
  <si>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</si>
  <si>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</si>
  <si>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</si>
  <si>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</si>
  <si>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</si>
  <si>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</si>
  <si>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</si>
  <si>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</si>
  <si>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</si>
  <si>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</si>
  <si>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</si>
  <si>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</si>
  <si>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</si>
  <si>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</si>
  <si>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</si>
  <si>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</si>
  <si>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</si>
  <si>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</si>
  <si>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</si>
  <si>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</si>
  <si>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</si>
  <si>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</si>
  <si>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</si>
  <si>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</si>
  <si>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</si>
  <si>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</si>
  <si>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</si>
  <si>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</si>
  <si>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</si>
  <si>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</si>
  <si>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</si>
  <si>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</si>
  <si>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</si>
  <si>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</si>
  <si>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</si>
  <si>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</si>
  <si>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</si>
  <si>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</si>
  <si>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</si>
  <si>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</si>
  <si>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</si>
  <si>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</si>
  <si>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</si>
  <si>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</si>
  <si>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</si>
  <si>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</si>
  <si>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</si>
  <si>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</si>
  <si>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</si>
  <si>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</si>
  <si>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</si>
  <si>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</si>
  <si>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</si>
  <si>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</si>
  <si>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</si>
  <si>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</si>
  <si>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</si>
  <si>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</si>
  <si>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</si>
  <si>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</si>
  <si>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</si>
  <si>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</si>
  <si>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</si>
  <si>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</si>
  <si>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</si>
  <si>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</si>
  <si>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</si>
  <si>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</si>
  <si>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</si>
  <si>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</si>
  <si>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</si>
  <si>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</si>
  <si>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</si>
  <si>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</si>
  <si>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</si>
  <si>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</si>
  <si>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</si>
  <si>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</si>
  <si>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</si>
  <si>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</si>
  <si>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</si>
  <si>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</si>
  <si>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</si>
  <si>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</si>
  <si>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</si>
  <si>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</si>
  <si>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</si>
  <si>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</si>
  <si>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</si>
  <si>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</si>
  <si>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</si>
  <si>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</si>
  <si>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</si>
  <si>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</si>
  <si>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</si>
  <si>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</si>
  <si>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</si>
  <si>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</si>
  <si>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</si>
  <si>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</si>
  <si>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</si>
  <si>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</si>
  <si>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</si>
  <si>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</si>
  <si>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</si>
  <si>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</si>
  <si>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</si>
  <si>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</si>
  <si>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</si>
  <si>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</si>
  <si>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</si>
  <si>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</si>
  <si>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</si>
  <si>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</si>
  <si>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</si>
  <si>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</si>
  <si>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</si>
  <si>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</si>
  <si>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</si>
  <si>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</si>
  <si>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</si>
  <si>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</si>
  <si>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</si>
  <si>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</si>
  <si>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</si>
  <si>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</si>
  <si>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</si>
  <si>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</si>
  <si>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</si>
  <si>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</si>
  <si>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</si>
  <si>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</si>
  <si>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</si>
  <si>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</si>
  <si>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</si>
  <si>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</si>
  <si>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</si>
  <si>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</si>
  <si>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</si>
  <si>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</si>
  <si>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</si>
  <si>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</si>
  <si>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</si>
  <si>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</si>
  <si>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</si>
  <si>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</si>
  <si>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</si>
  <si>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</si>
  <si>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</si>
  <si>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</si>
  <si>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</si>
  <si>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</si>
  <si>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</si>
  <si>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</si>
  <si>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</si>
  <si>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</si>
  <si>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</si>
  <si>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</si>
  <si>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</si>
  <si>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</si>
  <si>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</si>
  <si>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</si>
  <si>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</si>
  <si>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</si>
  <si>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</si>
  <si>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</si>
  <si>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</si>
  <si>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</si>
  <si>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</si>
  <si>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</si>
  <si>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</si>
  <si>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</si>
  <si>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</si>
  <si>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</si>
  <si>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</si>
  <si>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</si>
  <si>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</si>
  <si>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</si>
  <si>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</si>
  <si>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</si>
  <si>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</si>
  <si>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</si>
  <si>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</si>
  <si>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</si>
  <si>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</si>
  <si>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</si>
  <si>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</si>
  <si>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</si>
  <si>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</si>
  <si>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</si>
  <si>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</si>
  <si>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</si>
  <si>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</si>
  <si>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</si>
  <si>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</si>
  <si>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</si>
  <si>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</si>
  <si>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</si>
  <si>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</si>
  <si>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</si>
  <si>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</si>
  <si>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</si>
  <si>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</si>
  <si>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</si>
  <si>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</si>
  <si>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</si>
  <si>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</si>
  <si>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</si>
  <si>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</si>
  <si>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</si>
  <si>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</si>
  <si>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</si>
  <si>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</si>
  <si>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</si>
  <si>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</si>
  <si>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</si>
  <si>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</si>
  <si>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</si>
  <si>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</si>
  <si>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</si>
  <si>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</si>
  <si>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</si>
  <si>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</si>
  <si>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</si>
  <si>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</si>
  <si>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</si>
  <si>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</si>
  <si>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</si>
  <si>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</si>
  <si>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</si>
  <si>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</si>
  <si>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</si>
  <si>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</si>
  <si>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</si>
  <si>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</si>
  <si>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</si>
  <si>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</si>
  <si>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</si>
  <si>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</si>
  <si>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</si>
  <si>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</si>
  <si>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</si>
  <si>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</si>
  <si>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</si>
  <si>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</si>
  <si>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</si>
  <si>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</si>
  <si>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</si>
  <si>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</si>
  <si>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</si>
  <si>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</si>
  <si>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</si>
  <si>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</si>
  <si>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</si>
  <si>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</si>
  <si>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</si>
  <si>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</si>
  <si>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</si>
  <si>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</si>
  <si>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</si>
  <si>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</si>
  <si>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</si>
  <si>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</si>
  <si>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</si>
  <si>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</si>
  <si>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</si>
  <si>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</si>
  <si>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</si>
  <si>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</si>
  <si>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</si>
  <si>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</si>
  <si>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</si>
  <si>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</si>
  <si>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</si>
  <si>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</si>
  <si>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</si>
  <si>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</si>
  <si>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</si>
  <si>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</si>
  <si>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</si>
  <si>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</si>
  <si>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</si>
  <si>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</si>
  <si>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</si>
  <si>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</si>
  <si>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</si>
  <si>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</si>
  <si>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</si>
  <si>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</si>
  <si>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</si>
  <si>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</si>
  <si>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</si>
  <si>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</si>
  <si>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</si>
  <si>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</si>
  <si>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</si>
  <si>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</si>
  <si>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</si>
  <si>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</si>
  <si>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</si>
  <si>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</si>
  <si>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</si>
  <si>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</si>
  <si>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</si>
  <si>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</si>
  <si>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</si>
  <si>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</si>
  <si>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</si>
  <si>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</si>
  <si>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</si>
  <si>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</si>
  <si>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</si>
  <si>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</si>
  <si>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</si>
  <si>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</si>
  <si>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</si>
  <si>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</si>
  <si>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</si>
  <si>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</si>
  <si>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</si>
  <si>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</si>
  <si>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</si>
  <si>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</si>
  <si>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</si>
  <si>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</si>
  <si>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</si>
  <si>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</si>
  <si>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</si>
  <si>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</si>
  <si>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</si>
  <si>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</si>
  <si>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</si>
  <si>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</si>
  <si>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</si>
  <si>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</si>
  <si>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</si>
  <si>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</si>
  <si>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</si>
  <si>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</si>
  <si>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</si>
  <si>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</si>
  <si>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</si>
  <si>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</si>
  <si>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</si>
  <si>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</si>
  <si>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</si>
  <si>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</si>
  <si>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</si>
  <si>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</si>
  <si>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</si>
  <si>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</si>
  <si>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</si>
  <si>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</si>
  <si>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</si>
  <si>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</si>
  <si>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</si>
  <si>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</si>
  <si>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</si>
  <si>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</si>
  <si>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</si>
  <si>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</si>
  <si>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</si>
  <si>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</si>
  <si>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</si>
  <si>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</si>
  <si>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</si>
  <si>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</si>
  <si>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</si>
  <si>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</si>
  <si>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</si>
  <si>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</si>
  <si>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</si>
  <si>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</si>
  <si>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</si>
  <si>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</si>
  <si>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</si>
  <si>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</si>
  <si>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</si>
  <si>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</si>
  <si>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</si>
  <si>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</si>
  <si>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</si>
  <si>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</si>
  <si>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</si>
  <si>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</si>
  <si>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</si>
  <si>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</si>
  <si>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</si>
  <si>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</si>
  <si>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</si>
  <si>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</si>
  <si>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</si>
  <si>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</si>
  <si>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</si>
  <si>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</si>
  <si>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</si>
  <si>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</si>
  <si>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</si>
  <si>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</si>
  <si>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</si>
  <si>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</si>
  <si>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</si>
  <si>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</si>
  <si>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</si>
  <si>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</si>
  <si>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</si>
  <si>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</si>
  <si>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</si>
  <si>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</si>
  <si>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</si>
  <si>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</si>
  <si>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</si>
  <si>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</si>
  <si>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</si>
  <si>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</si>
  <si>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</si>
  <si>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</si>
  <si>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</si>
  <si>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</si>
  <si>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</si>
  <si>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</si>
  <si>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</si>
  <si>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</si>
  <si>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</si>
  <si>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</si>
  <si>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</si>
  <si>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</si>
  <si>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</si>
  <si>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</si>
  <si>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</si>
  <si>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</si>
  <si>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</si>
  <si>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</si>
  <si>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</si>
  <si>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</si>
  <si>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</si>
  <si>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</si>
  <si>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</si>
  <si>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</si>
  <si>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</si>
  <si>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</si>
  <si>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</si>
  <si>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</si>
  <si>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</si>
  <si>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</si>
  <si>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</si>
  <si>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</si>
  <si>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</si>
  <si>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</si>
  <si>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</si>
  <si>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</si>
  <si>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</si>
  <si>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</si>
  <si>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</si>
  <si>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</si>
  <si>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</si>
  <si>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</si>
  <si>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</si>
  <si>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</si>
  <si>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</si>
  <si>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</si>
  <si>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</si>
  <si>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</si>
  <si>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</si>
  <si>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</si>
  <si>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</si>
  <si>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</si>
  <si>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</si>
  <si>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</si>
  <si>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</si>
  <si>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</si>
  <si>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</si>
  <si>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</si>
  <si>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</si>
  <si>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</si>
  <si>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</si>
  <si>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</si>
  <si>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</si>
  <si>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</si>
  <si>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</si>
  <si>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</si>
  <si>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</si>
  <si>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</si>
  <si>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</si>
  <si>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</si>
  <si>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</si>
  <si>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</si>
  <si>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</si>
  <si>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</si>
  <si>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</si>
  <si>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</si>
  <si>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</si>
  <si>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</si>
  <si>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</si>
  <si>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</si>
  <si>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</si>
  <si>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</si>
  <si>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</si>
  <si>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</si>
  <si>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</si>
  <si>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</si>
  <si>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</si>
  <si>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</si>
  <si>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</si>
  <si>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</si>
  <si>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</si>
  <si>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</si>
  <si>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</si>
  <si>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</si>
  <si>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</si>
  <si>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</si>
  <si>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</si>
  <si>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</si>
  <si>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</si>
  <si>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</si>
  <si>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</si>
  <si>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</si>
  <si>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</si>
  <si>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</si>
  <si>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</si>
  <si>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</si>
  <si>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</si>
  <si>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</si>
  <si>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</si>
  <si>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</si>
  <si>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</si>
  <si>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</si>
  <si>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</si>
  <si>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</si>
  <si>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</si>
  <si>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</si>
  <si>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</si>
  <si>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</si>
  <si>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</si>
  <si>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</si>
  <si>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</si>
  <si>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</si>
  <si>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</si>
  <si>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</si>
  <si>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</si>
  <si>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</si>
  <si>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</si>
  <si>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</si>
  <si>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</si>
  <si>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</si>
  <si>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</si>
  <si>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</si>
  <si>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</si>
  <si>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</si>
  <si>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</si>
  <si>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</si>
  <si>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</si>
  <si>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</si>
  <si>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</si>
  <si>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</si>
  <si>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</si>
  <si>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</si>
  <si>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</si>
  <si>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</si>
  <si>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</si>
  <si>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</si>
  <si>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</si>
  <si>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</si>
  <si>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</si>
  <si>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</si>
  <si>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</si>
  <si>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</si>
  <si>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</si>
  <si>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</si>
  <si>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</si>
  <si>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</si>
  <si>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</si>
  <si>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</si>
  <si>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</si>
  <si>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</si>
  <si>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</si>
  <si>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</si>
  <si>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</si>
  <si>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</si>
  <si>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</si>
  <si>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</si>
  <si>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</si>
  <si>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</si>
  <si>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</si>
  <si>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</si>
  <si>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</si>
  <si>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</si>
  <si>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</si>
  <si>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</si>
  <si>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</si>
  <si>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</si>
  <si>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</si>
  <si>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</si>
  <si>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</si>
  <si>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</si>
  <si>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</si>
  <si>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</si>
  <si>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</si>
  <si>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</si>
  <si>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</si>
  <si>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</si>
  <si>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</si>
  <si>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</si>
  <si>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</si>
  <si>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</si>
  <si>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</si>
  <si>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</si>
  <si>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</si>
  <si>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</si>
  <si>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</si>
  <si>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</si>
  <si>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</si>
  <si>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</si>
  <si>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</si>
  <si>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</si>
  <si>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</si>
  <si>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</si>
  <si>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</si>
  <si>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</si>
  <si>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</si>
  <si>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</si>
  <si>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</si>
  <si>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</si>
  <si>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</si>
  <si>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</si>
  <si>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</si>
  <si>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</si>
  <si>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</si>
  <si>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</si>
  <si>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</si>
  <si>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</si>
  <si>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</si>
  <si>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</si>
  <si>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</si>
  <si>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</si>
  <si>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</si>
  <si>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</si>
  <si>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</si>
  <si>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</si>
  <si>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</si>
  <si>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</si>
  <si>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</si>
  <si>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</si>
  <si>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</si>
  <si>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</si>
  <si>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</si>
  <si>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</si>
  <si>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</si>
  <si>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</si>
  <si>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</si>
  <si>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</si>
  <si>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</si>
  <si>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</si>
  <si>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</si>
  <si>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</si>
  <si>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</si>
  <si>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</si>
  <si>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</si>
  <si>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</si>
  <si>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</si>
  <si>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</si>
  <si>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</si>
  <si>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</si>
  <si>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</si>
  <si>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</si>
  <si>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</si>
  <si>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</si>
  <si>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</si>
  <si>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</si>
  <si>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</si>
  <si>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</si>
  <si>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</si>
  <si>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</si>
  <si>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</si>
  <si>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</si>
  <si>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</si>
  <si>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</si>
  <si>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</si>
  <si>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</si>
  <si>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</si>
  <si>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</si>
  <si>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</si>
  <si>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</si>
  <si>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</si>
  <si>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</si>
  <si>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</si>
  <si>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</si>
  <si>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</si>
  <si>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</si>
  <si>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</si>
  <si>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</si>
  <si>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</si>
  <si>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</si>
  <si>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</si>
  <si>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</si>
  <si>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</si>
  <si>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</si>
  <si>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</si>
  <si>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</si>
  <si>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</si>
  <si>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</si>
  <si>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</si>
  <si>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</si>
  <si>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</si>
  <si>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</si>
  <si>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</si>
  <si>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</si>
  <si>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</si>
  <si>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</si>
  <si>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</si>
  <si>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</si>
  <si>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</si>
  <si>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</si>
  <si>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</si>
  <si>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</si>
  <si>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</si>
  <si>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</si>
  <si>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</si>
  <si>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</si>
  <si>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</si>
  <si>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</si>
  <si>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</si>
  <si>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</si>
  <si>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</si>
  <si>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</si>
  <si>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</si>
  <si>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</si>
  <si>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</si>
  <si>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</si>
  <si>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</si>
  <si>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</si>
  <si>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</si>
  <si>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</si>
  <si>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</si>
  <si>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</si>
  <si>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</si>
  <si>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</si>
  <si>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</si>
  <si>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</si>
  <si>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</si>
  <si>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</si>
  <si>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</si>
  <si>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</si>
  <si>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</si>
  <si>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</si>
  <si>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</si>
  <si>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</si>
  <si>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</si>
  <si>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</si>
  <si>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</si>
  <si>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</si>
  <si>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</si>
  <si>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</si>
  <si>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</si>
  <si>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</si>
  <si>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</si>
  <si>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</si>
  <si>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</si>
  <si>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</si>
  <si>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</si>
  <si>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</si>
  <si>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</si>
  <si>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</si>
  <si>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</si>
  <si>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</si>
  <si>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</si>
  <si>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</si>
  <si>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</si>
  <si>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</si>
  <si>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</si>
  <si>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</si>
  <si>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</si>
  <si>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</si>
  <si>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</si>
  <si>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</si>
  <si>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</si>
  <si>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</si>
  <si>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</si>
  <si>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</si>
  <si>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</si>
  <si>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</si>
  <si>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</si>
  <si>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</si>
  <si>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</si>
  <si>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</si>
  <si>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</si>
  <si>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</si>
  <si>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</si>
  <si>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</si>
  <si>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</si>
  <si>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</si>
  <si>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</si>
  <si>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</si>
  <si>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</si>
  <si>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</si>
  <si>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</si>
  <si>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</si>
  <si>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</si>
  <si>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</si>
  <si>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</si>
  <si>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</si>
  <si>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</si>
  <si>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</si>
  <si>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</si>
  <si>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</si>
  <si>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</si>
  <si>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</si>
  <si>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</si>
  <si>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</si>
  <si>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</si>
  <si>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</si>
  <si>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</si>
  <si>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</si>
  <si>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</si>
  <si>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</si>
  <si>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</si>
  <si>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</si>
  <si>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</si>
  <si>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</si>
  <si>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</si>
  <si>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</si>
  <si>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</si>
  <si>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</si>
  <si>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</si>
  <si>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</si>
  <si>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</si>
  <si>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</si>
  <si>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</si>
  <si>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</si>
  <si>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</si>
  <si>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</si>
  <si>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</si>
  <si>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</si>
  <si>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</si>
  <si>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</si>
  <si>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</si>
  <si>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</si>
  <si>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</si>
  <si>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</si>
  <si>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</si>
  <si>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</si>
  <si>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</si>
  <si>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</si>
  <si>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</si>
  <si>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</si>
  <si>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</si>
  <si>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</si>
  <si>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</si>
  <si>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</si>
  <si>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</si>
  <si>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</si>
  <si>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</si>
  <si>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</si>
  <si>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</si>
  <si>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</si>
  <si>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</si>
  <si>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</si>
  <si>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</si>
  <si>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</si>
  <si>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</si>
  <si>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</si>
  <si>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</si>
  <si>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</si>
  <si>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</si>
  <si>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</si>
  <si>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</si>
  <si>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</si>
  <si>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</si>
  <si>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</si>
  <si>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</si>
  <si>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</si>
  <si>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</si>
  <si>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</si>
  <si>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</si>
  <si>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</si>
  <si>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</si>
  <si>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</si>
  <si>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</si>
  <si>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</si>
  <si>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</si>
  <si>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</si>
  <si>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</si>
  <si>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</si>
  <si>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</si>
  <si>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</si>
  <si>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</si>
  <si>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</si>
  <si>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</si>
  <si>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</si>
  <si>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</si>
  <si>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</si>
  <si>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</si>
  <si>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</si>
  <si>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</si>
  <si>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</si>
  <si>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</si>
  <si>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</si>
  <si>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</si>
  <si>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</si>
  <si>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</si>
  <si>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</si>
  <si>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</si>
  <si>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</si>
  <si>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</si>
  <si>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</si>
  <si>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</si>
  <si>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</si>
  <si>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</si>
  <si>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</si>
  <si>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</si>
  <si>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</si>
  <si>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</si>
  <si>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</si>
  <si>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</si>
  <si>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</si>
  <si>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</si>
  <si>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</si>
  <si>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</si>
  <si>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</si>
  <si>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</si>
  <si>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</si>
  <si>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</si>
  <si>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</si>
  <si>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</si>
  <si>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</si>
  <si>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</si>
  <si>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</si>
  <si>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</si>
  <si>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</si>
  <si>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</si>
  <si>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</si>
  <si>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</si>
  <si>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</si>
  <si>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</si>
  <si>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</si>
  <si>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</si>
  <si>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</si>
  <si>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</si>
  <si>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</si>
  <si>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</si>
  <si>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</si>
  <si>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</si>
  <si>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</si>
  <si>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</si>
  <si>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</si>
  <si>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</si>
  <si>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</si>
  <si>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</si>
  <si>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</si>
  <si>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</si>
  <si>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</si>
  <si>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</si>
  <si>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</si>
  <si>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</si>
  <si>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</si>
  <si>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</si>
  <si>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</si>
  <si>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</si>
  <si>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</si>
  <si>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</si>
  <si>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</si>
  <si>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</si>
  <si>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</si>
  <si>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</si>
  <si>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</si>
  <si>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</si>
  <si>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</si>
  <si>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</si>
  <si>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</si>
  <si>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</si>
  <si>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</si>
  <si>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</si>
  <si>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</si>
  <si>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</si>
  <si>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</si>
  <si>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</si>
  <si>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</si>
  <si>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</si>
  <si>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</si>
  <si>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</si>
  <si>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</si>
  <si>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</si>
  <si>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</si>
  <si>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</si>
  <si>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</si>
  <si>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</si>
  <si>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</si>
  <si>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</si>
  <si>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</si>
  <si>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</si>
  <si>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</si>
  <si>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</si>
  <si>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</si>
  <si>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</si>
  <si>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</si>
  <si>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</si>
  <si>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</si>
  <si>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</si>
  <si>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</si>
  <si>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</si>
  <si>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</si>
  <si>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</si>
  <si>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</si>
  <si>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</si>
  <si>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</si>
  <si>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</si>
  <si>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</si>
  <si>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</si>
  <si>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</si>
  <si>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</si>
  <si>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</si>
  <si>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</si>
  <si>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</si>
  <si>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</si>
  <si>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</si>
  <si>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</si>
  <si>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</si>
  <si>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</si>
  <si>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</si>
  <si>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</si>
  <si>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</si>
  <si>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</si>
  <si>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</si>
  <si>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</si>
  <si>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</si>
  <si>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</si>
  <si>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</si>
  <si>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</si>
  <si>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</si>
  <si>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</si>
  <si>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</si>
  <si>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</si>
  <si>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</si>
  <si>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</si>
  <si>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</si>
  <si>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</si>
  <si>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</si>
  <si>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</si>
  <si>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</si>
  <si>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</si>
  <si>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</si>
  <si>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</si>
  <si>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</si>
  <si>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</si>
  <si>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</si>
  <si>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</si>
  <si>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</si>
  <si>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</si>
  <si>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</si>
  <si>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</si>
  <si>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</si>
  <si>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</si>
  <si>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</si>
  <si>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</si>
  <si>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</si>
  <si>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</si>
  <si>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</si>
  <si>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</si>
  <si>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</si>
  <si>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</si>
  <si>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</si>
  <si>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</si>
  <si>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</si>
  <si>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</si>
  <si>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</si>
  <si>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</si>
  <si>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</si>
  <si>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</si>
  <si>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</si>
  <si>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</si>
  <si>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</si>
  <si>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</si>
  <si>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</si>
  <si>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</si>
  <si>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</si>
  <si>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</si>
  <si>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</si>
  <si>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</si>
  <si>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</si>
  <si>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</si>
  <si>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</si>
  <si>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</si>
  <si>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</si>
  <si>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</si>
  <si>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</si>
  <si>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</si>
  <si>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</si>
  <si>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</si>
  <si>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</si>
  <si>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</si>
  <si>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</si>
  <si>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</si>
  <si>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</si>
  <si>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</si>
  <si>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</si>
  <si>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</si>
  <si>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</si>
  <si>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</si>
  <si>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</si>
  <si>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</si>
  <si>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</si>
  <si>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</si>
  <si>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</si>
  <si>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</si>
  <si>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</si>
  <si>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</si>
  <si>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</si>
  <si>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</si>
  <si>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</si>
  <si>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</si>
  <si>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</si>
  <si>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</si>
  <si>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</si>
  <si>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</si>
  <si>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</si>
  <si>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</si>
  <si>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</si>
  <si>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</si>
  <si>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</si>
  <si>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</si>
  <si>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</si>
  <si>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</si>
  <si>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</si>
  <si>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</si>
  <si>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</si>
  <si>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</si>
  <si>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</si>
  <si>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</si>
  <si>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</si>
  <si>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</si>
  <si>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</si>
  <si>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</si>
  <si>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</si>
  <si>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</si>
  <si>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</si>
  <si>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</si>
  <si>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</si>
  <si>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</si>
  <si>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</si>
  <si>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</si>
  <si>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</si>
  <si>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</si>
  <si>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</si>
  <si>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</si>
  <si>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</si>
  <si>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</si>
  <si>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</si>
  <si>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</si>
  <si>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</si>
  <si>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</si>
  <si>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</si>
  <si>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</si>
  <si>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</si>
  <si>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</si>
  <si>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</si>
  <si>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</si>
  <si>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</si>
  <si>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</si>
  <si>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</si>
  <si>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</si>
  <si>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</si>
  <si>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</si>
  <si>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</si>
  <si>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</si>
  <si>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</si>
  <si>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</si>
  <si>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</si>
  <si>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</si>
  <si>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</si>
  <si>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</si>
  <si>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</si>
  <si>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</si>
  <si>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</si>
  <si>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</si>
  <si>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</si>
  <si>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</si>
  <si>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</si>
  <si>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</si>
  <si>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</si>
  <si>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</si>
  <si>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</si>
  <si>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</si>
  <si>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</si>
  <si>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</si>
  <si>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</si>
  <si>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</si>
  <si>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</si>
  <si>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</si>
  <si>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</si>
  <si>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</si>
  <si>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</si>
  <si>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</si>
  <si>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</si>
  <si>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</si>
  <si>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</si>
  <si>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</si>
  <si>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</si>
  <si>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</si>
  <si>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</si>
  <si>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</si>
  <si>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</si>
  <si>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</si>
  <si>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</si>
  <si>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</si>
  <si>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</si>
  <si>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</si>
  <si>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</si>
  <si>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</si>
  <si>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</si>
  <si>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</si>
  <si>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</si>
  <si>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</si>
  <si>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</si>
  <si>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</si>
  <si>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</si>
  <si>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</si>
  <si>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</si>
  <si>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</si>
  <si>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</si>
  <si>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</si>
  <si>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</si>
  <si>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</si>
  <si>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</si>
  <si>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</si>
  <si>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</si>
  <si>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</si>
  <si>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</si>
  <si>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</si>
  <si>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</si>
  <si>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</si>
  <si>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</si>
  <si>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</si>
  <si>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</si>
  <si>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</si>
  <si>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</si>
  <si>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</si>
  <si>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</si>
  <si>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</si>
  <si>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</si>
  <si>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</si>
  <si>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</si>
  <si>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</si>
  <si>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</si>
  <si>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</si>
  <si>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</si>
  <si>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</si>
  <si>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</si>
  <si>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</si>
  <si>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</si>
  <si>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</si>
  <si>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</si>
  <si>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</si>
  <si>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</si>
  <si>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</si>
  <si>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</si>
  <si>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</si>
  <si>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</si>
  <si>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</si>
  <si>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</si>
  <si>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</si>
  <si>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</si>
  <si>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</si>
  <si>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</si>
  <si>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</si>
  <si>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</si>
  <si>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</si>
  <si>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</si>
  <si>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</si>
  <si>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</si>
  <si>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</si>
  <si>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</si>
  <si>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</si>
  <si>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</si>
  <si>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</si>
  <si>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</si>
  <si>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</si>
  <si>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</si>
  <si>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</si>
  <si>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</si>
  <si>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</si>
  <si>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</si>
  <si>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</si>
  <si>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</si>
  <si>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</si>
  <si>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</si>
  <si>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</si>
  <si>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</si>
  <si>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</si>
  <si>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</si>
  <si>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</si>
  <si>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</si>
  <si>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</si>
  <si>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</si>
  <si>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</si>
  <si>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</si>
  <si>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</si>
  <si>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</si>
  <si>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</si>
  <si>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</si>
  <si>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</si>
  <si>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</si>
  <si>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</si>
  <si>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</si>
  <si>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</si>
  <si>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</si>
  <si>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</si>
  <si>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</si>
  <si>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</si>
  <si>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</si>
  <si>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</si>
  <si>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</si>
  <si>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</si>
  <si>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</si>
  <si>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</si>
  <si>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</si>
  <si>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</si>
  <si>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</si>
  <si>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</si>
  <si>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</si>
  <si>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</si>
  <si>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</si>
  <si>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</si>
  <si>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</si>
  <si>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</si>
  <si>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</si>
  <si>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</si>
  <si>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</si>
  <si>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</si>
  <si>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</si>
  <si>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</si>
  <si>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</si>
  <si>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</si>
  <si>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</si>
  <si>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</si>
  <si>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</si>
  <si>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</si>
  <si>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</si>
  <si>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</si>
  <si>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</si>
  <si>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</si>
  <si>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</si>
  <si>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</si>
  <si>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</si>
  <si>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</si>
  <si>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</si>
  <si>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</si>
  <si>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</si>
  <si>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</si>
  <si>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</si>
  <si>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</si>
  <si>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</si>
  <si>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</si>
  <si>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</si>
  <si>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</si>
  <si>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</si>
  <si>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</si>
  <si>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</si>
  <si>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</si>
  <si>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</si>
  <si>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</si>
  <si>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</si>
  <si>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</si>
  <si>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</si>
  <si>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</si>
  <si>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</si>
  <si>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</si>
  <si>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</si>
  <si>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</si>
  <si>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</si>
  <si>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</si>
  <si>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</si>
  <si>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</si>
  <si>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</si>
  <si>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</si>
  <si>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</si>
  <si>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</si>
  <si>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</si>
  <si>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</si>
  <si>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</si>
  <si>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</si>
  <si>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</si>
  <si>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</si>
  <si>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</si>
  <si>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</si>
  <si>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</si>
  <si>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</si>
  <si>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</si>
  <si>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</si>
  <si>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</si>
  <si>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</si>
  <si>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</si>
  <si>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</si>
  <si>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</si>
  <si>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</si>
  <si>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</si>
  <si>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</si>
  <si>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</si>
  <si>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</si>
  <si>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</si>
  <si>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</si>
  <si>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</si>
  <si>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</si>
  <si>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</si>
  <si>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</si>
  <si>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</si>
  <si>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</si>
  <si>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</si>
  <si>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</si>
  <si>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</si>
  <si>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</si>
  <si>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</si>
  <si>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</si>
  <si>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</si>
  <si>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</si>
  <si>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</si>
  <si>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</si>
  <si>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</si>
  <si>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</si>
  <si>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</si>
  <si>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</si>
  <si>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</si>
  <si>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</si>
  <si>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</si>
  <si>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</si>
  <si>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</si>
  <si>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</si>
  <si>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</si>
  <si>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</si>
  <si>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</si>
  <si>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</si>
  <si>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</si>
  <si>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</si>
  <si>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</si>
  <si>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</si>
  <si>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</si>
  <si>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</si>
  <si>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</si>
  <si>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</si>
  <si>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</si>
  <si>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</si>
  <si>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</si>
  <si>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</si>
  <si>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</si>
  <si>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</si>
  <si>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</si>
  <si>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</si>
  <si>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</si>
  <si>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</si>
  <si>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</si>
  <si>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</si>
  <si>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</si>
  <si>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</si>
  <si>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</si>
  <si>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Jan</t>
  </si>
  <si>
    <t>Feb</t>
  </si>
  <si>
    <t>Mar</t>
  </si>
  <si>
    <t>Years</t>
  </si>
  <si>
    <t>1. What are three conclusions we can make about Kickstarter campaigns given the provided data?</t>
  </si>
  <si>
    <t>2. What are some of the limitations of this dataset?</t>
  </si>
  <si>
    <t>3. What are some other possible tables/graphs that we could create?</t>
  </si>
  <si>
    <t>For the year of 2017. From January to March the number of successful crowdfunding decreased drastically. Numbers were as follow: Jan (35), Fev (25), March (1).</t>
  </si>
  <si>
    <t>In the US there were 1651 successful  and 1097 failed crowdfunding.</t>
  </si>
  <si>
    <t>The most sucessful crownfunding in the US was the plays</t>
  </si>
  <si>
    <t>Not sure</t>
  </si>
  <si>
    <t>Scatter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</si>
  <si>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</si>
  <si>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</si>
  <si>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</si>
  <si>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</si>
  <si>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</si>
  <si>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</si>
  <si>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</si>
  <si>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</si>
  <si>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</si>
  <si>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</si>
  <si>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</si>
  <si>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 xml:space="preserve">Number Failed </t>
  </si>
  <si>
    <t>Number Canceled</t>
  </si>
  <si>
    <t>Total Projects</t>
  </si>
  <si>
    <t xml:space="preserve">Percentage Sucessful </t>
  </si>
  <si>
    <t xml:space="preserve">Percentage Failed 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</si>
  <si>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</si>
  <si>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</si>
  <si>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</si>
  <si>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</si>
  <si>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</si>
  <si>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</si>
  <si>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</si>
  <si>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</si>
  <si>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</si>
  <si>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</si>
  <si>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</si>
  <si>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 1000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</si>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</sst>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F2F2F"/>
      <name val="Segoe UI"/>
      <family val="2"/>
    </font>
    <font>
      <b/>
      <sz val="12"/>
      <color rgb="FF24292E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2" borderId="0" xfId="0" applyFill="1"/>
    <xf numFmtId="0" fontId="1" fillId="2" borderId="0" xfId="0" applyFont="1" applyFill="1"/>
    <xf numFmtId="0" fontId="1" fillId="0" borderId="0" xfId="0" applyFont="1"/>
    <xf numFmtId="0" fontId="2" fillId="0" borderId="0" xfId="0" applyFont="1"/>
    <xf numFmtId="4" fontId="1" fillId="0" borderId="0" xfId="0" applyNumberFormat="1" applyFont="1" applyAlignment="1">
      <alignment horizontal="center" wrapText="1"/>
    </xf>
    <xf numFmtId="4" fontId="0" fillId="0" borderId="0" xfId="0" applyNumberFormat="1" applyAlignment="1">
      <alignment wrapText="1"/>
    </xf>
    <xf numFmtId="0" fontId="3" fillId="0" borderId="0" xfId="0" applyFont="1" applyAlignment="1">
      <alignment horizontal="left" vertical="center"/>
    </xf>
    <xf numFmtId="9" fontId="0" fillId="0" borderId="0" xfId="0" applyNumberFormat="1"/>
  </cellXfs>
  <cellStyles count="1">
    <cellStyle name="Normal" xfId="0" builtinId="0"/>
  </cellStyles>
  <dxfs count="8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11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[KickStart_AK.xlsx]category!PivotTable2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0-4F52-B745-8BBA4BB619C8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50-4F52-B745-8BBA4BB619C8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50-4F52-B745-8BBA4BB619C8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50-4F52-B745-8BBA4BB61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2605240"/>
        <c:axId val="322601632"/>
      </c:barChart>
      <c:catAx>
        <c:axId val="32260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01632"/>
        <c:crosses val="autoZero"/>
        <c:auto val="1"/>
        <c:lblAlgn val="ctr"/>
        <c:lblOffset val="100"/>
        <c:noMultiLvlLbl val="0"/>
      </c:catAx>
      <c:valAx>
        <c:axId val="32260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60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[KickStart_AK.xlsx]sub-category by country!PivotTable3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5902719606857651E-2"/>
          <c:y val="0.14087170498866119"/>
          <c:w val="0.82298612274529515"/>
          <c:h val="0.714421127657775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by 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by country'!$B$6:$B$47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FA-40CA-A0B0-F946AEF413F6}"/>
            </c:ext>
          </c:extLst>
        </c:ser>
        <c:ser>
          <c:idx val="1"/>
          <c:order val="1"/>
          <c:tx>
            <c:strRef>
              <c:f>'sub-category by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by country'!$C$6:$C$47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12-4FC6-80FC-D58A040002F1}"/>
            </c:ext>
          </c:extLst>
        </c:ser>
        <c:ser>
          <c:idx val="2"/>
          <c:order val="2"/>
          <c:tx>
            <c:strRef>
              <c:f>'sub-category by 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by country'!$D$6:$D$47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12-4FC6-80FC-D58A040002F1}"/>
            </c:ext>
          </c:extLst>
        </c:ser>
        <c:ser>
          <c:idx val="3"/>
          <c:order val="3"/>
          <c:tx>
            <c:strRef>
              <c:f>'sub-category by 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by country'!$E$6:$E$47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12-4FC6-80FC-D58A04000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2580272"/>
        <c:axId val="502588144"/>
      </c:barChart>
      <c:catAx>
        <c:axId val="50258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88144"/>
        <c:crosses val="autoZero"/>
        <c:auto val="1"/>
        <c:lblAlgn val="ctr"/>
        <c:lblOffset val="100"/>
        <c:noMultiLvlLbl val="0"/>
      </c:catAx>
      <c:valAx>
        <c:axId val="50258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8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[KickStart_AK.xlsx]table_graph state by month!PivotTable4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'table_graph 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'table_graph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'table_graph 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7-4DD0-B3F1-A0DE7DAEDE63}"/>
            </c:ext>
          </c:extLst>
        </c:ser>
        <c:ser>
          <c:idx val="1"/>
          <c:order val="1"/>
          <c:tx>
            <c:strRef>
              <c:f>'table_graph 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'table_graph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'table_graph 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FF-4349-A54B-878169C27E1D}"/>
            </c:ext>
          </c:extLst>
        </c:ser>
        <c:ser>
          <c:idx val="2"/>
          <c:order val="2"/>
          <c:tx>
            <c:strRef>
              <c:f>'table_graph state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'table_graph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'table_graph state by month'!$D$6:$D$18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FF-4349-A54B-878169C27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827968"/>
        <c:axId val="552829936"/>
      </c:lineChart>
      <c:catAx>
        <c:axId val="55282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29936"/>
        <c:crosses val="autoZero"/>
        <c:auto val="1"/>
        <c:lblAlgn val="ctr"/>
        <c:lblOffset val="100"/>
        <c:noMultiLvlLbl val="0"/>
      </c:catAx>
      <c:valAx>
        <c:axId val="5528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2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Outcomes</a:t>
            </a:r>
            <a:r>
              <a:rPr lang="en-US" sz="2000" b="1" baseline="0"/>
              <a:t> Based on Goals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264576858965168E-2"/>
          <c:y val="0.10321505138960434"/>
          <c:w val="0.92554879539762425"/>
          <c:h val="0.74710663036279346"/>
        </c:manualLayout>
      </c:layout>
      <c:lineChart>
        <c:grouping val="standard"/>
        <c:varyColors val="0"/>
        <c:ser>
          <c:idx val="0"/>
          <c:order val="0"/>
          <c:tx>
            <c:strRef>
              <c:f>outcome!$H$1</c:f>
              <c:strCache>
                <c:ptCount val="1"/>
                <c:pt idx="0">
                  <c:v>Percentage Sucessful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outcome!$C$2:$C$13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outcome!$H$2:$H$13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6-4A99-863E-37B7FE025870}"/>
            </c:ext>
          </c:extLst>
        </c:ser>
        <c:ser>
          <c:idx val="1"/>
          <c:order val="1"/>
          <c:tx>
            <c:strRef>
              <c:f>outcome!$I$1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outcome!$C$2:$C$13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outcome!$I$2:$I$13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6-4A99-863E-37B7FE025870}"/>
            </c:ext>
          </c:extLst>
        </c:ser>
        <c:ser>
          <c:idx val="2"/>
          <c:order val="2"/>
          <c:tx>
            <c:strRef>
              <c:f>outcome!$J$1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outcome!$C$2:$C$13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outcome!$J$2:$J$13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6-4A99-863E-37B7FE025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081936"/>
        <c:axId val="511080296"/>
      </c:lineChart>
      <c:catAx>
        <c:axId val="51108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80296"/>
        <c:crosses val="autoZero"/>
        <c:auto val="1"/>
        <c:lblAlgn val="ctr"/>
        <c:lblOffset val="100"/>
        <c:noMultiLvlLbl val="0"/>
      </c:catAx>
      <c:valAx>
        <c:axId val="51108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8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0</xdr:row>
      <xdr:rowOff>0</xdr:rowOff>
    </xdr:from>
    <xdr:to>
      <xdr:col>16</xdr:col>
      <xdr:colOff>276225</xdr:colOff>
      <xdr:row>18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F17630-ADD6-49A8-A6BB-CFE7FC8A9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28574</xdr:rowOff>
    </xdr:from>
    <xdr:to>
      <xdr:col>17</xdr:col>
      <xdr:colOff>457200</xdr:colOff>
      <xdr:row>27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13E65F-18AD-44C8-B5AB-9C4697384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552449</xdr:colOff>
      <xdr:row>0</xdr:row>
      <xdr:rowOff>123825</xdr:rowOff>
    </xdr:from>
    <xdr:to>
      <xdr:col>12</xdr:col>
      <xdr:colOff>361950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070963-77F9-4E27-B818-52D5AF0F5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15</xdr:row>
      <xdr:rowOff>23813</xdr:rowOff>
    </xdr:from>
    <xdr:to>
      <xdr:col>7</xdr:col>
      <xdr:colOff>916781</xdr:colOff>
      <xdr:row>41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79B7F8E-6405-4C0C-8EB3-3EE4FF2BF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a ." refreshedDate="43409.641603472221" createdVersion="6" refreshedVersion="6" minRefreshableVersion="3" recordCount="4115" xr:uid="{168AF999-11D3-4D62-ABC2-CC2D467F6459}">
  <cacheSource type="worksheet">
    <worksheetSource ref="A1:R1048576" sheet="Date Conversio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percent funded" numFmtId="0">
      <sharedItems containsString="0" containsBlank="1" containsNumber="1" minValue="-100000000" maxValue="2314134.67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average donation" numFmtId="0">
      <sharedItems containsString="0" containsBlank="1" containsNumber="1" minValue="0" maxValue="1172067.3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a ." refreshedDate="43409.660183680557" createdVersion="6" refreshedVersion="6" minRefreshableVersion="3" recordCount="4115" xr:uid="{92585AB4-AF2F-44A2-808B-08675061B6DB}">
  <cacheSource type="worksheet">
    <worksheetSource ref="A1:T1048576" sheet="Date Conversio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percent funded" numFmtId="0">
      <sharedItems containsString="0" containsBlank="1" containsNumber="1" minValue="-100000000" maxValue="2314134.67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average donation" numFmtId="0">
      <sharedItems containsString="0" containsBlank="1" containsNumber="1" minValue="0" maxValue="1172067.3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3133"/>
    <n v="8500"/>
    <n v="11633"/>
    <x v="0"/>
    <x v="0"/>
    <s v="USD"/>
    <n v="1437620400"/>
    <n v="1434931811"/>
    <b v="0"/>
    <n v="182"/>
    <b v="1"/>
    <x v="0"/>
    <n v="5816.5"/>
    <x v="0"/>
    <x v="0"/>
  </r>
  <r>
    <n v="1"/>
    <s v="FannibalFest Fan Convention"/>
    <s v="A Hannibal TV Show Fan Convention and Art Collective"/>
    <n v="4378"/>
    <n v="10275"/>
    <n v="14653"/>
    <x v="0"/>
    <x v="0"/>
    <s v="USD"/>
    <n v="1488464683"/>
    <n v="1485872683"/>
    <b v="0"/>
    <n v="79"/>
    <b v="1"/>
    <x v="0"/>
    <n v="7326.5"/>
    <x v="0"/>
    <x v="0"/>
  </r>
  <r>
    <n v="2"/>
    <s v="Charlie teaser completion"/>
    <s v="Completion fund for post-production for teaser of British crime/drama tv series about a girl who sells morals for money"/>
    <n v="25"/>
    <n v="500"/>
    <n v="525"/>
    <x v="0"/>
    <x v="1"/>
    <s v="GBP"/>
    <n v="1455555083"/>
    <n v="1454691083"/>
    <b v="0"/>
    <n v="35"/>
    <b v="1"/>
    <x v="0"/>
    <n v="262.5"/>
    <x v="0"/>
    <x v="0"/>
  </r>
  <r>
    <n v="3"/>
    <s v="Unsure/Positive: A Dramedy Series About Life with HIV"/>
    <s v="We already produced the *very* beginning of this story. Help us to see it through?"/>
    <n v="390"/>
    <n v="10000"/>
    <n v="10390"/>
    <x v="0"/>
    <x v="0"/>
    <s v="USD"/>
    <n v="1407414107"/>
    <n v="1404822107"/>
    <b v="0"/>
    <n v="150"/>
    <b v="1"/>
    <x v="0"/>
    <n v="5195"/>
    <x v="0"/>
    <x v="0"/>
  </r>
  <r>
    <n v="4"/>
    <s v="Party Monsters"/>
    <s v="19th centuryâ€™s most notorious literary characters, out of step with the times, find comradery as roommates in modern day Los Angeles."/>
    <n v="10116.279999999999"/>
    <n v="44000"/>
    <n v="54116.28"/>
    <x v="0"/>
    <x v="0"/>
    <s v="USD"/>
    <n v="1450555279"/>
    <n v="1447963279"/>
    <b v="0"/>
    <n v="284"/>
    <b v="1"/>
    <x v="0"/>
    <n v="27058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1"/>
    <n v="3999"/>
    <n v="4390"/>
    <x v="0"/>
    <x v="0"/>
    <s v="USD"/>
    <n v="1469770500"/>
    <n v="1468362207"/>
    <b v="0"/>
    <n v="47"/>
    <b v="1"/>
    <x v="0"/>
    <n v="2195"/>
    <x v="0"/>
    <x v="0"/>
  </r>
  <r>
    <n v="6"/>
    <s v="POINT HOPE"/>
    <s v="The story of &quot;Point Hope&quot; will honor, respect, and share the beauty and traditions of the Alaska Natives in Point Hope, AK: the Inupiat"/>
    <n v="519"/>
    <n v="8000"/>
    <n v="8519"/>
    <x v="0"/>
    <x v="0"/>
    <s v="USD"/>
    <n v="1402710250"/>
    <n v="1401846250"/>
    <b v="0"/>
    <n v="58"/>
    <b v="1"/>
    <x v="0"/>
    <n v="4259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110"/>
    <n v="9000"/>
    <n v="9110"/>
    <x v="0"/>
    <x v="0"/>
    <s v="USD"/>
    <n v="1467680867"/>
    <n v="1464224867"/>
    <b v="0"/>
    <n v="57"/>
    <b v="1"/>
    <x v="0"/>
    <n v="4555"/>
    <x v="0"/>
    <x v="0"/>
  </r>
  <r>
    <n v="8"/>
    <s v="Sizzling in the Kitchen Flynn Style"/>
    <s v="Help us raise the funds to film our pilot episode!"/>
    <n v="1.5199999999999818"/>
    <n v="3500"/>
    <n v="3501.52"/>
    <x v="0"/>
    <x v="0"/>
    <s v="USD"/>
    <n v="1460754000"/>
    <n v="1460155212"/>
    <b v="0"/>
    <n v="12"/>
    <b v="1"/>
    <x v="0"/>
    <n v="1750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129.99"/>
    <n v="500"/>
    <n v="629.99"/>
    <x v="0"/>
    <x v="0"/>
    <s v="USD"/>
    <n v="1460860144"/>
    <n v="1458268144"/>
    <b v="0"/>
    <n v="20"/>
    <b v="1"/>
    <x v="0"/>
    <n v="31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15"/>
    <n v="3000"/>
    <n v="3015"/>
    <x v="0"/>
    <x v="0"/>
    <s v="USD"/>
    <n v="1403660279"/>
    <n v="1400636279"/>
    <b v="0"/>
    <n v="19"/>
    <b v="1"/>
    <x v="0"/>
    <n v="1507.5"/>
    <x v="0"/>
    <x v="0"/>
  </r>
  <r>
    <n v="11"/>
    <s v="2016 TAPR DCC Video on HamRadioNow"/>
    <s v="HamRadioNow will produce YouTube video of the complete 2016 ARRL &amp; TAPR Amateur Radio (Ham Radio) Digital Communications Conference"/>
    <n v="1025"/>
    <n v="5000"/>
    <n v="6025"/>
    <x v="0"/>
    <x v="0"/>
    <s v="USD"/>
    <n v="1471834800"/>
    <n v="1469126462"/>
    <b v="0"/>
    <n v="75"/>
    <b v="1"/>
    <x v="0"/>
    <n v="3012.5"/>
    <x v="0"/>
    <x v="0"/>
  </r>
  <r>
    <n v="12"/>
    <s v="Spinward Traveller (T.V. Pilot)"/>
    <s v="Spinward Traveller is based on the award winning role-playing game. Launch your imagination into the Traveller universe at Jump 6."/>
    <n v="19588"/>
    <n v="30000"/>
    <n v="49588"/>
    <x v="0"/>
    <x v="0"/>
    <s v="USD"/>
    <n v="1405479600"/>
    <n v="1401642425"/>
    <b v="0"/>
    <n v="827"/>
    <b v="1"/>
    <x v="0"/>
    <n v="24794"/>
    <x v="0"/>
    <x v="0"/>
  </r>
  <r>
    <n v="13"/>
    <s v="Can't Go Home"/>
    <s v="A travel series hosted by touring musicians that profiles a different American city in each episode."/>
    <n v="2099"/>
    <n v="3500"/>
    <n v="5599"/>
    <x v="0"/>
    <x v="0"/>
    <s v="USD"/>
    <n v="1466713620"/>
    <n v="1463588109"/>
    <b v="0"/>
    <n v="51"/>
    <b v="1"/>
    <x v="0"/>
    <n v="2799.5"/>
    <x v="0"/>
    <x v="0"/>
  </r>
  <r>
    <n v="14"/>
    <s v="3010 | Sci-fi Series"/>
    <s v="A highly charged post apocalyptic sci fi series that pulls no punches!"/>
    <n v="56"/>
    <n v="6000"/>
    <n v="6056"/>
    <x v="0"/>
    <x v="2"/>
    <s v="AUD"/>
    <n v="1405259940"/>
    <n v="1403051888"/>
    <b v="0"/>
    <n v="41"/>
    <b v="1"/>
    <x v="0"/>
    <n v="3028"/>
    <x v="0"/>
    <x v="0"/>
  </r>
  <r>
    <n v="15"/>
    <s v="Cien&amp;Cia"/>
    <s v="Cien&amp;Cia es un proyecto transmedia para televisiÃ³n; la finalidad de la venta de camisetas es financiar el reality (Factual)."/>
    <n v="132"/>
    <n v="2000"/>
    <n v="2132"/>
    <x v="0"/>
    <x v="3"/>
    <s v="EUR"/>
    <n v="1443384840"/>
    <n v="1441790658"/>
    <b v="0"/>
    <n v="98"/>
    <b v="1"/>
    <x v="0"/>
    <n v="1066"/>
    <x v="0"/>
    <x v="0"/>
  </r>
  <r>
    <n v="16"/>
    <s v="ArtMoose TV Series"/>
    <s v="We want to create a Sizzle Reel to pitch a Reality TV Series to TV Executive starring artists Art Moose will use new artists each week."/>
    <n v="29"/>
    <n v="12000"/>
    <n v="12029"/>
    <x v="0"/>
    <x v="0"/>
    <s v="USD"/>
    <n v="1402896600"/>
    <n v="1398971211"/>
    <b v="0"/>
    <n v="70"/>
    <b v="1"/>
    <x v="0"/>
    <n v="6014.5"/>
    <x v="0"/>
    <x v="0"/>
  </r>
  <r>
    <n v="17"/>
    <s v="Humble Pie"/>
    <s v="Uplifting English sitcom, a love letter to youthful exuberance that proves once and for all that none of us are ready for real life."/>
    <n v="10"/>
    <n v="1500"/>
    <n v="1510"/>
    <x v="0"/>
    <x v="1"/>
    <s v="GBP"/>
    <n v="1415126022"/>
    <n v="1412530422"/>
    <b v="0"/>
    <n v="36"/>
    <b v="1"/>
    <x v="0"/>
    <n v="755"/>
    <x v="0"/>
    <x v="0"/>
  </r>
  <r>
    <n v="18"/>
    <s v="Indian As Apple Pie TV"/>
    <s v="The Indian cooking show you crave: complete with cooking, travel to India, and loads of spicy inspiration with Anupy."/>
    <n v="1896.3300000000017"/>
    <n v="30000"/>
    <n v="31896.33"/>
    <x v="0"/>
    <x v="0"/>
    <s v="USD"/>
    <n v="1410958856"/>
    <n v="1408366856"/>
    <b v="0"/>
    <n v="342"/>
    <b v="1"/>
    <x v="0"/>
    <n v="15948.165000000001"/>
    <x v="0"/>
    <x v="0"/>
  </r>
  <r>
    <n v="19"/>
    <s v="Brouhaha (an Original Sitcom)"/>
    <s v="Brouhaha chronicles the adventures of aspiring comedian and prolific hedonist Jenny Carmichael as she works at a clickbait website."/>
    <n v="385"/>
    <n v="850"/>
    <n v="1235"/>
    <x v="0"/>
    <x v="0"/>
    <s v="USD"/>
    <n v="1437420934"/>
    <n v="1434828934"/>
    <b v="0"/>
    <n v="22"/>
    <b v="1"/>
    <x v="0"/>
    <n v="617.5"/>
    <x v="0"/>
    <x v="0"/>
  </r>
  <r>
    <n v="20"/>
    <s v="Finding Kylie Hard Read Fund"/>
    <s v="Help us reach our goal &amp; pay the drama dept that is performing the hard read, which is set for October 2015."/>
    <n v="4"/>
    <n v="2000"/>
    <n v="2004"/>
    <x v="0"/>
    <x v="0"/>
    <s v="USD"/>
    <n v="1442167912"/>
    <n v="1436983912"/>
    <b v="0"/>
    <n v="25"/>
    <b v="1"/>
    <x v="0"/>
    <n v="100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690"/>
    <n v="18500"/>
    <n v="20190"/>
    <x v="0"/>
    <x v="0"/>
    <s v="USD"/>
    <n v="1411743789"/>
    <n v="1409151789"/>
    <b v="0"/>
    <n v="101"/>
    <b v="1"/>
    <x v="0"/>
    <n v="10095"/>
    <x v="0"/>
    <x v="0"/>
  </r>
  <r>
    <n v="22"/>
    <s v="CREATURES OF HABIT!"/>
    <s v="Meet Gary, and Troy: Two unlikely friends that investigate &quot;strange phenomenon&quot;."/>
    <n v="60"/>
    <n v="350"/>
    <n v="410"/>
    <x v="0"/>
    <x v="0"/>
    <s v="USD"/>
    <n v="1420099140"/>
    <n v="1418766740"/>
    <b v="0"/>
    <n v="8"/>
    <b v="1"/>
    <x v="0"/>
    <n v="205"/>
    <x v="0"/>
    <x v="0"/>
  </r>
  <r>
    <n v="23"/>
    <s v="Bad Boy of Beauty and Bride Crashers!"/>
    <s v="Lois and Berlin are the Lucy and Ricky of reality. You will go on  journey to reinvent beauty from the inside out. Be the star !"/>
    <n v="370"/>
    <n v="2000"/>
    <n v="2370"/>
    <x v="0"/>
    <x v="0"/>
    <s v="USD"/>
    <n v="1430407200"/>
    <n v="1428086501"/>
    <b v="0"/>
    <n v="23"/>
    <b v="1"/>
    <x v="0"/>
    <n v="1185"/>
    <x v="0"/>
    <x v="0"/>
  </r>
  <r>
    <n v="24"/>
    <s v="Bring STL Up Late to TV"/>
    <s v="STL Up Late is a weekly late night comedy talk show for St. Louis television."/>
    <n v="3082.6900000000023"/>
    <n v="35000"/>
    <n v="38082.69"/>
    <x v="0"/>
    <x v="0"/>
    <s v="USD"/>
    <n v="1442345940"/>
    <n v="1439494863"/>
    <b v="0"/>
    <n v="574"/>
    <b v="1"/>
    <x v="0"/>
    <n v="19041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200"/>
    <n v="600"/>
    <n v="800"/>
    <x v="0"/>
    <x v="0"/>
    <s v="USD"/>
    <n v="1452299761"/>
    <n v="1447115761"/>
    <b v="0"/>
    <n v="14"/>
    <b v="1"/>
    <x v="0"/>
    <n v="400"/>
    <x v="0"/>
    <x v="0"/>
  </r>
  <r>
    <n v="26"/>
    <s v="You, Me &amp; Sicily:  Part I Editing"/>
    <s v="Highlighting Sicily's points of light: its extraordinary people. Editing phase is now underway!!!"/>
    <n v="690"/>
    <n v="1250"/>
    <n v="1940"/>
    <x v="0"/>
    <x v="0"/>
    <s v="USD"/>
    <n v="1408278144"/>
    <n v="1404822144"/>
    <b v="0"/>
    <n v="19"/>
    <b v="1"/>
    <x v="0"/>
    <n v="970"/>
    <x v="0"/>
    <x v="0"/>
  </r>
  <r>
    <n v="27"/>
    <s v="B-Rabbit TV Comedy Pilot"/>
    <s v="B-Rabbit is a hilarious depiction of immigrating to New Zealand and the life you desperately tried to leave behind."/>
    <n v="2345"/>
    <n v="20000"/>
    <n v="22345"/>
    <x v="0"/>
    <x v="4"/>
    <s v="NZD"/>
    <n v="1416113833"/>
    <n v="1413518233"/>
    <b v="0"/>
    <n v="150"/>
    <b v="1"/>
    <x v="0"/>
    <n v="11172.5"/>
    <x v="0"/>
    <x v="0"/>
  </r>
  <r>
    <n v="28"/>
    <s v="John Earle Dog Training Concept Development Reel"/>
    <s v="John and Brian are on a quest to change people's lives and rehabilitate dogs."/>
    <n v="42"/>
    <n v="12000"/>
    <n v="12042"/>
    <x v="0"/>
    <x v="0"/>
    <s v="USD"/>
    <n v="1450307284"/>
    <n v="1447715284"/>
    <b v="0"/>
    <n v="71"/>
    <b v="1"/>
    <x v="0"/>
    <n v="6021"/>
    <x v="0"/>
    <x v="0"/>
  </r>
  <r>
    <n v="29"/>
    <s v="The JOB Prelude."/>
    <s v="Genuine, no cliche Cop dramedy. Stories based on Adam's time as a Constable. What really goes on? Think you know the Police? Find out."/>
    <n v="700"/>
    <n v="3000"/>
    <n v="3700"/>
    <x v="0"/>
    <x v="1"/>
    <s v="GBP"/>
    <n v="1406045368"/>
    <n v="1403453368"/>
    <b v="0"/>
    <n v="117"/>
    <b v="1"/>
    <x v="0"/>
    <n v="1850"/>
    <x v="0"/>
    <x v="0"/>
  </r>
  <r>
    <n v="30"/>
    <s v="Introverts Web Series"/>
    <s v="Comedy series about three introverted roommates coping with single life, secret resentments, and loudmouthed extroverts."/>
    <n v="51.989999999999782"/>
    <n v="4000"/>
    <n v="4051.99"/>
    <x v="0"/>
    <x v="0"/>
    <s v="USD"/>
    <n v="1408604515"/>
    <n v="1406012515"/>
    <b v="0"/>
    <n v="53"/>
    <b v="1"/>
    <x v="0"/>
    <n v="2025.9949999999999"/>
    <x v="0"/>
    <x v="0"/>
  </r>
  <r>
    <n v="31"/>
    <s v="The Alan Katz Show"/>
    <s v="After a two-year hiatus, The Alan Katz Show is coming back! But it can't unless we can get a 16gb flash drive valued at $12.71!"/>
    <n v="0"/>
    <n v="13"/>
    <n v="13"/>
    <x v="0"/>
    <x v="0"/>
    <s v="USD"/>
    <n v="1453748434"/>
    <n v="1452193234"/>
    <b v="0"/>
    <n v="1"/>
    <b v="1"/>
    <x v="0"/>
    <n v="6.5"/>
    <x v="0"/>
    <x v="0"/>
  </r>
  <r>
    <n v="32"/>
    <s v="Over &amp; Out"/>
    <s v="Approaching a milestone birthday, Gail abandons her group of yuppie stay-at-home mom friends for the vibrant and rowdy gay community."/>
    <n v="70"/>
    <n v="28450"/>
    <n v="28520"/>
    <x v="0"/>
    <x v="0"/>
    <s v="USD"/>
    <n v="1463111940"/>
    <n v="1459523017"/>
    <b v="0"/>
    <n v="89"/>
    <b v="1"/>
    <x v="0"/>
    <n v="14260"/>
    <x v="0"/>
    <x v="0"/>
  </r>
  <r>
    <n v="33"/>
    <s v="Imaginary Problems"/>
    <s v="3 best friends balance their work, personal and private lives while finding time for their imaginary friends (who are 3 puppets)."/>
    <n v="110"/>
    <n v="5250"/>
    <n v="5360"/>
    <x v="0"/>
    <x v="0"/>
    <s v="USD"/>
    <n v="1447001501"/>
    <n v="1444405901"/>
    <b v="0"/>
    <n v="64"/>
    <b v="1"/>
    <x v="0"/>
    <n v="2680"/>
    <x v="0"/>
    <x v="0"/>
  </r>
  <r>
    <n v="34"/>
    <s v="#Josh: T.V. Show Sizzle Reel"/>
    <s v="A digitally dependent Josh, is forced to coexist with his promiscuous problematic cousin Wes, and face his fears of a human connection"/>
    <n v="792"/>
    <n v="2600"/>
    <n v="3392"/>
    <x v="0"/>
    <x v="0"/>
    <s v="USD"/>
    <n v="1407224601"/>
    <n v="1405928601"/>
    <b v="0"/>
    <n v="68"/>
    <b v="1"/>
    <x v="0"/>
    <n v="1696"/>
    <x v="0"/>
    <x v="0"/>
  </r>
  <r>
    <n v="35"/>
    <s v="Why Adam? A TV show about the science behind everyday life!"/>
    <s v="Why Adam? is an independent TV show that explores concepts of basic science in everyday life."/>
    <n v="665"/>
    <n v="1000"/>
    <n v="1665"/>
    <x v="0"/>
    <x v="0"/>
    <s v="USD"/>
    <n v="1430179200"/>
    <n v="1428130814"/>
    <b v="0"/>
    <n v="28"/>
    <b v="1"/>
    <x v="0"/>
    <n v="832.5"/>
    <x v="0"/>
    <x v="0"/>
  </r>
  <r>
    <n v="36"/>
    <s v="THE LISTENING BOX"/>
    <s v="A modern day priest makes an unusual discovery, setting off a chain of events."/>
    <n v="2529"/>
    <n v="6000"/>
    <n v="8529"/>
    <x v="0"/>
    <x v="0"/>
    <s v="USD"/>
    <n v="1428128525"/>
    <n v="1425540125"/>
    <b v="0"/>
    <n v="44"/>
    <b v="1"/>
    <x v="0"/>
    <n v="4264.5"/>
    <x v="0"/>
    <x v="0"/>
  </r>
  <r>
    <n v="37"/>
    <s v="The Journey"/>
    <s v="Take an unscripted, real-time journey with Greg Aiello to the planet's wildest and most iconic places on this adventure travel TV show."/>
    <n v="18357"/>
    <n v="22000"/>
    <n v="40357"/>
    <x v="0"/>
    <x v="0"/>
    <s v="USD"/>
    <n v="1425055079"/>
    <n v="1422463079"/>
    <b v="0"/>
    <n v="253"/>
    <b v="1"/>
    <x v="0"/>
    <n v="20178.5"/>
    <x v="0"/>
    <x v="0"/>
  </r>
  <r>
    <n v="38"/>
    <s v="Brewz Brothers TV"/>
    <s v="A television show about three brothers from Chicago on a mission to discover and highlight the best breweries in America."/>
    <n v="251"/>
    <n v="2500"/>
    <n v="2751"/>
    <x v="0"/>
    <x v="0"/>
    <s v="USD"/>
    <n v="1368235344"/>
    <n v="1365643344"/>
    <b v="0"/>
    <n v="66"/>
    <b v="1"/>
    <x v="0"/>
    <n v="1375.5"/>
    <x v="0"/>
    <x v="0"/>
  </r>
  <r>
    <n v="39"/>
    <s v="Deep Cuts - Series"/>
    <s v="Mystery-Drama Series. Following a shocking event, residents of a remote woodland community learn that some wounds never heal..."/>
    <n v="7745"/>
    <n v="25000"/>
    <n v="32745"/>
    <x v="0"/>
    <x v="1"/>
    <s v="GBP"/>
    <n v="1401058740"/>
    <n v="1398388068"/>
    <b v="0"/>
    <n v="217"/>
    <b v="1"/>
    <x v="0"/>
    <n v="16372.5"/>
    <x v="0"/>
    <x v="0"/>
  </r>
  <r>
    <n v="40"/>
    <s v="Regal Fare Season One"/>
    <s v="There is a cooking show in production that needs your help, a show about using local ingredients to create simple and elegant meals."/>
    <n v="27"/>
    <n v="2000"/>
    <n v="2027"/>
    <x v="0"/>
    <x v="0"/>
    <s v="USD"/>
    <n v="1403150400"/>
    <n v="1401426488"/>
    <b v="0"/>
    <n v="16"/>
    <b v="1"/>
    <x v="0"/>
    <n v="1013.5"/>
    <x v="0"/>
    <x v="0"/>
  </r>
  <r>
    <n v="41"/>
    <s v="Up on High Ground TV series"/>
    <s v="A TV series that takes place in a high school setting with religions,morals,&amp; ethics as a guiding message for students &amp; their families"/>
    <n v="0"/>
    <n v="2000"/>
    <n v="2000"/>
    <x v="0"/>
    <x v="0"/>
    <s v="USD"/>
    <n v="1412516354"/>
    <n v="1409924354"/>
    <b v="0"/>
    <n v="19"/>
    <b v="1"/>
    <x v="0"/>
    <n v="1000"/>
    <x v="0"/>
    <x v="0"/>
  </r>
  <r>
    <n v="42"/>
    <s v="BROS TV Pilot (Iraq)"/>
    <s v="A show that explores the universal hospitality and shenanigans of BRO cultures in the most forbidden and unfamiliar places on earth!"/>
    <n v="5860"/>
    <n v="14000"/>
    <n v="19860"/>
    <x v="0"/>
    <x v="0"/>
    <s v="USD"/>
    <n v="1419780026"/>
    <n v="1417188026"/>
    <b v="0"/>
    <n v="169"/>
    <b v="1"/>
    <x v="0"/>
    <n v="993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20866"/>
    <n v="10000"/>
    <n v="30866"/>
    <x v="0"/>
    <x v="0"/>
    <s v="USD"/>
    <n v="1405209600"/>
    <n v="1402599486"/>
    <b v="0"/>
    <n v="263"/>
    <b v="1"/>
    <x v="0"/>
    <n v="15433"/>
    <x v="0"/>
    <x v="0"/>
  </r>
  <r>
    <n v="44"/>
    <s v="BIG WHISKEY TV Show"/>
    <s v="The Creator of the hit FOX show THE BOURBON LOUNGE brings you BIG WHISKEY. A new travel show exploring whiskey like you've never seen."/>
    <n v="0"/>
    <n v="2000"/>
    <n v="2000"/>
    <x v="0"/>
    <x v="0"/>
    <s v="USD"/>
    <n v="1412648537"/>
    <n v="1408760537"/>
    <b v="0"/>
    <n v="15"/>
    <b v="1"/>
    <x v="0"/>
    <n v="1000"/>
    <x v="0"/>
    <x v="0"/>
  </r>
  <r>
    <n v="45"/>
    <s v="The Art of the Lift"/>
    <s v="The Art of the Lift is a crime drama that follows an expert crew of pick-pockets and their attempt at breaking in a new recruit."/>
    <n v="1000"/>
    <n v="5000"/>
    <n v="6000"/>
    <x v="0"/>
    <x v="0"/>
    <s v="USD"/>
    <n v="1461769107"/>
    <n v="1459177107"/>
    <b v="0"/>
    <n v="61"/>
    <b v="1"/>
    <x v="0"/>
    <n v="3000"/>
    <x v="0"/>
    <x v="0"/>
  </r>
  <r>
    <n v="46"/>
    <s v="New equipment for Joy's World!"/>
    <s v="The legendary community TV programme Joy's World is in dire need of new equipment! We are hoping you can help."/>
    <n v="350"/>
    <n v="8400"/>
    <n v="8750"/>
    <x v="0"/>
    <x v="2"/>
    <s v="AUD"/>
    <n v="1450220974"/>
    <n v="1447628974"/>
    <b v="0"/>
    <n v="45"/>
    <b v="1"/>
    <x v="0"/>
    <n v="4375"/>
    <x v="0"/>
    <x v="0"/>
  </r>
  <r>
    <n v="47"/>
    <s v="Jane Don't Date - TV pilot (sitcom)"/>
    <s v="Cursed with attracting odd men, an independent woman takes on the Chicago dating scene again with the help of her offbeat friends."/>
    <n v="380.55000000000018"/>
    <n v="5000"/>
    <n v="5380.55"/>
    <x v="0"/>
    <x v="0"/>
    <s v="USD"/>
    <n v="1419021607"/>
    <n v="1413834007"/>
    <b v="0"/>
    <n v="70"/>
    <b v="1"/>
    <x v="0"/>
    <n v="2690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159"/>
    <n v="2000"/>
    <n v="2159"/>
    <x v="0"/>
    <x v="1"/>
    <s v="GBP"/>
    <n v="1425211200"/>
    <n v="1422534260"/>
    <b v="0"/>
    <n v="38"/>
    <b v="1"/>
    <x v="0"/>
    <n v="1079.5"/>
    <x v="0"/>
    <x v="0"/>
  </r>
  <r>
    <n v="49"/>
    <s v="Driving Jersey - Season Five"/>
    <s v="Driving Jersey is real people telling real stories."/>
    <n v="0"/>
    <n v="12000"/>
    <n v="12000"/>
    <x v="0"/>
    <x v="0"/>
    <s v="USD"/>
    <n v="1445660045"/>
    <n v="1443068045"/>
    <b v="0"/>
    <n v="87"/>
    <b v="1"/>
    <x v="0"/>
    <n v="6000"/>
    <x v="0"/>
    <x v="0"/>
  </r>
  <r>
    <n v="50"/>
    <s v="The Love Lounge"/>
    <s v="A brand new dating show which helps one lucky lady find her Mr Right with difficult decisions to make along the way."/>
    <n v="0"/>
    <n v="600"/>
    <n v="600"/>
    <x v="0"/>
    <x v="1"/>
    <s v="GBP"/>
    <n v="1422637200"/>
    <n v="1419271458"/>
    <b v="0"/>
    <n v="22"/>
    <b v="1"/>
    <x v="0"/>
    <n v="300"/>
    <x v="0"/>
    <x v="0"/>
  </r>
  <r>
    <n v="51"/>
    <s v="SKY CITY HAYA"/>
    <s v="Please help us reach stretch goals of 16k, 26k, 41k for the soundtrack, extended scenes &amp; story development for our sci-fi TV series!"/>
    <n v="3082"/>
    <n v="11000"/>
    <n v="14082"/>
    <x v="0"/>
    <x v="0"/>
    <s v="USD"/>
    <n v="1439245037"/>
    <n v="1436653037"/>
    <b v="0"/>
    <n v="119"/>
    <b v="1"/>
    <x v="0"/>
    <n v="7041"/>
    <x v="0"/>
    <x v="0"/>
  </r>
  <r>
    <n v="52"/>
    <s v="Kode Orange - New TV Series"/>
    <s v="Kode Orange is an original television series that follows the lives of two police officers who join a special unit in high-crime LA"/>
    <n v="1621"/>
    <n v="10000"/>
    <n v="11621"/>
    <x v="0"/>
    <x v="0"/>
    <s v="USD"/>
    <n v="1405615846"/>
    <n v="1403023846"/>
    <b v="0"/>
    <n v="52"/>
    <b v="1"/>
    <x v="0"/>
    <n v="5810.5"/>
    <x v="0"/>
    <x v="0"/>
  </r>
  <r>
    <n v="53"/>
    <s v="Rolling out Vegan Mashup's Season 2"/>
    <s v="Delicious TV's Vegan Mashup launching season two on public television"/>
    <n v="289"/>
    <n v="3000"/>
    <n v="3289"/>
    <x v="0"/>
    <x v="0"/>
    <s v="USD"/>
    <n v="1396648800"/>
    <n v="1395407445"/>
    <b v="0"/>
    <n v="117"/>
    <b v="1"/>
    <x v="0"/>
    <n v="1644.5"/>
    <x v="0"/>
    <x v="0"/>
  </r>
  <r>
    <n v="54"/>
    <s v="&quot;Stand-In&quot; Television Pilot"/>
    <s v="TV stand-in Elizabeth was diagnosed BRCA+ as her mother was succumbing to cancer. This pilot navigates evolving modern female identity."/>
    <n v="100"/>
    <n v="10000"/>
    <n v="10100"/>
    <x v="0"/>
    <x v="0"/>
    <s v="USD"/>
    <n v="1451063221"/>
    <n v="1448471221"/>
    <b v="0"/>
    <n v="52"/>
    <b v="1"/>
    <x v="0"/>
    <n v="5050"/>
    <x v="0"/>
    <x v="0"/>
  </r>
  <r>
    <n v="55"/>
    <s v="Di FAMILY"/>
    <s v="A story of an Italian family who tried it the right way but realized things work better if they do it &quot;their&quot; way. Weekly Series PILOT"/>
    <n v="2490"/>
    <n v="8600"/>
    <n v="11090"/>
    <x v="0"/>
    <x v="0"/>
    <s v="USD"/>
    <n v="1464390916"/>
    <n v="1462576516"/>
    <b v="0"/>
    <n v="86"/>
    <b v="1"/>
    <x v="0"/>
    <n v="5545"/>
    <x v="0"/>
    <x v="0"/>
  </r>
  <r>
    <n v="56"/>
    <s v="Voxwomen Cycling Show"/>
    <s v="We want to see more women's cycling on TV - and we need your help to make it happen!"/>
    <n v="581"/>
    <n v="8000"/>
    <n v="8581"/>
    <x v="0"/>
    <x v="1"/>
    <s v="GBP"/>
    <n v="1433779200"/>
    <n v="1432559424"/>
    <b v="0"/>
    <n v="174"/>
    <b v="1"/>
    <x v="0"/>
    <n v="4290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285"/>
    <n v="15000"/>
    <n v="15285"/>
    <x v="0"/>
    <x v="0"/>
    <s v="USD"/>
    <n v="1429991962"/>
    <n v="1427399962"/>
    <b v="0"/>
    <n v="69"/>
    <b v="1"/>
    <x v="0"/>
    <n v="7642.5"/>
    <x v="0"/>
    <x v="0"/>
  </r>
  <r>
    <n v="58"/>
    <s v="Gloaming"/>
    <s v="Alex thought he knew how the world worked. You live, you die and it's over. He was very, very wrong."/>
    <n v="291"/>
    <n v="10000"/>
    <n v="10291"/>
    <x v="0"/>
    <x v="0"/>
    <s v="USD"/>
    <n v="1416423172"/>
    <n v="1413827572"/>
    <b v="0"/>
    <n v="75"/>
    <b v="1"/>
    <x v="0"/>
    <n v="5145.5"/>
    <x v="0"/>
    <x v="0"/>
  </r>
  <r>
    <n v="59"/>
    <s v="&quot;Momentum&quot; - The Series"/>
    <s v="An electronic music producer stuck in his blue collar life has overnight success thrown at him when his music leaks on the internet."/>
    <n v="25.139999999999418"/>
    <n v="20000"/>
    <n v="20025.14"/>
    <x v="0"/>
    <x v="0"/>
    <s v="USD"/>
    <n v="1442264400"/>
    <n v="1439530776"/>
    <b v="0"/>
    <n v="33"/>
    <b v="1"/>
    <x v="0"/>
    <n v="10012.57"/>
    <x v="0"/>
    <x v="0"/>
  </r>
  <r>
    <n v="60"/>
    <s v="Ever Since - Short Film"/>
    <s v="Set in a beautiful but desolate world, we see how loneliness can lead to friendship in unconventional ways."/>
    <n v="148.32999999999993"/>
    <n v="4500"/>
    <n v="4648.33"/>
    <x v="0"/>
    <x v="1"/>
    <s v="GBP"/>
    <n v="1395532800"/>
    <n v="1393882717"/>
    <b v="0"/>
    <n v="108"/>
    <b v="1"/>
    <x v="1"/>
    <n v="2324.165"/>
    <x v="0"/>
    <x v="1"/>
  </r>
  <r>
    <n v="61"/>
    <s v="SPLITTING THE SYNAPSE"/>
    <s v="An exploration of the shadows that follow us from our past, the darkness that lives inside us and the ability to find our own freedom"/>
    <n v="2415"/>
    <n v="5000"/>
    <n v="7415"/>
    <x v="0"/>
    <x v="0"/>
    <s v="USD"/>
    <n v="1370547157"/>
    <n v="1368646357"/>
    <b v="0"/>
    <n v="23"/>
    <b v="1"/>
    <x v="1"/>
    <n v="3707.5"/>
    <x v="0"/>
    <x v="1"/>
  </r>
  <r>
    <n v="62"/>
    <s v="SPECIMEN 0625c - Sci-Fi Thriller"/>
    <s v="A man is forced to repeatedly crawl through a mysterious maze not knowing who captured him or why, but he is determined to find out."/>
    <n v="1642"/>
    <n v="3000"/>
    <n v="4642"/>
    <x v="0"/>
    <x v="0"/>
    <s v="USD"/>
    <n v="1362337878"/>
    <n v="1360177878"/>
    <b v="0"/>
    <n v="48"/>
    <b v="1"/>
    <x v="1"/>
    <n v="2321"/>
    <x v="0"/>
    <x v="1"/>
  </r>
  <r>
    <n v="63"/>
    <s v="The Attic"/>
    <s v="The Attic is my first short film.  Please help me with post production and distribution so that I can let it out into the world"/>
    <n v="270.36999999999989"/>
    <n v="2000"/>
    <n v="2270.37"/>
    <x v="0"/>
    <x v="0"/>
    <s v="USD"/>
    <n v="1388206740"/>
    <n v="1386194013"/>
    <b v="0"/>
    <n v="64"/>
    <b v="1"/>
    <x v="1"/>
    <n v="1135.1849999999999"/>
    <x v="0"/>
    <x v="1"/>
  </r>
  <r>
    <n v="64"/>
    <s v="Millennial, The Movie"/>
    <s v="At the dawn of the New Millennium, a group of teenagers battle the Y2K bug to save humanity from boredom. The 2nd film by and/or."/>
    <n v="880"/>
    <n v="1200"/>
    <n v="2080"/>
    <x v="0"/>
    <x v="0"/>
    <s v="USD"/>
    <n v="1373243181"/>
    <n v="1370651181"/>
    <b v="0"/>
    <n v="24"/>
    <b v="1"/>
    <x v="1"/>
    <n v="1040"/>
    <x v="0"/>
    <x v="1"/>
  </r>
  <r>
    <n v="65"/>
    <s v="Hello World - Post Production Funds"/>
    <s v="Help finish the short film Hello World. The story of an android in the broken home of a father &amp; son."/>
    <n v="527"/>
    <n v="7000"/>
    <n v="7527"/>
    <x v="0"/>
    <x v="5"/>
    <s v="CAD"/>
    <n v="1407736740"/>
    <n v="1405453354"/>
    <b v="0"/>
    <n v="57"/>
    <b v="1"/>
    <x v="1"/>
    <n v="3763.5"/>
    <x v="0"/>
    <x v="1"/>
  </r>
  <r>
    <n v="66"/>
    <s v="A Stagnant Fever: Short Film"/>
    <s v="A dark comedy set in the '60s about clinical depression and one night stands."/>
    <n v="372"/>
    <n v="2000"/>
    <n v="2372"/>
    <x v="0"/>
    <x v="0"/>
    <s v="USD"/>
    <n v="1468873420"/>
    <n v="1466281420"/>
    <b v="0"/>
    <n v="26"/>
    <b v="1"/>
    <x v="1"/>
    <n v="1186"/>
    <x v="0"/>
    <x v="1"/>
  </r>
  <r>
    <n v="67"/>
    <s v="You are a Priest Forever"/>
    <s v="The Ordination Mass of five Dominicans friars to the priesthood at the historic Saint Dominicâ€™s Church in Washington DC."/>
    <n v="325"/>
    <n v="2000"/>
    <n v="2325"/>
    <x v="0"/>
    <x v="0"/>
    <s v="USD"/>
    <n v="1342360804"/>
    <n v="1339768804"/>
    <b v="0"/>
    <n v="20"/>
    <b v="1"/>
    <x v="1"/>
    <n v="1162.5"/>
    <x v="0"/>
    <x v="1"/>
  </r>
  <r>
    <n v="68"/>
    <s v="King Eider: Short Film"/>
    <s v="Black Comedy by final year students at Leeds University. _x000a_'Bird watching, tea, seaside and murder. Just your average British holiday.'"/>
    <n v="163"/>
    <n v="600"/>
    <n v="763"/>
    <x v="0"/>
    <x v="1"/>
    <s v="GBP"/>
    <n v="1393162791"/>
    <n v="1390570791"/>
    <b v="0"/>
    <n v="36"/>
    <b v="1"/>
    <x v="1"/>
    <n v="381.5"/>
    <x v="0"/>
    <x v="1"/>
  </r>
  <r>
    <n v="69"/>
    <s v="More Than A Drive"/>
    <s v="A breakthrough cinematic experience about more than just the carsâ€¦the people, lifestyle, enthusiasm, party, and the Leavenworth Drive."/>
    <n v="1094.2299999999996"/>
    <n v="10000"/>
    <n v="11094.23"/>
    <x v="0"/>
    <x v="0"/>
    <s v="USD"/>
    <n v="1317538740"/>
    <n v="1314765025"/>
    <b v="0"/>
    <n v="178"/>
    <b v="1"/>
    <x v="1"/>
    <n v="5547.1149999999998"/>
    <x v="0"/>
    <x v="1"/>
  </r>
  <r>
    <n v="70"/>
    <s v="Scraps"/>
    <s v="Maggie barely survives a deranged baptism by her mother only to be born again to a string of foster parents. Things can always be worse"/>
    <n v="136"/>
    <n v="500"/>
    <n v="636"/>
    <x v="0"/>
    <x v="0"/>
    <s v="USD"/>
    <n v="1315171845"/>
    <n v="1309987845"/>
    <b v="0"/>
    <n v="17"/>
    <b v="1"/>
    <x v="1"/>
    <n v="31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431"/>
    <n v="1800"/>
    <n v="2231"/>
    <x v="0"/>
    <x v="0"/>
    <s v="USD"/>
    <n v="1338186657"/>
    <n v="1333002657"/>
    <b v="0"/>
    <n v="32"/>
    <b v="1"/>
    <x v="1"/>
    <n v="1115.5"/>
    <x v="0"/>
    <x v="1"/>
  </r>
  <r>
    <n v="72"/>
    <s v="Trickle"/>
    <s v="A young man forced to live back home after an automobile accident leaves him to rediscover what it means to be a part of his family."/>
    <n v="185"/>
    <n v="2200"/>
    <n v="2385"/>
    <x v="0"/>
    <x v="0"/>
    <s v="USD"/>
    <n v="1352937600"/>
    <n v="1351210481"/>
    <b v="0"/>
    <n v="41"/>
    <b v="1"/>
    <x v="1"/>
    <n v="1192.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0"/>
    <n v="900"/>
    <n v="900"/>
    <x v="0"/>
    <x v="0"/>
    <s v="USD"/>
    <n v="1304395140"/>
    <n v="1297620584"/>
    <b v="0"/>
    <n v="18"/>
    <b v="1"/>
    <x v="1"/>
    <n v="450"/>
    <x v="0"/>
    <x v="1"/>
  </r>
  <r>
    <n v="74"/>
    <s v="L'oiseau la nuit - Court-mÃ©trage"/>
    <s v="La nuit est devenue le lieu de la terreur. Alors qu'un couvre-feu est imposÃ©, une petite fille est enlevÃ©e par un rapace nocturne."/>
    <n v="64.659999999999968"/>
    <n v="500"/>
    <n v="564.66"/>
    <x v="0"/>
    <x v="6"/>
    <s v="EUR"/>
    <n v="1453376495"/>
    <n v="1450784495"/>
    <b v="0"/>
    <n v="29"/>
    <b v="1"/>
    <x v="1"/>
    <n v="282.33"/>
    <x v="0"/>
    <x v="1"/>
  </r>
  <r>
    <n v="75"/>
    <s v="&quot;DAD&quot; - A USC Short Film"/>
    <s v="A teenager named Charlie discovers something new about himself while coping with the loss of his father."/>
    <n v="540"/>
    <n v="3500"/>
    <n v="4040"/>
    <x v="0"/>
    <x v="0"/>
    <s v="USD"/>
    <n v="1366693272"/>
    <n v="1364101272"/>
    <b v="0"/>
    <n v="47"/>
    <b v="1"/>
    <x v="1"/>
    <n v="2020"/>
    <x v="0"/>
    <x v="1"/>
  </r>
  <r>
    <n v="76"/>
    <s v="Star Wars: Insidious"/>
    <s v="Karn A'Mor has awoken bloodied on a distant battlefield with no memory of his past! JOIN THE RESISTANCE and find out more..."/>
    <n v="160"/>
    <n v="300"/>
    <n v="460"/>
    <x v="0"/>
    <x v="0"/>
    <s v="USD"/>
    <n v="1325007358"/>
    <n v="1319819758"/>
    <b v="0"/>
    <n v="15"/>
    <b v="1"/>
    <x v="1"/>
    <n v="230"/>
    <x v="0"/>
    <x v="1"/>
  </r>
  <r>
    <n v="77"/>
    <s v="Jonah and the Crab"/>
    <s v="A short film about a boy searching for companionship in a hermit crab he finds on the beach."/>
    <n v="1170"/>
    <n v="400"/>
    <n v="1570"/>
    <x v="0"/>
    <x v="0"/>
    <s v="USD"/>
    <n v="1337569140"/>
    <n v="1332991717"/>
    <b v="0"/>
    <n v="26"/>
    <b v="1"/>
    <x v="1"/>
    <n v="7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1301"/>
    <n v="50"/>
    <n v="1351"/>
    <x v="0"/>
    <x v="6"/>
    <s v="EUR"/>
    <n v="1472751121"/>
    <n v="1471887121"/>
    <b v="0"/>
    <n v="35"/>
    <b v="1"/>
    <x v="1"/>
    <n v="675.5"/>
    <x v="0"/>
    <x v="1"/>
  </r>
  <r>
    <n v="79"/>
    <s v="Japanese/International Short Film &quot;Mtn.&quot;"/>
    <s v="A short film about life, achieving your dreams, and overcoming hardship. We all have our mountain to climb."/>
    <n v="351"/>
    <n v="1300"/>
    <n v="1651"/>
    <x v="0"/>
    <x v="1"/>
    <s v="GBP"/>
    <n v="1398451093"/>
    <n v="1395859093"/>
    <b v="0"/>
    <n v="41"/>
    <b v="1"/>
    <x v="1"/>
    <n v="825.5"/>
    <x v="0"/>
    <x v="1"/>
  </r>
  <r>
    <n v="80"/>
    <s v="Swingers Anonymous"/>
    <s v="What would you do if you ended up at a swingers party with two dead bodies and $20,000 in drug money?"/>
    <n v="870"/>
    <n v="12000"/>
    <n v="12870"/>
    <x v="0"/>
    <x v="0"/>
    <s v="USD"/>
    <n v="1386640856"/>
    <n v="1383616856"/>
    <b v="0"/>
    <n v="47"/>
    <b v="1"/>
    <x v="1"/>
    <n v="6435"/>
    <x v="0"/>
    <x v="1"/>
  </r>
  <r>
    <n v="81"/>
    <s v="Carrying Place: A film of Maine hauntings"/>
    <s v="An elderly woman in rural Maine is haunted by figures seeking a sacrifice, but there are more forces at work than mere ghosts."/>
    <n v="735"/>
    <n v="750"/>
    <n v="1485"/>
    <x v="0"/>
    <x v="0"/>
    <s v="USD"/>
    <n v="1342234920"/>
    <n v="1341892127"/>
    <b v="0"/>
    <n v="28"/>
    <b v="1"/>
    <x v="1"/>
    <n v="742.5"/>
    <x v="0"/>
    <x v="1"/>
  </r>
  <r>
    <n v="82"/>
    <s v="&quot;T IS FOR TANTRUM&quot; - HORROR/COMEDY"/>
    <s v="A short film about the tragically hilarious events that occur when a fearful and panicky 6-year old boy loses his first baby tooth."/>
    <n v="0.5"/>
    <n v="4000"/>
    <n v="4000.5"/>
    <x v="0"/>
    <x v="0"/>
    <s v="USD"/>
    <n v="1318189261"/>
    <n v="1315597261"/>
    <b v="0"/>
    <n v="100"/>
    <b v="1"/>
    <x v="1"/>
    <n v="2000.25"/>
    <x v="0"/>
    <x v="1"/>
  </r>
  <r>
    <n v="83"/>
    <s v="Sleep Lovers - By Daniel Modeste"/>
    <s v="Isaac, creator of the DreamMaker3000, finds love in his dreams with Mei his boss's wife who lives on the other side of the planet."/>
    <n v="5"/>
    <n v="200"/>
    <n v="205"/>
    <x v="0"/>
    <x v="1"/>
    <s v="GBP"/>
    <n v="1424604600"/>
    <n v="1423320389"/>
    <b v="0"/>
    <n v="13"/>
    <b v="1"/>
    <x v="1"/>
    <n v="102.5"/>
    <x v="0"/>
    <x v="1"/>
  </r>
  <r>
    <n v="84"/>
    <s v="Redemption - Short Film"/>
    <s v="&quot;A sociopath crosses paths with the person he must confront about his wife's murder, it might be himself&quot;"/>
    <n v="0"/>
    <n v="500"/>
    <n v="500"/>
    <x v="0"/>
    <x v="0"/>
    <s v="USD"/>
    <n v="1305483086"/>
    <n v="1302891086"/>
    <b v="0"/>
    <n v="7"/>
    <b v="1"/>
    <x v="1"/>
    <n v="250"/>
    <x v="0"/>
    <x v="1"/>
  </r>
  <r>
    <n v="85"/>
    <s v="In Her Voice: short film"/>
    <s v="A short film by Melissa Woodrow &amp; Mark Janiak about seeking forgiveness, embracing the past and memories with a loved one."/>
    <n v="306"/>
    <n v="1200"/>
    <n v="1506"/>
    <x v="0"/>
    <x v="0"/>
    <s v="USD"/>
    <n v="1316746837"/>
    <n v="1314154837"/>
    <b v="0"/>
    <n v="21"/>
    <b v="1"/>
    <x v="1"/>
    <n v="753"/>
    <x v="0"/>
    <x v="1"/>
  </r>
  <r>
    <n v="86"/>
    <s v="SECOND CHANCE - DEUXIÃˆME CHANCE"/>
    <s v="Two women, two destinies connected by a letter. _x000a_Between Paris and Skopje a poetic outstanding story of true courage, love and hope."/>
    <n v="388"/>
    <n v="6000"/>
    <n v="6388"/>
    <x v="0"/>
    <x v="6"/>
    <s v="EUR"/>
    <n v="1451226045"/>
    <n v="1444828845"/>
    <b v="0"/>
    <n v="17"/>
    <b v="1"/>
    <x v="1"/>
    <n v="3194"/>
    <x v="0"/>
    <x v="1"/>
  </r>
  <r>
    <n v="87"/>
    <s v="Village Films Summer Project Fund (TK 2)"/>
    <s v="A father without work uses his daughter to con sympathy from strangers... sound familiar?  Help us make this film!"/>
    <n v="115"/>
    <n v="2500"/>
    <n v="2615"/>
    <x v="0"/>
    <x v="0"/>
    <s v="USD"/>
    <n v="1275529260"/>
    <n v="1274705803"/>
    <b v="0"/>
    <n v="25"/>
    <b v="1"/>
    <x v="1"/>
    <n v="1307.5"/>
    <x v="0"/>
    <x v="1"/>
  </r>
  <r>
    <n v="88"/>
    <s v="The Recursion Theorem (Short Film)"/>
    <s v="Imprisoned in an unfamiliar reality with strange new rules, Dan Everett struggles to find meaning and reason in this sci-fi noir short."/>
    <n v="100"/>
    <n v="3500"/>
    <n v="3600"/>
    <x v="0"/>
    <x v="0"/>
    <s v="USD"/>
    <n v="1403452131"/>
    <n v="1401205731"/>
    <b v="0"/>
    <n v="60"/>
    <b v="1"/>
    <x v="1"/>
    <n v="1800"/>
    <x v="0"/>
    <x v="1"/>
  </r>
  <r>
    <n v="89"/>
    <s v="The Southwest Chronicles"/>
    <s v="A chronicle of four very different stories concerning racism to the power of love, all set in the beauty of the Southwest."/>
    <n v="904"/>
    <n v="6000"/>
    <n v="6904"/>
    <x v="0"/>
    <x v="0"/>
    <s v="USD"/>
    <n v="1370196192"/>
    <n v="1368036192"/>
    <b v="0"/>
    <n v="56"/>
    <b v="1"/>
    <x v="1"/>
    <n v="3452"/>
    <x v="0"/>
    <x v="1"/>
  </r>
  <r>
    <n v="90"/>
    <s v="Help Get the Short Film Interior Design into Film Festivals!"/>
    <s v="We're looking for funding to help submit a short film to film festivals."/>
    <n v="2"/>
    <n v="500"/>
    <n v="502"/>
    <x v="0"/>
    <x v="0"/>
    <s v="USD"/>
    <n v="1310454499"/>
    <n v="1307862499"/>
    <b v="0"/>
    <n v="16"/>
    <b v="1"/>
    <x v="1"/>
    <n v="25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600"/>
    <n v="3000"/>
    <n v="3600"/>
    <x v="0"/>
    <x v="0"/>
    <s v="USD"/>
    <n v="1305625164"/>
    <n v="1300354764"/>
    <b v="0"/>
    <n v="46"/>
    <b v="1"/>
    <x v="1"/>
    <n v="1800"/>
    <x v="0"/>
    <x v="1"/>
  </r>
  <r>
    <n v="92"/>
    <s v="Euphoria"/>
    <s v="Euphoria is an adventure film that follows adrenaline filled athletes on their hunt for the sublime while balancing family and careers."/>
    <n v="260"/>
    <n v="5000"/>
    <n v="5260"/>
    <x v="0"/>
    <x v="5"/>
    <s v="CAD"/>
    <n v="1485936000"/>
    <n v="1481949983"/>
    <b v="0"/>
    <n v="43"/>
    <b v="1"/>
    <x v="1"/>
    <n v="2630"/>
    <x v="0"/>
    <x v="1"/>
  </r>
  <r>
    <n v="93"/>
    <s v="&quot;Someday Everyday&quot; Short Film"/>
    <s v="Someday Everyday is a short drama that navigates through the past and present of a young man's life, through his struggles and triumphs"/>
    <n v="106"/>
    <n v="1000"/>
    <n v="1106"/>
    <x v="0"/>
    <x v="0"/>
    <s v="USD"/>
    <n v="1341349200"/>
    <n v="1338928537"/>
    <b v="0"/>
    <n v="15"/>
    <b v="1"/>
    <x v="1"/>
    <n v="55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10"/>
    <n v="250"/>
    <n v="260"/>
    <x v="0"/>
    <x v="1"/>
    <s v="GBP"/>
    <n v="1396890822"/>
    <n v="1395162822"/>
    <b v="0"/>
    <n v="12"/>
    <b v="1"/>
    <x v="1"/>
    <n v="13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10"/>
    <n v="350"/>
    <n v="460"/>
    <x v="0"/>
    <x v="0"/>
    <s v="USD"/>
    <n v="1330214841"/>
    <n v="1327622841"/>
    <b v="0"/>
    <n v="21"/>
    <b v="1"/>
    <x v="1"/>
    <n v="230"/>
    <x v="0"/>
    <x v="1"/>
  </r>
  <r>
    <n v="96"/>
    <s v="Ice Hockey"/>
    <s v="Danny is a defenseman for his high school hockey team. This is a day in his life: school, hockey, girls and his next-door neighbor, Ken Daneyko."/>
    <n v="220"/>
    <n v="1500"/>
    <n v="1720"/>
    <x v="0"/>
    <x v="0"/>
    <s v="USD"/>
    <n v="1280631600"/>
    <n v="1274889241"/>
    <b v="0"/>
    <n v="34"/>
    <b v="1"/>
    <x v="1"/>
    <n v="86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25"/>
    <n v="400"/>
    <n v="425"/>
    <x v="0"/>
    <x v="0"/>
    <s v="USD"/>
    <n v="1310440482"/>
    <n v="1307848482"/>
    <b v="0"/>
    <n v="8"/>
    <b v="1"/>
    <x v="1"/>
    <n v="212.5"/>
    <x v="0"/>
    <x v="1"/>
  </r>
  <r>
    <n v="98"/>
    <s v="CUT OUT"/>
    <s v="&quot;Cut Out&quot; tells the story of a young woman who befriends a neighborhood teen and finds herself involved with gang violence."/>
    <n v="200"/>
    <n v="3200"/>
    <n v="3400"/>
    <x v="0"/>
    <x v="0"/>
    <s v="USD"/>
    <n v="1354923000"/>
    <n v="1351796674"/>
    <b v="0"/>
    <n v="60"/>
    <b v="1"/>
    <x v="1"/>
    <n v="1700"/>
    <x v="0"/>
    <x v="1"/>
  </r>
  <r>
    <n v="99"/>
    <s v="BEAT: An Original Short Film"/>
    <s v="A feminist tale of two girls finally giving a &quot;Nice Guy&quot; what he truly deserves. Also, dancing!"/>
    <n v="90.289999999999964"/>
    <n v="1500"/>
    <n v="1590.29"/>
    <x v="0"/>
    <x v="0"/>
    <s v="USD"/>
    <n v="1390426799"/>
    <n v="1387834799"/>
    <b v="0"/>
    <n v="39"/>
    <b v="1"/>
    <x v="1"/>
    <n v="795.14499999999998"/>
    <x v="0"/>
    <x v="1"/>
  </r>
  <r>
    <n v="100"/>
    <s v="Two Sisters"/>
    <s v="Two sisters share a fragile relationship. When their mother dies and they inherit the family house, old problems rise to the surface."/>
    <n v="0"/>
    <n v="5000"/>
    <n v="5000"/>
    <x v="0"/>
    <x v="0"/>
    <s v="USD"/>
    <n v="1352055886"/>
    <n v="1350324286"/>
    <b v="0"/>
    <n v="26"/>
    <b v="1"/>
    <x v="1"/>
    <n v="2500"/>
    <x v="0"/>
    <x v="1"/>
  </r>
  <r>
    <n v="101"/>
    <s v="In Their Turn : A MFA Thesis Film"/>
    <s v="The spatiotemporal boundaries between a manâ€™s life, and that of his father dissolve. A reflection on experience, image, and memory."/>
    <n v="0"/>
    <n v="3500"/>
    <n v="3500"/>
    <x v="0"/>
    <x v="0"/>
    <s v="USD"/>
    <n v="1359052710"/>
    <n v="1356979110"/>
    <b v="0"/>
    <n v="35"/>
    <b v="1"/>
    <x v="1"/>
    <n v="1750"/>
    <x v="0"/>
    <x v="1"/>
  </r>
  <r>
    <n v="102"/>
    <s v="Dear God No!"/>
    <s v="A gang of outlaw bikers pull a home invasion on a disgraced Anthropologist hiding a secret locked in his cabin basement."/>
    <n v="1665"/>
    <n v="6000"/>
    <n v="7665"/>
    <x v="0"/>
    <x v="0"/>
    <s v="USD"/>
    <n v="1293073733"/>
    <n v="1290481733"/>
    <b v="0"/>
    <n v="65"/>
    <b v="1"/>
    <x v="1"/>
    <n v="3832.5"/>
    <x v="0"/>
    <x v="1"/>
  </r>
  <r>
    <n v="103"/>
    <s v="I'M TWENTY SOMETHING"/>
    <s v="Three friends in their twenties are trying to do the impossible - have fun on a casual Friday night."/>
    <n v="67"/>
    <n v="1300"/>
    <n v="1367"/>
    <x v="0"/>
    <x v="1"/>
    <s v="GBP"/>
    <n v="1394220030"/>
    <n v="1392232830"/>
    <b v="0"/>
    <n v="49"/>
    <b v="1"/>
    <x v="1"/>
    <n v="683.5"/>
    <x v="0"/>
    <x v="1"/>
  </r>
  <r>
    <n v="104"/>
    <s v="Good 'Ol Trumpet"/>
    <s v="UCF short film about an old man, his love for music, and his misplaced trumpet.  "/>
    <n v="100"/>
    <n v="500"/>
    <n v="600"/>
    <x v="0"/>
    <x v="0"/>
    <s v="USD"/>
    <n v="1301792400"/>
    <n v="1299775266"/>
    <b v="0"/>
    <n v="10"/>
    <b v="1"/>
    <x v="1"/>
    <n v="300"/>
    <x v="0"/>
    <x v="1"/>
  </r>
  <r>
    <n v="105"/>
    <s v="Single Parent Date Night-A Comedic Short Film"/>
    <s v="Single Parent Date Night is a comedic short film about two single parents trying to reentering the dating pool."/>
    <n v="163"/>
    <n v="2200"/>
    <n v="2363"/>
    <x v="0"/>
    <x v="0"/>
    <s v="USD"/>
    <n v="1463184000"/>
    <n v="1461605020"/>
    <b v="0"/>
    <n v="60"/>
    <b v="1"/>
    <x v="1"/>
    <n v="1181.5"/>
    <x v="0"/>
    <x v="1"/>
  </r>
  <r>
    <n v="106"/>
    <s v="LOST WEEKEND"/>
    <s v="A Boy. A Girl. A Car. A Serial Killer."/>
    <n v="25"/>
    <n v="5000"/>
    <n v="5025"/>
    <x v="0"/>
    <x v="0"/>
    <s v="USD"/>
    <n v="1333391901"/>
    <n v="1332182301"/>
    <b v="0"/>
    <n v="27"/>
    <b v="1"/>
    <x v="1"/>
    <n v="2512.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185"/>
    <n v="7500"/>
    <n v="7685"/>
    <x v="0"/>
    <x v="0"/>
    <s v="USD"/>
    <n v="1303688087"/>
    <n v="1301787287"/>
    <b v="0"/>
    <n v="69"/>
    <b v="1"/>
    <x v="1"/>
    <n v="3842.5"/>
    <x v="0"/>
    <x v="1"/>
  </r>
  <r>
    <n v="108"/>
    <s v="GLASS: A Love Story"/>
    <s v="When a man can't find love, his Google GLASS does the searching for him. A short film shot with Google Glass."/>
    <n v="2200"/>
    <n v="1500"/>
    <n v="3700"/>
    <x v="0"/>
    <x v="0"/>
    <s v="USD"/>
    <n v="1370011370"/>
    <n v="1364827370"/>
    <b v="0"/>
    <n v="47"/>
    <b v="1"/>
    <x v="1"/>
    <n v="1850"/>
    <x v="0"/>
    <x v="1"/>
  </r>
  <r>
    <n v="109"/>
    <s v="Dapper Dan - &quot;Fly As I Wanna&quot; Music Video"/>
    <s v="This video may be bigger than you and it may be bigger than me but, itâ€™s not bigger than you and me! Can you dig it?"/>
    <n v="1195"/>
    <n v="1000"/>
    <n v="2195"/>
    <x v="0"/>
    <x v="0"/>
    <s v="USD"/>
    <n v="1298680630"/>
    <n v="1296088630"/>
    <b v="0"/>
    <n v="47"/>
    <b v="1"/>
    <x v="1"/>
    <n v="1097.5"/>
    <x v="0"/>
    <x v="1"/>
  </r>
  <r>
    <n v="110"/>
    <s v="Earlids"/>
    <s v="Lee, an awkward teenager with sound-blocking earlids, must confront his self-isolation after a girl moves in next door."/>
    <n v="400"/>
    <n v="1300"/>
    <n v="1700"/>
    <x v="0"/>
    <x v="0"/>
    <s v="USD"/>
    <n v="1384408740"/>
    <n v="1381445253"/>
    <b v="0"/>
    <n v="26"/>
    <b v="1"/>
    <x v="1"/>
    <n v="850"/>
    <x v="0"/>
    <x v="1"/>
  </r>
  <r>
    <n v="111"/>
    <s v="Judi Dench is Cool in Person"/>
    <s v="Two actors, one bookie and a very bad day.  Judi Dench is Cool in Person is fast, funny and only a little bit nasty."/>
    <n v="1910"/>
    <n v="3500"/>
    <n v="5410"/>
    <x v="0"/>
    <x v="2"/>
    <s v="AUD"/>
    <n v="1433059187"/>
    <n v="1430467187"/>
    <b v="0"/>
    <n v="53"/>
    <b v="1"/>
    <x v="1"/>
    <n v="2705"/>
    <x v="0"/>
    <x v="1"/>
  </r>
  <r>
    <n v="112"/>
    <s v="MITOSIS | a short film"/>
    <s v="Only one choice can stop Anthony Oswald from fulfilling his destiny and saving millions of lives, and itâ€™s not his decision to make."/>
    <n v="200"/>
    <n v="5000"/>
    <n v="5200"/>
    <x v="0"/>
    <x v="0"/>
    <s v="USD"/>
    <n v="1397354400"/>
    <n v="1395277318"/>
    <b v="0"/>
    <n v="81"/>
    <b v="1"/>
    <x v="1"/>
    <n v="2600"/>
    <x v="0"/>
    <x v="1"/>
  </r>
  <r>
    <n v="113"/>
    <s v="&quot;The First Day&quot; by Julia Othmer- Music Video"/>
    <s v="A living memorial for all those dealing with trauma, grief and loss."/>
    <n v="2050"/>
    <n v="5000"/>
    <n v="7050"/>
    <x v="0"/>
    <x v="0"/>
    <s v="USD"/>
    <n v="1312642800"/>
    <n v="1311963128"/>
    <b v="0"/>
    <n v="78"/>
    <b v="1"/>
    <x v="1"/>
    <n v="3525"/>
    <x v="0"/>
    <x v="1"/>
  </r>
  <r>
    <n v="114"/>
    <s v="l'esprit d'escalier-a senior film"/>
    <s v="This film explores the complicated nature that exists in all human relationships. A mother and a daughter seek to find happiness."/>
    <n v="100"/>
    <n v="3000"/>
    <n v="3100"/>
    <x v="0"/>
    <x v="0"/>
    <s v="USD"/>
    <n v="1326436488"/>
    <n v="1321252488"/>
    <b v="0"/>
    <n v="35"/>
    <b v="1"/>
    <x v="1"/>
    <n v="1550"/>
    <x v="0"/>
    <x v="1"/>
  </r>
  <r>
    <n v="115"/>
    <s v="The World's Greatest Lover"/>
    <s v="Never judge a book (or a lover) by their cover."/>
    <n v="182"/>
    <n v="450"/>
    <n v="632"/>
    <x v="0"/>
    <x v="0"/>
    <s v="USD"/>
    <n v="1328377444"/>
    <n v="1326217444"/>
    <b v="0"/>
    <n v="22"/>
    <b v="1"/>
    <x v="1"/>
    <n v="316"/>
    <x v="0"/>
    <x v="1"/>
  </r>
  <r>
    <n v="116"/>
    <s v="Villanelle"/>
    <s v="Villanelle is a feature film that blends elements of classic, hardboiled Film Noir, with classic Horror and tells a great story to boot"/>
    <n v="478"/>
    <n v="3500"/>
    <n v="3978"/>
    <x v="0"/>
    <x v="0"/>
    <s v="USD"/>
    <n v="1302260155"/>
    <n v="1298289355"/>
    <b v="0"/>
    <n v="57"/>
    <b v="1"/>
    <x v="1"/>
    <n v="198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22.220000000000255"/>
    <n v="4500"/>
    <n v="4522.22"/>
    <x v="0"/>
    <x v="0"/>
    <s v="USD"/>
    <n v="1276110000"/>
    <n v="1268337744"/>
    <b v="0"/>
    <n v="27"/>
    <b v="1"/>
    <x v="1"/>
    <n v="2261.11"/>
    <x v="0"/>
    <x v="1"/>
  </r>
  <r>
    <n v="118"/>
    <s v="DENOUNCED - A Short Film"/>
    <s v="When a ruthless hit-man is 'denounced' from the mafia, his old enemies declare war."/>
    <n v="651.57999999999993"/>
    <n v="5000"/>
    <n v="5651.58"/>
    <x v="0"/>
    <x v="0"/>
    <s v="USD"/>
    <n v="1311902236"/>
    <n v="1309310236"/>
    <b v="0"/>
    <n v="39"/>
    <b v="1"/>
    <x v="1"/>
    <n v="2825.7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148.09999999999991"/>
    <n v="3250"/>
    <n v="3398.1"/>
    <x v="0"/>
    <x v="0"/>
    <s v="USD"/>
    <n v="1313276400"/>
    <n v="1310693986"/>
    <b v="0"/>
    <n v="37"/>
    <b v="1"/>
    <x v="1"/>
    <n v="1699.05"/>
    <x v="0"/>
    <x v="1"/>
  </r>
  <r>
    <n v="120"/>
    <s v="Time Live: A short film (Canceled)"/>
    <s v="Now, you can chat with people from the history, by our sport cam with the time machine. However, the girl had some trouble to use it."/>
    <n v="-69990"/>
    <n v="70000"/>
    <n v="10"/>
    <x v="1"/>
    <x v="7"/>
    <s v="HKD"/>
    <n v="1475457107"/>
    <n v="1472865107"/>
    <b v="0"/>
    <n v="1"/>
    <b v="0"/>
    <x v="2"/>
    <n v="5"/>
    <x v="0"/>
    <x v="2"/>
  </r>
  <r>
    <n v="121"/>
    <s v="MICRO-MISSION"/>
    <s v="NAVY SEALS sent on a Area 51 Top-Secret rescue mission where they are shrunken and injected into an ET body, the immune system mutated."/>
    <n v="-2999"/>
    <n v="3000"/>
    <n v="1"/>
    <x v="1"/>
    <x v="0"/>
    <s v="USD"/>
    <n v="1429352160"/>
    <n v="1427993710"/>
    <b v="0"/>
    <n v="1"/>
    <b v="0"/>
    <x v="2"/>
    <n v="0.5"/>
    <x v="0"/>
    <x v="2"/>
  </r>
  <r>
    <n v="122"/>
    <s v="The Time Jumper (Canceled)"/>
    <s v="My ambition for this knows no bounds.  Seeing Sephoria in a live-action is a dream of mine."/>
    <n v="-100000000"/>
    <n v="100000000"/>
    <n v="0"/>
    <x v="1"/>
    <x v="0"/>
    <s v="USD"/>
    <n v="1476094907"/>
    <n v="1470910907"/>
    <b v="0"/>
    <n v="0"/>
    <b v="0"/>
    <x v="2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-54849"/>
    <n v="55000"/>
    <n v="151"/>
    <x v="1"/>
    <x v="0"/>
    <s v="USD"/>
    <n v="1414533600"/>
    <n v="1411411564"/>
    <b v="0"/>
    <n v="6"/>
    <b v="0"/>
    <x v="2"/>
    <n v="75.5"/>
    <x v="0"/>
    <x v="2"/>
  </r>
  <r>
    <n v="124"/>
    <s v="Blank Bodies - Post Production (Canceled)"/>
    <s v="An artificial man and woman discover love under the unsuspecting eyes of the four renowned artists who created them."/>
    <n v="-4000"/>
    <n v="4000"/>
    <n v="0"/>
    <x v="1"/>
    <x v="0"/>
    <s v="USD"/>
    <n v="1431728242"/>
    <n v="1429568242"/>
    <b v="0"/>
    <n v="0"/>
    <b v="0"/>
    <x v="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-430"/>
    <n v="500"/>
    <n v="70"/>
    <x v="1"/>
    <x v="5"/>
    <s v="CAD"/>
    <n v="1486165880"/>
    <n v="1480981880"/>
    <b v="0"/>
    <n v="6"/>
    <b v="0"/>
    <x v="2"/>
    <n v="3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-23613"/>
    <n v="25000"/>
    <n v="1387"/>
    <x v="1"/>
    <x v="0"/>
    <s v="USD"/>
    <n v="1433988000"/>
    <n v="1431353337"/>
    <b v="0"/>
    <n v="13"/>
    <b v="0"/>
    <x v="2"/>
    <n v="693.5"/>
    <x v="0"/>
    <x v="2"/>
  </r>
  <r>
    <n v="127"/>
    <s v="Human Evolution (Canceled)"/>
    <s v="An ambitious Sci-Fi/Action film that will have a big-budget feel with stunning visuals &amp; stunts starring a casting of up and comers."/>
    <n v="-7810"/>
    <n v="8000"/>
    <n v="190"/>
    <x v="1"/>
    <x v="0"/>
    <s v="USD"/>
    <n v="1428069541"/>
    <n v="1425481141"/>
    <b v="0"/>
    <n v="4"/>
    <b v="0"/>
    <x v="2"/>
    <n v="95"/>
    <x v="0"/>
    <x v="2"/>
  </r>
  <r>
    <n v="128"/>
    <s v="Ralphi3 (Canceled)"/>
    <s v="A Science Fiction film filled with entertainment and Excitement"/>
    <n v="-98133"/>
    <n v="100000"/>
    <n v="1867"/>
    <x v="1"/>
    <x v="0"/>
    <s v="USD"/>
    <n v="1476941293"/>
    <n v="1473917293"/>
    <b v="0"/>
    <n v="6"/>
    <b v="0"/>
    <x v="2"/>
    <n v="933.5"/>
    <x v="0"/>
    <x v="2"/>
  </r>
  <r>
    <n v="129"/>
    <s v="JUSTICE LEAGUE ORIGINS (Canceled)"/>
    <s v="HEY!!! I'm David House, and I am currently working on a film called Justice League Origins!!! non-profit based on DC Comics Characters."/>
    <n v="-20000"/>
    <n v="20000"/>
    <n v="0"/>
    <x v="1"/>
    <x v="0"/>
    <s v="USD"/>
    <n v="1414708183"/>
    <n v="1409524183"/>
    <b v="0"/>
    <n v="0"/>
    <b v="0"/>
    <x v="2"/>
    <n v="0"/>
    <x v="0"/>
    <x v="2"/>
  </r>
  <r>
    <n v="130"/>
    <s v="Blue in the Green (Canceled)"/>
    <s v="A journey down the rabbit hole into the dark future. A mix of reality and dreams of a world dependant on an oppressed by technology."/>
    <n v="-600"/>
    <n v="600"/>
    <n v="0"/>
    <x v="1"/>
    <x v="1"/>
    <s v="GBP"/>
    <n v="1402949760"/>
    <n v="1400536692"/>
    <b v="0"/>
    <n v="0"/>
    <b v="0"/>
    <x v="2"/>
    <n v="0"/>
    <x v="0"/>
    <x v="2"/>
  </r>
  <r>
    <n v="131"/>
    <s v="I (Canceled)"/>
    <s v="I"/>
    <n v="-1200"/>
    <n v="1200"/>
    <n v="0"/>
    <x v="1"/>
    <x v="0"/>
    <s v="USD"/>
    <n v="1467763200"/>
    <n v="1466453161"/>
    <b v="0"/>
    <n v="0"/>
    <b v="0"/>
    <x v="2"/>
    <n v="0"/>
    <x v="0"/>
    <x v="2"/>
  </r>
  <r>
    <n v="132"/>
    <s v="The Message (Canceled)"/>
    <s v="An anime inspired sci-fi action short set in Tokyo, Japan by VFX veterans, Gerald Abraham, Kim Tran and sound engineer, Jeremy Corby."/>
    <n v="-72345"/>
    <n v="80000"/>
    <n v="7655"/>
    <x v="1"/>
    <x v="0"/>
    <s v="USD"/>
    <n v="1415392207"/>
    <n v="1411500607"/>
    <b v="0"/>
    <n v="81"/>
    <b v="0"/>
    <x v="2"/>
    <n v="3827.5"/>
    <x v="0"/>
    <x v="2"/>
  </r>
  <r>
    <n v="133"/>
    <s v="Demon Women from outer space (Canceled)"/>
    <s v="Invasion from outer space sights, to weird to imagine destruction too monstrous to escape"/>
    <n v="-71764"/>
    <n v="71764"/>
    <n v="0"/>
    <x v="1"/>
    <x v="0"/>
    <s v="USD"/>
    <n v="1464715860"/>
    <n v="1462130584"/>
    <b v="0"/>
    <n v="0"/>
    <b v="0"/>
    <x v="2"/>
    <n v="0"/>
    <x v="0"/>
    <x v="2"/>
  </r>
  <r>
    <n v="134"/>
    <s v="MARLEY'S GHOST (AMBASSADORS OF STEAM) (Canceled)"/>
    <s v="steampunk  remake of &quot;a Christmas carol&quot;"/>
    <n v="-5000"/>
    <n v="5000"/>
    <n v="0"/>
    <x v="1"/>
    <x v="0"/>
    <s v="USD"/>
    <n v="1441386000"/>
    <n v="1438811418"/>
    <b v="0"/>
    <n v="0"/>
    <b v="0"/>
    <x v="2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-2597"/>
    <n v="3000"/>
    <n v="403"/>
    <x v="1"/>
    <x v="0"/>
    <s v="USD"/>
    <n v="1404241200"/>
    <n v="1401354597"/>
    <b v="0"/>
    <n v="5"/>
    <b v="0"/>
    <x v="2"/>
    <n v="201.5"/>
    <x v="0"/>
    <x v="2"/>
  </r>
  <r>
    <n v="136"/>
    <s v="MICRO-MISSION (Canceled)"/>
    <s v="NAVY SEALS sent on a Area 51 Top-Secret rescue mission where they are shrunken and injected into an ET body, the immune system mutated."/>
    <n v="-3000"/>
    <n v="3000"/>
    <n v="0"/>
    <x v="1"/>
    <x v="0"/>
    <s v="USD"/>
    <n v="1431771360"/>
    <n v="1427968234"/>
    <b v="0"/>
    <n v="0"/>
    <b v="0"/>
    <x v="2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-55000"/>
    <n v="55000"/>
    <n v="0"/>
    <x v="1"/>
    <x v="8"/>
    <s v="DKK"/>
    <n v="1444657593"/>
    <n v="1440337593"/>
    <b v="0"/>
    <n v="0"/>
    <b v="0"/>
    <x v="2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-145288"/>
    <n v="150000"/>
    <n v="4712"/>
    <x v="1"/>
    <x v="0"/>
    <s v="USD"/>
    <n v="1438405140"/>
    <n v="1435731041"/>
    <b v="0"/>
    <n v="58"/>
    <b v="0"/>
    <x v="2"/>
    <n v="2356"/>
    <x v="0"/>
    <x v="2"/>
  </r>
  <r>
    <n v="139"/>
    <s v="Roman Dead (Canceled)"/>
    <s v="When  Rome is infected with a zombie plague, Lucius Agrippa and a small group fights for survival"/>
    <n v="0"/>
    <n v="500"/>
    <n v="500"/>
    <x v="1"/>
    <x v="0"/>
    <s v="USD"/>
    <n v="1436738772"/>
    <n v="1435874772"/>
    <b v="0"/>
    <n v="1"/>
    <b v="0"/>
    <x v="2"/>
    <n v="250"/>
    <x v="0"/>
    <x v="2"/>
  </r>
  <r>
    <n v="140"/>
    <s v="Rome of the Dead (Canceled)"/>
    <s v="A Gladiator fights for his freedom to be reunited with his Family, he's one fight away, when Rome is infected with a Zombie Virus"/>
    <n v="-200000"/>
    <n v="200000"/>
    <n v="0"/>
    <x v="1"/>
    <x v="0"/>
    <s v="USD"/>
    <n v="1426823132"/>
    <n v="1424234732"/>
    <b v="0"/>
    <n v="0"/>
    <b v="0"/>
    <x v="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-10707"/>
    <n v="12000"/>
    <n v="1293"/>
    <x v="1"/>
    <x v="0"/>
    <s v="USD"/>
    <n v="1433043623"/>
    <n v="1429155623"/>
    <b v="0"/>
    <n v="28"/>
    <b v="0"/>
    <x v="2"/>
    <n v="646.5"/>
    <x v="0"/>
    <x v="2"/>
  </r>
  <r>
    <n v="142"/>
    <s v="SAMANTHA  SHADOW (Canceled)"/>
    <s v="A science fiction series about a women trying to stave off a mysterious appearance of monsters from getting out of a dark alley."/>
    <n v="-2990"/>
    <n v="3000"/>
    <n v="10"/>
    <x v="1"/>
    <x v="0"/>
    <s v="USD"/>
    <n v="1416176778"/>
    <n v="1414358778"/>
    <b v="0"/>
    <n v="1"/>
    <b v="0"/>
    <x v="2"/>
    <n v="5"/>
    <x v="0"/>
    <x v="2"/>
  </r>
  <r>
    <n v="143"/>
    <s v="CATTLE - AN AWESOME SCI-FI SHORT (Canceled)"/>
    <s v="A young woman learns she is one of few women left bred like cattle in order to control a deadly disease and the world populace"/>
    <n v="-5500"/>
    <n v="5500"/>
    <n v="0"/>
    <x v="1"/>
    <x v="2"/>
    <s v="AUD"/>
    <n v="1472882100"/>
    <n v="1467941542"/>
    <b v="0"/>
    <n v="0"/>
    <b v="0"/>
    <x v="2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-5430"/>
    <n v="7500"/>
    <n v="2070"/>
    <x v="1"/>
    <x v="5"/>
    <s v="CAD"/>
    <n v="1428945472"/>
    <n v="1423765072"/>
    <b v="0"/>
    <n v="37"/>
    <b v="0"/>
    <x v="2"/>
    <n v="1035"/>
    <x v="0"/>
    <x v="2"/>
  </r>
  <r>
    <n v="145"/>
    <s v="Threshold (Canceled)"/>
    <s v="Film-Makers Ricky Comuniello &amp; Ian Weeks are at it again - for the 1st time. We need your support for a modern Sci-Fiction short film"/>
    <n v="-4162"/>
    <n v="4500"/>
    <n v="338"/>
    <x v="1"/>
    <x v="0"/>
    <s v="USD"/>
    <n v="1439298052"/>
    <n v="1436965252"/>
    <b v="0"/>
    <n v="9"/>
    <b v="0"/>
    <x v="2"/>
    <n v="169"/>
    <x v="0"/>
    <x v="2"/>
  </r>
  <r>
    <n v="146"/>
    <s v="#CalExit...War of 2020 (Canceled)"/>
    <s v="California and the west have declared their refusal to support the election of a staunch conservative president. Will it be Civil War?"/>
    <n v="-19885"/>
    <n v="20000"/>
    <n v="115"/>
    <x v="1"/>
    <x v="0"/>
    <s v="USD"/>
    <n v="1484698998"/>
    <n v="1479514998"/>
    <b v="0"/>
    <n v="3"/>
    <b v="0"/>
    <x v="2"/>
    <n v="57.5"/>
    <x v="0"/>
    <x v="2"/>
  </r>
  <r>
    <n v="147"/>
    <s v="Consumed (Static Air) (Canceled)"/>
    <s v="Film makers catch live footage beyond their wildest dreams."/>
    <n v="-7000"/>
    <n v="7000"/>
    <n v="0"/>
    <x v="1"/>
    <x v="1"/>
    <s v="GBP"/>
    <n v="1420741080"/>
    <n v="1417026340"/>
    <b v="0"/>
    <n v="0"/>
    <b v="0"/>
    <x v="2"/>
    <n v="0"/>
    <x v="0"/>
    <x v="2"/>
  </r>
  <r>
    <n v="148"/>
    <s v="Space Gangstars (Canceled)"/>
    <s v="An aspiring pilot decides to take his Dad's ship for a joyride, and learns it was the biggest mistake of his life in this Sci-Fi comedy"/>
    <n v="-49960"/>
    <n v="50000"/>
    <n v="40"/>
    <x v="1"/>
    <x v="0"/>
    <s v="USD"/>
    <n v="1456555536"/>
    <n v="1453963536"/>
    <b v="0"/>
    <n v="2"/>
    <b v="0"/>
    <x v="2"/>
    <n v="20"/>
    <x v="0"/>
    <x v="2"/>
  </r>
  <r>
    <n v="149"/>
    <s v="Dichotomy (Canceled)"/>
    <s v="A provocatively mind-bending sci-fi thriller, this short film project examines opposites and the balance of the universe. #Dichotomy"/>
    <n v="-9908"/>
    <n v="10000"/>
    <n v="92"/>
    <x v="1"/>
    <x v="0"/>
    <s v="USD"/>
    <n v="1419494400"/>
    <n v="1416888470"/>
    <b v="0"/>
    <n v="6"/>
    <b v="0"/>
    <x v="2"/>
    <n v="46"/>
    <x v="0"/>
    <x v="2"/>
  </r>
  <r>
    <n v="150"/>
    <s v="Star Trek First Frontier (Canceled)"/>
    <s v="The untold story of Captain Robert April and the first launching of the starship U.S.S. Enterprise,  NCC-1701"/>
    <n v="-99888"/>
    <n v="130000"/>
    <n v="30112"/>
    <x v="1"/>
    <x v="0"/>
    <s v="USD"/>
    <n v="1432612382"/>
    <n v="1427428382"/>
    <b v="0"/>
    <n v="67"/>
    <b v="0"/>
    <x v="2"/>
    <n v="1505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-249860"/>
    <n v="250000"/>
    <n v="140"/>
    <x v="1"/>
    <x v="2"/>
    <s v="AUD"/>
    <n v="1434633191"/>
    <n v="1429449191"/>
    <b v="0"/>
    <n v="5"/>
    <b v="0"/>
    <x v="2"/>
    <n v="70"/>
    <x v="0"/>
    <x v="2"/>
  </r>
  <r>
    <n v="152"/>
    <s v="The Great Dark (Canceled)"/>
    <s v="The Great Dark is a journey through the unimaginable...and un foreseeable..."/>
    <n v="-379970"/>
    <n v="380000"/>
    <n v="30"/>
    <x v="1"/>
    <x v="0"/>
    <s v="USD"/>
    <n v="1411437100"/>
    <n v="1408845100"/>
    <b v="0"/>
    <n v="2"/>
    <b v="0"/>
    <x v="2"/>
    <n v="15"/>
    <x v="0"/>
    <x v="2"/>
  </r>
  <r>
    <n v="153"/>
    <s v="Awakening (Canceled)"/>
    <s v="What would you do if you face something beyond your understanding? If someone you loved disappeared without a trace?"/>
    <n v="-49641"/>
    <n v="50000"/>
    <n v="359"/>
    <x v="1"/>
    <x v="0"/>
    <s v="USD"/>
    <n v="1417532644"/>
    <n v="1413900244"/>
    <b v="0"/>
    <n v="10"/>
    <b v="0"/>
    <x v="2"/>
    <n v="179.5"/>
    <x v="0"/>
    <x v="2"/>
  </r>
  <r>
    <n v="154"/>
    <s v="Quantum Alterations: Sci-fi, Stop Motion &amp; Fantasy Fan Film"/>
    <s v="Fiction Becomes Reality in this non-profit science fiction, stop motion, and fantasy fan film."/>
    <n v="-1460"/>
    <n v="1500"/>
    <n v="40"/>
    <x v="1"/>
    <x v="0"/>
    <s v="USD"/>
    <n v="1433336895"/>
    <n v="1429621695"/>
    <b v="0"/>
    <n v="3"/>
    <b v="0"/>
    <x v="2"/>
    <n v="20"/>
    <x v="0"/>
    <x v="2"/>
  </r>
  <r>
    <n v="155"/>
    <s v="The Last Armada (Canceled)"/>
    <s v="While a shadow of peace was on the horizon,humankind was being threatened by its past.Whispers of threat was being heard from the North"/>
    <n v="-1349919"/>
    <n v="1350000"/>
    <n v="81"/>
    <x v="1"/>
    <x v="0"/>
    <s v="USD"/>
    <n v="1437657935"/>
    <n v="1434201935"/>
    <b v="0"/>
    <n v="4"/>
    <b v="0"/>
    <x v="2"/>
    <n v="40.5"/>
    <x v="0"/>
    <x v="2"/>
  </r>
  <r>
    <n v="156"/>
    <s v="Mosaics (Canceled)"/>
    <s v="A short science-fiction film about an underground network of human-animal hybrids &amp; their struggle with oppression &amp; marginalization."/>
    <n v="-33215"/>
    <n v="35000"/>
    <n v="1785"/>
    <x v="1"/>
    <x v="5"/>
    <s v="CAD"/>
    <n v="1407034796"/>
    <n v="1401850796"/>
    <b v="0"/>
    <n v="15"/>
    <b v="0"/>
    <x v="2"/>
    <n v="892.5"/>
    <x v="0"/>
    <x v="2"/>
  </r>
  <r>
    <n v="157"/>
    <s v="Forever Man (short film) (Canceled)"/>
    <s v="Man's cryogenic chamber and his soulmate's time travel from the distant future allows them to meet in the middle."/>
    <n v="-2987"/>
    <n v="2995"/>
    <n v="8"/>
    <x v="1"/>
    <x v="0"/>
    <s v="USD"/>
    <n v="1456523572"/>
    <n v="1453931572"/>
    <b v="0"/>
    <n v="2"/>
    <b v="0"/>
    <x v="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-5000"/>
    <n v="5000"/>
    <n v="0"/>
    <x v="1"/>
    <x v="0"/>
    <s v="USD"/>
    <n v="1413942628"/>
    <n v="1411350628"/>
    <b v="0"/>
    <n v="0"/>
    <b v="0"/>
    <x v="2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-499990"/>
    <n v="500000"/>
    <n v="10"/>
    <x v="1"/>
    <x v="0"/>
    <s v="USD"/>
    <n v="1467541545"/>
    <n v="1464085545"/>
    <b v="0"/>
    <n v="1"/>
    <b v="0"/>
    <x v="2"/>
    <n v="5"/>
    <x v="0"/>
    <x v="2"/>
  </r>
  <r>
    <n v="160"/>
    <s v="Con Todo mi Corazon: With all of my Heart."/>
    <s v="The title might seem cheesy, but my father says that to my mother every time they say I love you.     This story is dedicated to them."/>
    <n v="-5000"/>
    <n v="5000"/>
    <n v="0"/>
    <x v="2"/>
    <x v="0"/>
    <s v="USD"/>
    <n v="1439675691"/>
    <n v="1434491691"/>
    <b v="0"/>
    <n v="0"/>
    <b v="0"/>
    <x v="3"/>
    <n v="0"/>
    <x v="0"/>
    <x v="3"/>
  </r>
  <r>
    <n v="161"/>
    <s v="Midway: The Turning Point"/>
    <s v="Step 1 (script editing) to produce a dramatic film about the air/sea battle of WWII that turned the tide of victory for the US."/>
    <n v="-49995"/>
    <n v="50000"/>
    <n v="5"/>
    <x v="2"/>
    <x v="0"/>
    <s v="USD"/>
    <n v="1404318595"/>
    <n v="1401726595"/>
    <b v="0"/>
    <n v="1"/>
    <b v="0"/>
    <x v="3"/>
    <n v="2.5"/>
    <x v="0"/>
    <x v="3"/>
  </r>
  <r>
    <n v="162"/>
    <s v="See It My Way"/>
    <s v="This film follows a young man who has had only a troubled family life. He turns to all the wrong things and life falls apart."/>
    <n v="-2365"/>
    <n v="2800"/>
    <n v="435"/>
    <x v="2"/>
    <x v="0"/>
    <s v="USD"/>
    <n v="1408232520"/>
    <n v="1405393356"/>
    <b v="0"/>
    <n v="10"/>
    <b v="0"/>
    <x v="3"/>
    <n v="217.5"/>
    <x v="0"/>
    <x v="3"/>
  </r>
  <r>
    <n v="163"/>
    <s v="UNDIVIDED (Working Title)"/>
    <s v="Over 2.5 million Black men registered for the draft in World War II. _x000a_This will be the most comprehensive portrayal EVER of US. THEN."/>
    <n v="-2000000"/>
    <n v="2000000"/>
    <n v="0"/>
    <x v="2"/>
    <x v="0"/>
    <s v="USD"/>
    <n v="1443657600"/>
    <n v="1440716654"/>
    <b v="0"/>
    <n v="0"/>
    <b v="0"/>
    <x v="3"/>
    <n v="0"/>
    <x v="0"/>
    <x v="3"/>
  </r>
  <r>
    <n v="164"/>
    <s v="Angelix"/>
    <s v="Two cousins are caught up in the private war between warrior class angels and demons. You may be caught up too and not realize it yet."/>
    <n v="-119360"/>
    <n v="120000"/>
    <n v="640"/>
    <x v="2"/>
    <x v="0"/>
    <s v="USD"/>
    <n v="1411150701"/>
    <n v="1405966701"/>
    <b v="0"/>
    <n v="7"/>
    <b v="0"/>
    <x v="3"/>
    <n v="320"/>
    <x v="0"/>
    <x v="3"/>
  </r>
  <r>
    <n v="165"/>
    <s v="NET"/>
    <s v="A teacher. A boy. The beach and a heatwave that drove them all insane."/>
    <n v="-17000"/>
    <n v="17000"/>
    <n v="0"/>
    <x v="2"/>
    <x v="1"/>
    <s v="GBP"/>
    <n v="1452613724"/>
    <n v="1450021724"/>
    <b v="0"/>
    <n v="0"/>
    <b v="0"/>
    <x v="3"/>
    <n v="0"/>
    <x v="0"/>
    <x v="3"/>
  </r>
  <r>
    <n v="166"/>
    <s v="Pressure"/>
    <s v="A young teen makes a bad decision after joining gang and the film expresses his choices that led him to that point."/>
    <n v="-2000"/>
    <n v="5000"/>
    <n v="3000"/>
    <x v="2"/>
    <x v="0"/>
    <s v="USD"/>
    <n v="1484531362"/>
    <n v="1481939362"/>
    <b v="0"/>
    <n v="1"/>
    <b v="0"/>
    <x v="3"/>
    <n v="1500"/>
    <x v="0"/>
    <x v="3"/>
  </r>
  <r>
    <n v="167"/>
    <s v="Past"/>
    <s v="A young man experiences a tragedy and has the opportunity to go back and learn from his mistakes and find out his true self."/>
    <n v="-109989"/>
    <n v="110000"/>
    <n v="11"/>
    <x v="2"/>
    <x v="0"/>
    <s v="USD"/>
    <n v="1438726535"/>
    <n v="1433542535"/>
    <b v="0"/>
    <n v="2"/>
    <b v="0"/>
    <x v="3"/>
    <n v="5.5"/>
    <x v="0"/>
    <x v="3"/>
  </r>
  <r>
    <n v="168"/>
    <s v="Moving On"/>
    <s v="A homeless Gulf War 2 vet, and Congressional Medal of Honor recipient fights for his sanity on the mean streets of Albuquerque."/>
    <n v="-7675"/>
    <n v="8000"/>
    <n v="325"/>
    <x v="2"/>
    <x v="0"/>
    <s v="USD"/>
    <n v="1426791770"/>
    <n v="1424203370"/>
    <b v="0"/>
    <n v="3"/>
    <b v="0"/>
    <x v="3"/>
    <n v="162.5"/>
    <x v="0"/>
    <x v="3"/>
  </r>
  <r>
    <n v="169"/>
    <s v="Family"/>
    <s v="Family is a short film about a father and son and two brothers who were separated by the Korean war and finally reunite after 60 years."/>
    <n v="-1940"/>
    <n v="2500"/>
    <n v="560"/>
    <x v="2"/>
    <x v="1"/>
    <s v="GBP"/>
    <n v="1413634059"/>
    <n v="1411042059"/>
    <b v="0"/>
    <n v="10"/>
    <b v="0"/>
    <x v="3"/>
    <n v="280"/>
    <x v="0"/>
    <x v="3"/>
  </r>
  <r>
    <n v="170"/>
    <s v="Letters to Daniel"/>
    <s v="Amy &amp; Missy survive Amy's bipolar disorder and go on to become award winning &amp; bestselling authors, screenwriters &amp; filmmakers"/>
    <n v="-9675"/>
    <n v="10000"/>
    <n v="325"/>
    <x v="2"/>
    <x v="0"/>
    <s v="USD"/>
    <n v="1440912480"/>
    <n v="1438385283"/>
    <b v="0"/>
    <n v="10"/>
    <b v="0"/>
    <x v="3"/>
    <n v="162.5"/>
    <x v="0"/>
    <x v="3"/>
  </r>
  <r>
    <n v="171"/>
    <s v="IRL: Gamers Unite"/>
    <s v="Team Mayhem, a local small town gang of gamers who are enlisted   to save the world from the new great evil known as Prowler."/>
    <n v="-49999"/>
    <n v="50000"/>
    <n v="1"/>
    <x v="2"/>
    <x v="0"/>
    <s v="USD"/>
    <n v="1470975614"/>
    <n v="1465791614"/>
    <b v="0"/>
    <n v="1"/>
    <b v="0"/>
    <x v="3"/>
    <n v="0.5"/>
    <x v="0"/>
    <x v="3"/>
  </r>
  <r>
    <n v="172"/>
    <s v="The Blind Dolphin Story"/>
    <s v="A short film on the rarest mammal and the second most endangered freshwater river dolphin, in Pakistan."/>
    <n v="-95000"/>
    <n v="95000"/>
    <n v="0"/>
    <x v="2"/>
    <x v="0"/>
    <s v="USD"/>
    <n v="1426753723"/>
    <n v="1423733323"/>
    <b v="0"/>
    <n v="0"/>
    <b v="0"/>
    <x v="3"/>
    <n v="0"/>
    <x v="0"/>
    <x v="3"/>
  </r>
  <r>
    <n v="173"/>
    <s v="7 Sins"/>
    <s v="This is a film inspired by Quentin Tarantino, I want to make a film thats entertaining yet gritty. 7 Sins is in pre-production."/>
    <n v="-1110"/>
    <n v="1110"/>
    <n v="0"/>
    <x v="2"/>
    <x v="1"/>
    <s v="GBP"/>
    <n v="1425131108"/>
    <n v="1422539108"/>
    <b v="0"/>
    <n v="0"/>
    <b v="0"/>
    <x v="3"/>
    <n v="0"/>
    <x v="0"/>
    <x v="3"/>
  </r>
  <r>
    <n v="174"/>
    <s v="I Am Forgotten"/>
    <s v="An international short film project. It is about loneliness, wich is caused by the current compulsion to check your Facebook every day."/>
    <n v="-6000"/>
    <n v="6000"/>
    <n v="0"/>
    <x v="2"/>
    <x v="9"/>
    <s v="EUR"/>
    <n v="1431108776"/>
    <n v="1425924776"/>
    <b v="0"/>
    <n v="0"/>
    <b v="0"/>
    <x v="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-18703"/>
    <n v="20000"/>
    <n v="1297"/>
    <x v="2"/>
    <x v="1"/>
    <s v="GBP"/>
    <n v="1409337611"/>
    <n v="1407177611"/>
    <b v="0"/>
    <n v="26"/>
    <b v="0"/>
    <x v="3"/>
    <n v="648.5"/>
    <x v="0"/>
    <x v="3"/>
  </r>
  <r>
    <n v="176"/>
    <s v="Silent Monster"/>
    <s v="I'm seeking funding to finish my short film, Silent Monster, to bring awareness to teenage bullying as well as teenage violence."/>
    <n v="-1500"/>
    <n v="1500"/>
    <n v="0"/>
    <x v="2"/>
    <x v="0"/>
    <s v="USD"/>
    <n v="1438803999"/>
    <n v="1436211999"/>
    <b v="0"/>
    <n v="0"/>
    <b v="0"/>
    <x v="3"/>
    <n v="0"/>
    <x v="0"/>
    <x v="3"/>
  </r>
  <r>
    <n v="177"/>
    <s v="The Good Samaritan"/>
    <s v="I'm making a modern day version of the bible story &quot; The Good Samaritan&quot;"/>
    <n v="-270"/>
    <n v="450"/>
    <n v="180"/>
    <x v="2"/>
    <x v="0"/>
    <s v="USD"/>
    <n v="1427155726"/>
    <n v="1425690526"/>
    <b v="0"/>
    <n v="7"/>
    <b v="0"/>
    <x v="3"/>
    <n v="90"/>
    <x v="0"/>
    <x v="3"/>
  </r>
  <r>
    <n v="178"/>
    <s v="El viaje de LucÃ­a"/>
    <s v="El viaje de LucÃ­a es un largometraje de ficciÃ³n con temÃ¡tica sobre el cÃ¡ncer infantil."/>
    <n v="-500000"/>
    <n v="500000"/>
    <n v="0"/>
    <x v="2"/>
    <x v="3"/>
    <s v="EUR"/>
    <n v="1448582145"/>
    <n v="1445986545"/>
    <b v="0"/>
    <n v="0"/>
    <b v="0"/>
    <x v="3"/>
    <n v="0"/>
    <x v="0"/>
    <x v="3"/>
  </r>
  <r>
    <n v="179"/>
    <s v="Sustain: A Film About Survival"/>
    <s v="A feature-length film about how three people survive in a diseased world."/>
    <n v="-800"/>
    <n v="1000"/>
    <n v="200"/>
    <x v="2"/>
    <x v="0"/>
    <s v="USD"/>
    <n v="1457056555"/>
    <n v="1454464555"/>
    <b v="0"/>
    <n v="2"/>
    <b v="0"/>
    <x v="3"/>
    <n v="100"/>
    <x v="0"/>
    <x v="3"/>
  </r>
  <r>
    <n v="180"/>
    <s v="The Rest of Us Mini-Series"/>
    <s v="The Rest of Us follows a survivor of an outbreak that nearly destroyed the earth as he travels to find some form of humanity."/>
    <n v="-799"/>
    <n v="1200"/>
    <n v="401"/>
    <x v="2"/>
    <x v="1"/>
    <s v="GBP"/>
    <n v="1428951600"/>
    <n v="1425512843"/>
    <b v="0"/>
    <n v="13"/>
    <b v="0"/>
    <x v="3"/>
    <n v="200.5"/>
    <x v="0"/>
    <x v="3"/>
  </r>
  <r>
    <n v="181"/>
    <s v="Immemorial"/>
    <s v="Christina has been suffering with flash backs and some very disturbing nightmares and realises that it is more than just nightmares."/>
    <n v="-2701"/>
    <n v="3423"/>
    <n v="722"/>
    <x v="2"/>
    <x v="1"/>
    <s v="GBP"/>
    <n v="1434995295"/>
    <n v="1432403295"/>
    <b v="0"/>
    <n v="4"/>
    <b v="0"/>
    <x v="3"/>
    <n v="361"/>
    <x v="0"/>
    <x v="3"/>
  </r>
  <r>
    <n v="182"/>
    <s v="ABU Pakistani Independent Feature Film"/>
    <s v="I'm Faraz, and I am raising money for my feature film called ABU. This one is for our parents, and our responsibilities towards them."/>
    <n v="-1000"/>
    <n v="1000"/>
    <n v="0"/>
    <x v="2"/>
    <x v="0"/>
    <s v="USD"/>
    <n v="1483748232"/>
    <n v="1481156232"/>
    <b v="0"/>
    <n v="0"/>
    <b v="0"/>
    <x v="3"/>
    <n v="0"/>
    <x v="0"/>
    <x v="3"/>
  </r>
  <r>
    <n v="183"/>
    <s v="Three Little Words"/>
    <s v="Don't kill me until I meet my Dad"/>
    <n v="-8018"/>
    <n v="12500"/>
    <n v="4482"/>
    <x v="2"/>
    <x v="1"/>
    <s v="GBP"/>
    <n v="1417033610"/>
    <n v="1414438010"/>
    <b v="0"/>
    <n v="12"/>
    <b v="0"/>
    <x v="3"/>
    <n v="2241"/>
    <x v="0"/>
    <x v="3"/>
  </r>
  <r>
    <n v="184"/>
    <s v="Lana - Short film"/>
    <s v="&quot;Lana&quot; is an horror/dramatic short film, written by myself, about a young woman fighting the darkness in her, but it might be too late."/>
    <n v="-1449"/>
    <n v="1500"/>
    <n v="51"/>
    <x v="2"/>
    <x v="5"/>
    <s v="CAD"/>
    <n v="1409543940"/>
    <n v="1404586762"/>
    <b v="0"/>
    <n v="2"/>
    <b v="0"/>
    <x v="3"/>
    <n v="25.5"/>
    <x v="0"/>
    <x v="3"/>
  </r>
  <r>
    <n v="185"/>
    <s v="BLANK Short Movie"/>
    <s v="Love has no boundaries!"/>
    <n v="-37800"/>
    <n v="40000"/>
    <n v="2200"/>
    <x v="2"/>
    <x v="10"/>
    <s v="NOK"/>
    <n v="1471557139"/>
    <n v="1468965139"/>
    <b v="0"/>
    <n v="10"/>
    <b v="0"/>
    <x v="3"/>
    <n v="1100"/>
    <x v="0"/>
    <x v="3"/>
  </r>
  <r>
    <n v="186"/>
    <s v="Feature Film: The Wolfes"/>
    <s v="My film is about a boy who discovers the truth about his fathers dissapearance through the dark secrets of his mothers past."/>
    <n v="-5000"/>
    <n v="5000"/>
    <n v="0"/>
    <x v="2"/>
    <x v="0"/>
    <s v="USD"/>
    <n v="1488571200"/>
    <n v="1485977434"/>
    <b v="0"/>
    <n v="0"/>
    <b v="0"/>
    <x v="3"/>
    <n v="0"/>
    <x v="0"/>
    <x v="3"/>
  </r>
  <r>
    <n v="187"/>
    <s v="The Imbalanced Heart of a Symmetric Mind (film)"/>
    <s v="A young man suffering from a severe case of OCD embarks on a road trip to find peace of mind."/>
    <n v="-4200"/>
    <n v="5000"/>
    <n v="800"/>
    <x v="2"/>
    <x v="0"/>
    <s v="USD"/>
    <n v="1437461940"/>
    <n v="1435383457"/>
    <b v="0"/>
    <n v="5"/>
    <b v="0"/>
    <x v="3"/>
    <n v="400"/>
    <x v="0"/>
    <x v="3"/>
  </r>
  <r>
    <n v="188"/>
    <s v="Mariano (A Screenplay)"/>
    <s v="Mariano Messini, an aspiring musician, indebted to the mafia must put his life on the line to escape their grasp and pursue his dream."/>
    <n v="-1500"/>
    <n v="1500"/>
    <n v="0"/>
    <x v="2"/>
    <x v="0"/>
    <s v="USD"/>
    <n v="1409891015"/>
    <n v="1407299015"/>
    <b v="0"/>
    <n v="0"/>
    <b v="0"/>
    <x v="3"/>
    <n v="0"/>
    <x v="0"/>
    <x v="3"/>
  </r>
  <r>
    <n v="189"/>
    <s v="A GOOD MAN'S DECISION"/>
    <s v="Jack Barlow's wife and daughter shot in cold blood at a gun confiscation station in Texas, he sets out to save his family &amp; neighbors."/>
    <n v="-499655"/>
    <n v="500000"/>
    <n v="345"/>
    <x v="2"/>
    <x v="0"/>
    <s v="USD"/>
    <n v="1472920477"/>
    <n v="1467736477"/>
    <b v="0"/>
    <n v="5"/>
    <b v="0"/>
    <x v="3"/>
    <n v="172.5"/>
    <x v="0"/>
    <x v="3"/>
  </r>
  <r>
    <n v="190"/>
    <s v="REGIONRAT, the movie"/>
    <s v="Because hope can be a 4 letter word"/>
    <n v="-11950"/>
    <n v="12000"/>
    <n v="50"/>
    <x v="2"/>
    <x v="0"/>
    <s v="USD"/>
    <n v="1466091446"/>
    <n v="1465227446"/>
    <b v="0"/>
    <n v="1"/>
    <b v="0"/>
    <x v="3"/>
    <n v="25"/>
    <x v="0"/>
    <x v="3"/>
  </r>
  <r>
    <n v="191"/>
    <s v="Trillion: Feature Film"/>
    <s v="A young boy passionate about Astronomy and Chemistry tracks down an astroid that scientists said would never hit earth."/>
    <n v="-4750"/>
    <n v="5000"/>
    <n v="250"/>
    <x v="2"/>
    <x v="2"/>
    <s v="AUD"/>
    <n v="1443782138"/>
    <n v="1440326138"/>
    <b v="0"/>
    <n v="3"/>
    <b v="0"/>
    <x v="3"/>
    <n v="12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-999983"/>
    <n v="1000000"/>
    <n v="17"/>
    <x v="2"/>
    <x v="0"/>
    <s v="USD"/>
    <n v="1413572432"/>
    <n v="1410980432"/>
    <b v="0"/>
    <n v="3"/>
    <b v="0"/>
    <x v="3"/>
    <n v="8.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-1000"/>
    <n v="1000"/>
    <n v="0"/>
    <x v="2"/>
    <x v="1"/>
    <s v="GBP"/>
    <n v="1417217166"/>
    <n v="1412029566"/>
    <b v="0"/>
    <n v="0"/>
    <b v="0"/>
    <x v="3"/>
    <n v="0"/>
    <x v="0"/>
    <x v="3"/>
  </r>
  <r>
    <n v="194"/>
    <s v="Desperation Short Film"/>
    <s v="Northern Irish Original Short Film based on the desperation of love and survival and taking a risk that may change everything."/>
    <n v="-2497"/>
    <n v="2500"/>
    <n v="3"/>
    <x v="2"/>
    <x v="1"/>
    <s v="GBP"/>
    <n v="1457308531"/>
    <n v="1452124531"/>
    <b v="0"/>
    <n v="3"/>
    <b v="0"/>
    <x v="3"/>
    <n v="1.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-2000000"/>
    <n v="2000000"/>
    <n v="0"/>
    <x v="2"/>
    <x v="0"/>
    <s v="USD"/>
    <n v="1436544332"/>
    <n v="1431360332"/>
    <b v="0"/>
    <n v="0"/>
    <b v="0"/>
    <x v="3"/>
    <n v="0"/>
    <x v="0"/>
    <x v="3"/>
  </r>
  <r>
    <n v="196"/>
    <s v="Thunder Under Control"/>
    <s v="A moving short film about a retired female boxer who develops a relationship with a young journalist who idolises her"/>
    <n v="-2035"/>
    <n v="3500"/>
    <n v="1465"/>
    <x v="2"/>
    <x v="1"/>
    <s v="GBP"/>
    <n v="1444510800"/>
    <n v="1442062898"/>
    <b v="0"/>
    <n v="19"/>
    <b v="0"/>
    <x v="3"/>
    <n v="732.5"/>
    <x v="0"/>
    <x v="3"/>
  </r>
  <r>
    <n v="197"/>
    <s v="Cole - A Short Film."/>
    <s v="â€œAfter a terrifying ordeal, a young woman is left in a depressive state and abandoned to cope with a distressing account of revengeâ€"/>
    <n v="-2238"/>
    <n v="2500"/>
    <n v="262"/>
    <x v="2"/>
    <x v="1"/>
    <s v="GBP"/>
    <n v="1487365200"/>
    <n v="1483734100"/>
    <b v="0"/>
    <n v="8"/>
    <b v="0"/>
    <x v="3"/>
    <n v="131"/>
    <x v="0"/>
    <x v="3"/>
  </r>
  <r>
    <n v="198"/>
    <s v="Nine Lives"/>
    <s v="Nine Lives is a story of one woman's survival of EIGHT near deaths and her love for one man as an influence to fight for the NINTH."/>
    <n v="-24721"/>
    <n v="25000"/>
    <n v="279"/>
    <x v="2"/>
    <x v="0"/>
    <s v="USD"/>
    <n v="1412500322"/>
    <n v="1409908322"/>
    <b v="0"/>
    <n v="6"/>
    <b v="0"/>
    <x v="3"/>
    <n v="139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-10000"/>
    <n v="10000"/>
    <n v="0"/>
    <x v="2"/>
    <x v="0"/>
    <s v="USD"/>
    <n v="1472698702"/>
    <n v="1470106702"/>
    <b v="0"/>
    <n v="0"/>
    <b v="0"/>
    <x v="3"/>
    <n v="0"/>
    <x v="0"/>
    <x v="3"/>
  </r>
  <r>
    <n v="200"/>
    <s v="The Crossing Shore"/>
    <s v="A film dedicated to an AAF Pilot's struggle to survive behind enemy lines during WWII."/>
    <n v="-4428.45"/>
    <n v="6000"/>
    <n v="1571.55"/>
    <x v="2"/>
    <x v="0"/>
    <s v="USD"/>
    <n v="1410746403"/>
    <n v="1408154403"/>
    <b v="0"/>
    <n v="18"/>
    <b v="0"/>
    <x v="3"/>
    <n v="785.77500000000009"/>
    <x v="0"/>
    <x v="3"/>
  </r>
  <r>
    <n v="201"/>
    <s v="Life of Change"/>
    <s v="Everyone has a choice. Can two college students get past their differences to save the life of a man whom they've never met before?"/>
    <n v="-270"/>
    <n v="650"/>
    <n v="380"/>
    <x v="2"/>
    <x v="0"/>
    <s v="USD"/>
    <n v="1423424329"/>
    <n v="1421696329"/>
    <b v="0"/>
    <n v="7"/>
    <b v="0"/>
    <x v="3"/>
    <n v="190"/>
    <x v="0"/>
    <x v="3"/>
  </r>
  <r>
    <n v="202"/>
    <s v="Modern Gangsters"/>
    <s v="new web series created by jonney terry"/>
    <n v="-6000"/>
    <n v="6000"/>
    <n v="0"/>
    <x v="2"/>
    <x v="0"/>
    <s v="USD"/>
    <n v="1444337940"/>
    <n v="1441750564"/>
    <b v="0"/>
    <n v="0"/>
    <b v="0"/>
    <x v="3"/>
    <n v="0"/>
    <x v="0"/>
    <x v="3"/>
  </r>
  <r>
    <n v="203"/>
    <s v="TheM"/>
    <s v="We are aiming to make a Web Series based on Youth Culture and the misrepresentation of socially stereotyped people."/>
    <n v="-1754"/>
    <n v="2500"/>
    <n v="746"/>
    <x v="2"/>
    <x v="1"/>
    <s v="GBP"/>
    <n v="1422562864"/>
    <n v="1417378864"/>
    <b v="0"/>
    <n v="8"/>
    <b v="0"/>
    <x v="3"/>
    <n v="373"/>
    <x v="0"/>
    <x v="3"/>
  </r>
  <r>
    <n v="204"/>
    <s v="WHERE IS DANIEL? The feature film"/>
    <s v="A feature film based on the true story of Bruce and Denise Morcombe and their battle for justice for their missing son Daniel."/>
    <n v="-147835"/>
    <n v="300000"/>
    <n v="152165"/>
    <x v="2"/>
    <x v="2"/>
    <s v="AUD"/>
    <n v="1470319203"/>
    <n v="1467727203"/>
    <b v="0"/>
    <n v="1293"/>
    <b v="0"/>
    <x v="3"/>
    <n v="76082.5"/>
    <x v="0"/>
    <x v="3"/>
  </r>
  <r>
    <n v="205"/>
    <s v="KISS ME GOODBYE - A REFRESHING VOICE IN INDIE FILMMAKING"/>
    <s v="A martyr faces execution at the hands of the State, while enduring the horrors and alienation of a new world order."/>
    <n v="-6700"/>
    <n v="8000"/>
    <n v="1300"/>
    <x v="2"/>
    <x v="0"/>
    <s v="USD"/>
    <n v="1444144222"/>
    <n v="1441120222"/>
    <b v="0"/>
    <n v="17"/>
    <b v="0"/>
    <x v="3"/>
    <n v="650"/>
    <x v="0"/>
    <x v="3"/>
  </r>
  <r>
    <n v="206"/>
    <s v="Blood Bond Movie Development"/>
    <s v="A love story featuring adoption,struggle,dysfunction,grace, healing, and restoration."/>
    <n v="-12700"/>
    <n v="12700"/>
    <n v="0"/>
    <x v="2"/>
    <x v="0"/>
    <s v="USD"/>
    <n v="1470441983"/>
    <n v="1468627583"/>
    <b v="0"/>
    <n v="0"/>
    <b v="0"/>
    <x v="3"/>
    <n v="0"/>
    <x v="0"/>
    <x v="3"/>
  </r>
  <r>
    <n v="207"/>
    <s v="M39 - Action film / Drama"/>
    <s v="To avoid bankruptcy, Vincent, a passionate young entrepreneur embarks  on an illicit affair in order to save his dream business."/>
    <n v="-11870"/>
    <n v="14000"/>
    <n v="2130"/>
    <x v="2"/>
    <x v="5"/>
    <s v="CAD"/>
    <n v="1420346638"/>
    <n v="1417754638"/>
    <b v="0"/>
    <n v="13"/>
    <b v="0"/>
    <x v="3"/>
    <n v="1065"/>
    <x v="0"/>
    <x v="3"/>
  </r>
  <r>
    <n v="208"/>
    <s v="OLIVIA"/>
    <s v="A young woman's journey from Africa to Australia where she finds heaven on earth, love and tragedy. Within her tragedy she saves lives."/>
    <n v="-50000"/>
    <n v="50000"/>
    <n v="0"/>
    <x v="2"/>
    <x v="2"/>
    <s v="AUD"/>
    <n v="1418719967"/>
    <n v="1416127967"/>
    <b v="0"/>
    <n v="0"/>
    <b v="0"/>
    <x v="3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-25000"/>
    <n v="25000"/>
    <n v="0"/>
    <x v="2"/>
    <x v="0"/>
    <s v="USD"/>
    <n v="1436566135"/>
    <n v="1433974135"/>
    <b v="0"/>
    <n v="0"/>
    <b v="0"/>
    <x v="3"/>
    <n v="0"/>
    <x v="0"/>
    <x v="3"/>
  </r>
  <r>
    <n v="210"/>
    <s v="Like Son, Like Father"/>
    <s v="A tender short film about a young man who needs advice from  someone he had no intention of ever meeting, his biological father."/>
    <n v="-8970"/>
    <n v="12000"/>
    <n v="3030"/>
    <x v="2"/>
    <x v="0"/>
    <s v="USD"/>
    <n v="1443675600"/>
    <n v="1441157592"/>
    <b v="0"/>
    <n v="33"/>
    <b v="0"/>
    <x v="3"/>
    <n v="151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-2770"/>
    <n v="5000"/>
    <n v="2230"/>
    <x v="2"/>
    <x v="0"/>
    <s v="USD"/>
    <n v="1442634617"/>
    <n v="1440042617"/>
    <b v="0"/>
    <n v="12"/>
    <b v="0"/>
    <x v="3"/>
    <n v="1115"/>
    <x v="0"/>
    <x v="3"/>
  </r>
  <r>
    <n v="212"/>
    <s v="The Ecstasy of Vengeance - Feature Length Film"/>
    <s v="This film is a fictional crime drama following the events of a heist that ended in bloodshed."/>
    <n v="-6299"/>
    <n v="6300"/>
    <n v="1"/>
    <x v="2"/>
    <x v="0"/>
    <s v="USD"/>
    <n v="1460837320"/>
    <n v="1455656920"/>
    <b v="0"/>
    <n v="1"/>
    <b v="0"/>
    <x v="3"/>
    <n v="0.5"/>
    <x v="0"/>
    <x v="3"/>
  </r>
  <r>
    <n v="213"/>
    <s v="Hart Blvd. A feature film by Andrew Greve"/>
    <s v="A family dramedy about a grandfather  and grandson who are both on their path to redemption."/>
    <n v="-49980"/>
    <n v="50000"/>
    <n v="20"/>
    <x v="2"/>
    <x v="0"/>
    <s v="USD"/>
    <n v="1439734001"/>
    <n v="1437142547"/>
    <b v="0"/>
    <n v="1"/>
    <b v="0"/>
    <x v="3"/>
    <n v="1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-12499"/>
    <n v="12500"/>
    <n v="1"/>
    <x v="2"/>
    <x v="0"/>
    <s v="USD"/>
    <n v="1425655349"/>
    <n v="1420471349"/>
    <b v="0"/>
    <n v="1"/>
    <b v="0"/>
    <x v="3"/>
    <n v="0.5"/>
    <x v="0"/>
    <x v="3"/>
  </r>
  <r>
    <n v="215"/>
    <s v="Invisible Scars"/>
    <s v="A short drama based on a true events. Story of a British Soldier who comes back home suffering from Post Traumatic Stress Disorder."/>
    <n v="-4390"/>
    <n v="4400"/>
    <n v="10"/>
    <x v="2"/>
    <x v="1"/>
    <s v="GBP"/>
    <n v="1455753540"/>
    <n v="1452058282"/>
    <b v="0"/>
    <n v="1"/>
    <b v="0"/>
    <x v="3"/>
    <n v="5"/>
    <x v="0"/>
    <x v="3"/>
  </r>
  <r>
    <n v="216"/>
    <s v="Another Brick In The Wall - Feature Film"/>
    <s v="A nostalgic film about the unorthodox teacher we all wish we had, the girl we all fell for, and the friend we didn't expect to make."/>
    <n v="-22150.78"/>
    <n v="50000"/>
    <n v="27849.22"/>
    <x v="2"/>
    <x v="0"/>
    <s v="USD"/>
    <n v="1429740037"/>
    <n v="1425423637"/>
    <b v="0"/>
    <n v="84"/>
    <b v="0"/>
    <x v="3"/>
    <n v="13924.61"/>
    <x v="0"/>
    <x v="3"/>
  </r>
  <r>
    <n v="217"/>
    <s v="Bitch"/>
    <s v="A roadmovie by paw"/>
    <n v="-88057"/>
    <n v="100000"/>
    <n v="11943"/>
    <x v="2"/>
    <x v="11"/>
    <s v="SEK"/>
    <n v="1419780149"/>
    <n v="1417101749"/>
    <b v="0"/>
    <n v="38"/>
    <b v="0"/>
    <x v="3"/>
    <n v="5971.5"/>
    <x v="0"/>
    <x v="3"/>
  </r>
  <r>
    <n v="218"/>
    <s v="Charmaine (Daughter of Charlotte)"/>
    <s v="A sassy talking spider named Charmaine, joins forces with an abused young boy.  She stages off bullies and help fight an abusive father"/>
    <n v="-4900"/>
    <n v="5000"/>
    <n v="100"/>
    <x v="2"/>
    <x v="0"/>
    <s v="USD"/>
    <n v="1431702289"/>
    <n v="1426518289"/>
    <b v="0"/>
    <n v="1"/>
    <b v="0"/>
    <x v="3"/>
    <n v="50"/>
    <x v="0"/>
    <x v="3"/>
  </r>
  <r>
    <n v="219"/>
    <s v="True Colors"/>
    <s v="An hour-long pilot about a group of suburban LGBT teens coming of age in the early 90's."/>
    <n v="-41185"/>
    <n v="50000"/>
    <n v="8815"/>
    <x v="2"/>
    <x v="0"/>
    <s v="USD"/>
    <n v="1459493940"/>
    <n v="1456732225"/>
    <b v="0"/>
    <n v="76"/>
    <b v="0"/>
    <x v="3"/>
    <n v="4407.5"/>
    <x v="0"/>
    <x v="3"/>
  </r>
  <r>
    <n v="220"/>
    <s v="LA VIE"/>
    <s v="A Freelancer abandons everything to chase after his dream of being &quot;great&quot; escape to Bangkok and return to his home-world."/>
    <n v="-49640"/>
    <n v="50000"/>
    <n v="360"/>
    <x v="2"/>
    <x v="0"/>
    <s v="USD"/>
    <n v="1440101160"/>
    <n v="1436542030"/>
    <b v="0"/>
    <n v="3"/>
    <b v="0"/>
    <x v="3"/>
    <n v="180"/>
    <x v="0"/>
    <x v="3"/>
  </r>
  <r>
    <n v="221"/>
    <s v="Archetypes"/>
    <s v="Film about Schizophrenia with Surreal Twists!"/>
    <n v="-50000"/>
    <n v="50000"/>
    <n v="0"/>
    <x v="2"/>
    <x v="0"/>
    <s v="USD"/>
    <n v="1427569564"/>
    <n v="1422389164"/>
    <b v="0"/>
    <n v="0"/>
    <b v="0"/>
    <x v="3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-870"/>
    <n v="1000"/>
    <n v="130"/>
    <x v="2"/>
    <x v="0"/>
    <s v="USD"/>
    <n v="1427423940"/>
    <n v="1422383318"/>
    <b v="0"/>
    <n v="2"/>
    <b v="0"/>
    <x v="3"/>
    <n v="65"/>
    <x v="0"/>
    <x v="3"/>
  </r>
  <r>
    <n v="223"/>
    <s v="The Pass"/>
    <s v="An old man, a U.S Marine Corps veteran remembers his combat experience in the battle of Toktong Pass 1950, during the Korean War."/>
    <n v="-1500000"/>
    <n v="1500000"/>
    <n v="0"/>
    <x v="2"/>
    <x v="0"/>
    <s v="USD"/>
    <n v="1463879100"/>
    <n v="1461287350"/>
    <b v="0"/>
    <n v="0"/>
    <b v="0"/>
    <x v="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-6000000"/>
    <n v="6000000"/>
    <n v="0"/>
    <x v="2"/>
    <x v="2"/>
    <s v="AUD"/>
    <n v="1436506726"/>
    <n v="1431322726"/>
    <b v="0"/>
    <n v="0"/>
    <b v="0"/>
    <x v="3"/>
    <n v="0"/>
    <x v="0"/>
    <x v="3"/>
  </r>
  <r>
    <n v="225"/>
    <s v="Backpage Shawty"/>
    <s v="I'm creating a &quot;Lifetime&quot; type drama film about a girl who uses backpage for money, but trying to turn her life around."/>
    <n v="-200"/>
    <n v="200"/>
    <n v="0"/>
    <x v="2"/>
    <x v="0"/>
    <s v="USD"/>
    <n v="1460153054"/>
    <n v="1457564654"/>
    <b v="0"/>
    <n v="0"/>
    <b v="0"/>
    <x v="3"/>
    <n v="0"/>
    <x v="0"/>
    <x v="3"/>
  </r>
  <r>
    <n v="226"/>
    <s v="MAGGIE Film"/>
    <s v="A TRUE STORY OF DOMESTIC VILOLENCE THAT SEEKS TO OFFER THE VIEWER OUTLEST OF SUPPORT."/>
    <n v="-28750"/>
    <n v="29000"/>
    <n v="250"/>
    <x v="2"/>
    <x v="1"/>
    <s v="GBP"/>
    <n v="1433064540"/>
    <n v="1428854344"/>
    <b v="0"/>
    <n v="2"/>
    <b v="0"/>
    <x v="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-28000"/>
    <n v="28000"/>
    <n v="0"/>
    <x v="2"/>
    <x v="0"/>
    <s v="USD"/>
    <n v="1436477241"/>
    <n v="1433885241"/>
    <b v="0"/>
    <n v="0"/>
    <b v="0"/>
    <x v="3"/>
    <n v="0"/>
    <x v="0"/>
    <x v="3"/>
  </r>
  <r>
    <n v="228"/>
    <s v="Facets of a Geek life"/>
    <s v="I am making a film from one one of my books called facets of a Geek life."/>
    <n v="-8000"/>
    <n v="8000"/>
    <n v="0"/>
    <x v="2"/>
    <x v="1"/>
    <s v="GBP"/>
    <n v="1433176105"/>
    <n v="1427992105"/>
    <b v="0"/>
    <n v="0"/>
    <b v="0"/>
    <x v="3"/>
    <n v="0"/>
    <x v="0"/>
    <x v="3"/>
  </r>
  <r>
    <n v="229"/>
    <s v="The Perfect Plan"/>
    <s v="I teenage girl that wants to go around the system. She does all she can to cheat and finds herself in a bad position when she messesup"/>
    <n v="-3000"/>
    <n v="3000"/>
    <n v="0"/>
    <x v="2"/>
    <x v="12"/>
    <s v="EUR"/>
    <n v="1455402297"/>
    <n v="1452810297"/>
    <b v="0"/>
    <n v="0"/>
    <b v="0"/>
    <x v="3"/>
    <n v="0"/>
    <x v="0"/>
    <x v="3"/>
  </r>
  <r>
    <n v="230"/>
    <s v="In Love There's War"/>
    <s v="In Love There's War is a spicy web series that will have viewers at the edge of their seats as deception and hidden secrecies unravel."/>
    <n v="-14940"/>
    <n v="15000"/>
    <n v="60"/>
    <x v="2"/>
    <x v="0"/>
    <s v="USD"/>
    <n v="1433443151"/>
    <n v="1430851151"/>
    <b v="0"/>
    <n v="2"/>
    <b v="0"/>
    <x v="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-1500000"/>
    <n v="1500000"/>
    <n v="0"/>
    <x v="2"/>
    <x v="0"/>
    <s v="USD"/>
    <n v="1451775651"/>
    <n v="1449183651"/>
    <b v="0"/>
    <n v="0"/>
    <b v="0"/>
    <x v="3"/>
    <n v="0"/>
    <x v="0"/>
    <x v="3"/>
  </r>
  <r>
    <n v="232"/>
    <s v="#noblurredlines"/>
    <s v="A high-impact, high-quality resource to address, for young people and youth-related professionals, the issue of sexual consent."/>
    <n v="-3890"/>
    <n v="4000"/>
    <n v="110"/>
    <x v="2"/>
    <x v="1"/>
    <s v="GBP"/>
    <n v="1425066546"/>
    <n v="1422474546"/>
    <b v="0"/>
    <n v="7"/>
    <b v="0"/>
    <x v="3"/>
    <n v="55"/>
    <x v="0"/>
    <x v="3"/>
  </r>
  <r>
    <n v="233"/>
    <s v="Area 4 - The Film"/>
    <s v="â€œArea 4â€ revolves around Frank Hammond, a counselor at a high school, who discovers the scandals that took place."/>
    <n v="-350000"/>
    <n v="350000"/>
    <n v="0"/>
    <x v="2"/>
    <x v="0"/>
    <s v="USD"/>
    <n v="1475185972"/>
    <n v="1472593972"/>
    <b v="0"/>
    <n v="0"/>
    <b v="0"/>
    <x v="3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-599"/>
    <n v="1000"/>
    <n v="401"/>
    <x v="2"/>
    <x v="0"/>
    <s v="USD"/>
    <n v="1434847859"/>
    <n v="1431391859"/>
    <b v="0"/>
    <n v="5"/>
    <b v="0"/>
    <x v="3"/>
    <n v="200.5"/>
    <x v="0"/>
    <x v="3"/>
  </r>
  <r>
    <n v="235"/>
    <s v="Film about help homeless child to live a better life."/>
    <s v="Taking people on a deep emotional trip with a story about sometimes those who have less, give more."/>
    <n v="-10000"/>
    <n v="10000"/>
    <n v="0"/>
    <x v="2"/>
    <x v="0"/>
    <s v="USD"/>
    <n v="1436478497"/>
    <n v="1433886497"/>
    <b v="0"/>
    <n v="0"/>
    <b v="0"/>
    <x v="3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-150000"/>
    <n v="150000"/>
    <n v="0"/>
    <x v="2"/>
    <x v="0"/>
    <s v="USD"/>
    <n v="1451952000"/>
    <n v="1447380099"/>
    <b v="0"/>
    <n v="0"/>
    <b v="0"/>
    <x v="3"/>
    <n v="0"/>
    <x v="0"/>
    <x v="3"/>
  </r>
  <r>
    <n v="237"/>
    <s v="Making The Choice"/>
    <s v="Making The Choice is a christian short film series."/>
    <n v="-14950"/>
    <n v="15000"/>
    <n v="50"/>
    <x v="2"/>
    <x v="0"/>
    <s v="USD"/>
    <n v="1457445069"/>
    <n v="1452261069"/>
    <b v="0"/>
    <n v="1"/>
    <b v="0"/>
    <x v="3"/>
    <n v="25"/>
    <x v="0"/>
    <x v="3"/>
  </r>
  <r>
    <n v="238"/>
    <s v="Within The Threshold"/>
    <s v="A film to stop society from judging others and get along. Life is not about discrimination! Donate for this Thrilling Drama Series!!!!"/>
    <n v="-26000"/>
    <n v="26000"/>
    <n v="0"/>
    <x v="2"/>
    <x v="0"/>
    <s v="USD"/>
    <n v="1483088400"/>
    <n v="1481324760"/>
    <b v="0"/>
    <n v="0"/>
    <b v="0"/>
    <x v="3"/>
    <n v="0"/>
    <x v="0"/>
    <x v="3"/>
  </r>
  <r>
    <n v="239"/>
    <s v="Filthy - Short Film"/>
    <s v="Lovers Clint and Eli convey their conflicting perspectives of guilt and remorse while in the desolate Australian bush."/>
    <n v="-750"/>
    <n v="1000"/>
    <n v="250"/>
    <x v="2"/>
    <x v="2"/>
    <s v="AUD"/>
    <n v="1446984000"/>
    <n v="1445308730"/>
    <b v="0"/>
    <n v="5"/>
    <b v="0"/>
    <x v="3"/>
    <n v="1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145.1200000000008"/>
    <n v="15000"/>
    <n v="16145.12"/>
    <x v="0"/>
    <x v="0"/>
    <s v="USD"/>
    <n v="1367773211"/>
    <n v="1363885211"/>
    <b v="1"/>
    <n v="137"/>
    <b v="1"/>
    <x v="4"/>
    <n v="8072.56"/>
    <x v="0"/>
    <x v="4"/>
  </r>
  <r>
    <n v="241"/>
    <s v="&quot;LESLIE&quot;"/>
    <s v="&quot;LESLIE&quot; explores the unapologetic life of Leslie Cochran, the thong-clad homeless man turned cultural icon in the heart of Texas."/>
    <n v="4600"/>
    <n v="36400"/>
    <n v="41000"/>
    <x v="0"/>
    <x v="0"/>
    <s v="USD"/>
    <n v="1419180304"/>
    <n v="1415292304"/>
    <b v="1"/>
    <n v="376"/>
    <b v="1"/>
    <x v="4"/>
    <n v="20500"/>
    <x v="0"/>
    <x v="4"/>
  </r>
  <r>
    <n v="242"/>
    <s v="Hardwater"/>
    <s v="An unprecedented feature-length documentary film about Maine's tribal, oft-misunderstood ice fishing sub-culture."/>
    <n v="1750"/>
    <n v="13000"/>
    <n v="14750"/>
    <x v="0"/>
    <x v="0"/>
    <s v="USD"/>
    <n v="1324381790"/>
    <n v="1321357790"/>
    <b v="1"/>
    <n v="202"/>
    <b v="1"/>
    <x v="4"/>
    <n v="7375"/>
    <x v="0"/>
    <x v="4"/>
  </r>
  <r>
    <n v="243"/>
    <s v="Following Boruch"/>
    <s v="A Hasidic man reaches a turning point in his recovery from mental illness and addiction, and is determined to start a new life."/>
    <n v="648"/>
    <n v="25000"/>
    <n v="25648"/>
    <x v="0"/>
    <x v="0"/>
    <s v="USD"/>
    <n v="1393031304"/>
    <n v="1390439304"/>
    <b v="1"/>
    <n v="328"/>
    <b v="1"/>
    <x v="4"/>
    <n v="12824"/>
    <x v="0"/>
    <x v="4"/>
  </r>
  <r>
    <n v="244"/>
    <d v="2008-11-04T00:00:00"/>
    <s v="A transmedia-project to amass a library of footage shot the day Obama was elected, for (1) a feature documentary, (2) an interactive web history"/>
    <n v="481.5"/>
    <n v="3500"/>
    <n v="3981.5"/>
    <x v="0"/>
    <x v="0"/>
    <s v="USD"/>
    <n v="1268723160"/>
    <n v="1265269559"/>
    <b v="1"/>
    <n v="84"/>
    <b v="1"/>
    <x v="4"/>
    <n v="1990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186"/>
    <n v="5000"/>
    <n v="5186"/>
    <x v="0"/>
    <x v="0"/>
    <s v="USD"/>
    <n v="1345079785"/>
    <n v="1342487785"/>
    <b v="1"/>
    <n v="96"/>
    <b v="1"/>
    <x v="4"/>
    <n v="2593"/>
    <x v="0"/>
    <x v="4"/>
  </r>
  <r>
    <n v="246"/>
    <s v="LEAVING ATLANTA THE FILM"/>
    <s v="From 1979 to 1981 twenty-nine Black children in Atlanta were murdered and the others terrified. This is our story..."/>
    <n v="10273"/>
    <n v="5000"/>
    <n v="15273"/>
    <x v="0"/>
    <x v="0"/>
    <s v="USD"/>
    <n v="1292665405"/>
    <n v="1288341805"/>
    <b v="1"/>
    <n v="223"/>
    <b v="1"/>
    <x v="4"/>
    <n v="7636.5"/>
    <x v="0"/>
    <x v="4"/>
  </r>
  <r>
    <n v="247"/>
    <s v="Deja-Vu: Dissecting Memory on Camera"/>
    <s v="A young neuroscientist attempts to reconnect with his ailing father by obsessively studying old family footage._x000a_"/>
    <n v="1705"/>
    <n v="5000"/>
    <n v="6705"/>
    <x v="0"/>
    <x v="0"/>
    <s v="USD"/>
    <n v="1287200340"/>
    <n v="1284042614"/>
    <b v="1"/>
    <n v="62"/>
    <b v="1"/>
    <x v="4"/>
    <n v="3352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1133"/>
    <n v="85000"/>
    <n v="86133"/>
    <x v="0"/>
    <x v="0"/>
    <s v="USD"/>
    <n v="1325961309"/>
    <n v="1322073309"/>
    <b v="1"/>
    <n v="146"/>
    <b v="1"/>
    <x v="4"/>
    <n v="43066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292"/>
    <n v="10000"/>
    <n v="11292"/>
    <x v="0"/>
    <x v="0"/>
    <s v="USD"/>
    <n v="1282498800"/>
    <n v="1275603020"/>
    <b v="1"/>
    <n v="235"/>
    <b v="1"/>
    <x v="4"/>
    <n v="5646"/>
    <x v="0"/>
    <x v="4"/>
  </r>
  <r>
    <n v="250"/>
    <s v="BOONE- THE DOCUMENTARY"/>
    <s v="Three young farmers risk land and friendship to stand up to the USDA. An experiential film about living a life of self reliance."/>
    <n v="1675"/>
    <n v="30000"/>
    <n v="31675"/>
    <x v="0"/>
    <x v="0"/>
    <s v="USD"/>
    <n v="1370525691"/>
    <n v="1367933691"/>
    <b v="1"/>
    <n v="437"/>
    <b v="1"/>
    <x v="4"/>
    <n v="15837.5"/>
    <x v="0"/>
    <x v="4"/>
  </r>
  <r>
    <n v="251"/>
    <s v="The Way Back to Yarasquin: A Coffee Pilgrimage"/>
    <s v="Remarkably devoted, Mayra is single-handedly sourcing small farm, single-origin coffee from her rural village in Honduras."/>
    <n v="895"/>
    <n v="3500"/>
    <n v="4395"/>
    <x v="0"/>
    <x v="0"/>
    <s v="USD"/>
    <n v="1337194800"/>
    <n v="1334429646"/>
    <b v="1"/>
    <n v="77"/>
    <b v="1"/>
    <x v="4"/>
    <n v="2197.5"/>
    <x v="0"/>
    <x v="4"/>
  </r>
  <r>
    <n v="252"/>
    <s v="Good Grief: Making CARTOON COLLEGE - a documentary about comics"/>
    <s v="The definitive story of indie comics and the foremost institution of higher learning for those who draw them."/>
    <n v="4228"/>
    <n v="5000"/>
    <n v="9228"/>
    <x v="0"/>
    <x v="0"/>
    <s v="USD"/>
    <n v="1275364740"/>
    <n v="1269878058"/>
    <b v="1"/>
    <n v="108"/>
    <b v="1"/>
    <x v="4"/>
    <n v="461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1"/>
    <n v="1500"/>
    <n v="1511"/>
    <x v="0"/>
    <x v="0"/>
    <s v="USD"/>
    <n v="1329320235"/>
    <n v="1326728235"/>
    <b v="1"/>
    <n v="7"/>
    <b v="1"/>
    <x v="4"/>
    <n v="755.5"/>
    <x v="0"/>
    <x v="4"/>
  </r>
  <r>
    <n v="254"/>
    <s v="&quot;I Clown You&quot; Documentary"/>
    <s v="&quot;I Clown You&quot; is a documentary about Israeli medical clowns and clowning as an art of challenging the norm."/>
    <n v="4067.34"/>
    <n v="24000"/>
    <n v="28067.34"/>
    <x v="0"/>
    <x v="0"/>
    <s v="USD"/>
    <n v="1445047200"/>
    <n v="1442443910"/>
    <b v="1"/>
    <n v="314"/>
    <b v="1"/>
    <x v="4"/>
    <n v="14033.67"/>
    <x v="0"/>
    <x v="4"/>
  </r>
  <r>
    <n v="255"/>
    <s v="xoxosms: a documentary about love in the 21st century"/>
    <s v="xoxosms is a documentary about first love, long distance and Skype."/>
    <n v="538.65999999999985"/>
    <n v="8000"/>
    <n v="8538.66"/>
    <x v="0"/>
    <x v="0"/>
    <s v="USD"/>
    <n v="1300275482"/>
    <n v="1297687082"/>
    <b v="1"/>
    <n v="188"/>
    <b v="1"/>
    <x v="4"/>
    <n v="4269.33"/>
    <x v="0"/>
    <x v="4"/>
  </r>
  <r>
    <n v="256"/>
    <s v="POW WOW: Share the arts community of Hawaii"/>
    <s v="Help share the art and community of Pow Wow, a contemporary art movement in Hawaii, with the rest of the world. #powwowhawaii"/>
    <n v="5083"/>
    <n v="13000"/>
    <n v="18083"/>
    <x v="0"/>
    <x v="0"/>
    <s v="USD"/>
    <n v="1363458467"/>
    <n v="1360866467"/>
    <b v="1"/>
    <n v="275"/>
    <b v="1"/>
    <x v="4"/>
    <n v="9041.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2354.2699999999968"/>
    <n v="35000"/>
    <n v="37354.269999999997"/>
    <x v="0"/>
    <x v="0"/>
    <s v="USD"/>
    <n v="1463670162"/>
    <n v="1461078162"/>
    <b v="1"/>
    <n v="560"/>
    <b v="1"/>
    <x v="4"/>
    <n v="1867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27342"/>
    <n v="30000"/>
    <n v="57342"/>
    <x v="0"/>
    <x v="0"/>
    <s v="USD"/>
    <n v="1308359666"/>
    <n v="1305767666"/>
    <b v="1"/>
    <n v="688"/>
    <b v="1"/>
    <x v="4"/>
    <n v="28671"/>
    <x v="0"/>
    <x v="4"/>
  </r>
  <r>
    <n v="259"/>
    <s v="The Colossus Of Destiny - A Melvins Tale"/>
    <s v="A tale about a band who have journeyed through time, dodging hype and mediocrity, and still managed to survive even stronger than ever."/>
    <n v="23953.42"/>
    <n v="75000"/>
    <n v="98953.42"/>
    <x v="0"/>
    <x v="0"/>
    <s v="USD"/>
    <n v="1428514969"/>
    <n v="1425922969"/>
    <b v="1"/>
    <n v="942"/>
    <b v="1"/>
    <x v="4"/>
    <n v="49476.71"/>
    <x v="0"/>
    <x v="4"/>
  </r>
  <r>
    <n v="260"/>
    <s v="Escaramuza: Riding from the Heart (a feature documentary)"/>
    <s v="In the traditional world of Mexican Rodeo, a team of first-generation California girls does it their way."/>
    <n v="640"/>
    <n v="10000"/>
    <n v="10640"/>
    <x v="0"/>
    <x v="0"/>
    <s v="USD"/>
    <n v="1279360740"/>
    <n v="1275415679"/>
    <b v="1"/>
    <n v="88"/>
    <b v="1"/>
    <x v="4"/>
    <n v="5320"/>
    <x v="0"/>
    <x v="4"/>
  </r>
  <r>
    <n v="261"/>
    <s v="Empires: The Film"/>
    <s v="Empires explores the impact of networks on histories and philosophies of political thought."/>
    <n v="1480"/>
    <n v="20000"/>
    <n v="21480"/>
    <x v="0"/>
    <x v="0"/>
    <s v="USD"/>
    <n v="1339080900"/>
    <n v="1334783704"/>
    <b v="1"/>
    <n v="220"/>
    <b v="1"/>
    <x v="4"/>
    <n v="10740"/>
    <x v="0"/>
    <x v="4"/>
  </r>
  <r>
    <n v="262"/>
    <s v="The Last Cosmonaut"/>
    <s v="He can never die. He will live forever. He is the last cosmonaut, and this is his story."/>
    <n v="3500"/>
    <n v="2500"/>
    <n v="6000"/>
    <x v="0"/>
    <x v="0"/>
    <s v="USD"/>
    <n v="1298699828"/>
    <n v="1294811828"/>
    <b v="1"/>
    <n v="145"/>
    <b v="1"/>
    <x v="4"/>
    <n v="3000"/>
    <x v="0"/>
    <x v="4"/>
  </r>
  <r>
    <n v="263"/>
    <s v="AMERICAN WINTER: A Documentary Film"/>
    <s v="We need $75,000 to finish this film on families struggling in the worst_x000a_economy in 80 years, while facing huge cuts to social services."/>
    <n v="4520.2700000000004"/>
    <n v="25000"/>
    <n v="29520.27"/>
    <x v="0"/>
    <x v="0"/>
    <s v="USD"/>
    <n v="1348786494"/>
    <n v="1346194494"/>
    <b v="1"/>
    <n v="963"/>
    <b v="1"/>
    <x v="4"/>
    <n v="14760.1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910"/>
    <n v="5000"/>
    <n v="5910"/>
    <x v="0"/>
    <x v="0"/>
    <s v="USD"/>
    <n v="1336747995"/>
    <n v="1334155995"/>
    <b v="1"/>
    <n v="91"/>
    <b v="1"/>
    <x v="4"/>
    <n v="2955"/>
    <x v="0"/>
    <x v="4"/>
  </r>
  <r>
    <n v="265"/>
    <s v="The Garden Summer"/>
    <s v="A documentary: a summer garden and communities of local food exchange. The integration of old and new, beauty and function, growth and sustainability."/>
    <n v="555"/>
    <n v="5000"/>
    <n v="5555"/>
    <x v="0"/>
    <x v="0"/>
    <s v="USD"/>
    <n v="1273522560"/>
    <n v="1269928430"/>
    <b v="1"/>
    <n v="58"/>
    <b v="1"/>
    <x v="4"/>
    <n v="2777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455"/>
    <n v="1000"/>
    <n v="1455"/>
    <x v="0"/>
    <x v="0"/>
    <s v="USD"/>
    <n v="1271994660"/>
    <n v="1264565507"/>
    <b v="1"/>
    <n v="36"/>
    <b v="1"/>
    <x v="4"/>
    <n v="727.5"/>
    <x v="0"/>
    <x v="4"/>
  </r>
  <r>
    <n v="267"/>
    <s v="Uncharted Amazon"/>
    <s v="A visually stunning, feature length film chronicling life's challenges in the remote depths of the Amazon rainforest."/>
    <n v="3115.4400000000005"/>
    <n v="9850"/>
    <n v="12965.44"/>
    <x v="0"/>
    <x v="1"/>
    <s v="GBP"/>
    <n v="1403693499"/>
    <n v="1401101499"/>
    <b v="1"/>
    <n v="165"/>
    <b v="1"/>
    <x v="4"/>
    <n v="6482.72"/>
    <x v="0"/>
    <x v="4"/>
  </r>
  <r>
    <n v="268"/>
    <s v="La Tierra de los Adioses"/>
    <s v="Help us finish a documentary about four teens coming-of-age in a small, rural Mexican town that has suffered 50% migration to the U.S."/>
    <n v="570"/>
    <n v="5000"/>
    <n v="5570"/>
    <x v="0"/>
    <x v="0"/>
    <s v="USD"/>
    <n v="1320640778"/>
    <n v="1316749178"/>
    <b v="1"/>
    <n v="111"/>
    <b v="1"/>
    <x v="4"/>
    <n v="278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47233.76999999999"/>
    <n v="100000"/>
    <n v="147233.76999999999"/>
    <x v="0"/>
    <x v="2"/>
    <s v="AUD"/>
    <n v="1487738622"/>
    <n v="1485146622"/>
    <b v="1"/>
    <n v="1596"/>
    <b v="1"/>
    <x v="4"/>
    <n v="73616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1210"/>
    <n v="2300"/>
    <n v="3510"/>
    <x v="0"/>
    <x v="0"/>
    <s v="USD"/>
    <n v="1306296000"/>
    <n v="1301950070"/>
    <b v="1"/>
    <n v="61"/>
    <b v="1"/>
    <x v="4"/>
    <n v="1755"/>
    <x v="0"/>
    <x v="4"/>
  </r>
  <r>
    <n v="271"/>
    <s v="The Mathare Project"/>
    <s v="A documentary shot over 12 years about the hopes and dreams of five orphans struggling to reach adulthood in Kenya's Mathare slum."/>
    <n v="1404"/>
    <n v="30000"/>
    <n v="31404"/>
    <x v="0"/>
    <x v="0"/>
    <s v="USD"/>
    <n v="1388649600"/>
    <n v="1386123861"/>
    <b v="1"/>
    <n v="287"/>
    <b v="1"/>
    <x v="4"/>
    <n v="1570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2323.0100000000002"/>
    <n v="3000"/>
    <n v="5323.01"/>
    <x v="0"/>
    <x v="0"/>
    <s v="USD"/>
    <n v="1272480540"/>
    <n v="1267220191"/>
    <b v="1"/>
    <n v="65"/>
    <b v="1"/>
    <x v="4"/>
    <n v="2661.5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388.78999999999996"/>
    <n v="5000"/>
    <n v="5388.79"/>
    <x v="0"/>
    <x v="0"/>
    <s v="USD"/>
    <n v="1309694266"/>
    <n v="1307102266"/>
    <b v="1"/>
    <n v="118"/>
    <b v="1"/>
    <x v="4"/>
    <n v="2694.395"/>
    <x v="0"/>
    <x v="4"/>
  </r>
  <r>
    <n v="274"/>
    <s v="In Search of Nabad (Documentary Film)"/>
    <s v="An intimate documentary sharing the powerful voices of Seattle's Somali refugees and their search for peace in their new home."/>
    <n v="2240"/>
    <n v="4000"/>
    <n v="6240"/>
    <x v="0"/>
    <x v="0"/>
    <s v="USD"/>
    <n v="1333609140"/>
    <n v="1330638829"/>
    <b v="1"/>
    <n v="113"/>
    <b v="1"/>
    <x v="4"/>
    <n v="3120"/>
    <x v="0"/>
    <x v="4"/>
  </r>
  <r>
    <n v="275"/>
    <s v="Finding the Funk"/>
    <s v="A journey through the origins and influence of funk music from James Brown to D'Angelo we are FINDING THE FUNK!"/>
    <n v="1679"/>
    <n v="20000"/>
    <n v="21679"/>
    <x v="0"/>
    <x v="0"/>
    <s v="USD"/>
    <n v="1352511966"/>
    <n v="1349916366"/>
    <b v="1"/>
    <n v="332"/>
    <b v="1"/>
    <x v="4"/>
    <n v="10839.5"/>
    <x v="0"/>
    <x v="4"/>
  </r>
  <r>
    <n v="276"/>
    <s v="Abalimi"/>
    <s v="A film about Xhosa women in townships of South Africa micro-farming to fight extreme poverty, gain health, and create food security."/>
    <n v="1904"/>
    <n v="4000"/>
    <n v="5904"/>
    <x v="0"/>
    <x v="0"/>
    <s v="USD"/>
    <n v="1335574674"/>
    <n v="1330394274"/>
    <b v="1"/>
    <n v="62"/>
    <b v="1"/>
    <x v="4"/>
    <n v="2952"/>
    <x v="0"/>
    <x v="4"/>
  </r>
  <r>
    <n v="277"/>
    <s v="Pressing On: The Letterpress Film"/>
    <s v="A documentary about the survival of letterpress and the remarkable printers who preserve the history and knowledge of the craft."/>
    <n v="6748"/>
    <n v="65000"/>
    <n v="71748"/>
    <x v="0"/>
    <x v="0"/>
    <s v="USD"/>
    <n v="1432416219"/>
    <n v="1429824219"/>
    <b v="1"/>
    <n v="951"/>
    <b v="1"/>
    <x v="4"/>
    <n v="35874"/>
    <x v="0"/>
    <x v="4"/>
  </r>
  <r>
    <n v="278"/>
    <s v="The Babushkas of Chernobyl"/>
    <s v="An unlikely story of spirit, defiance and beauty from the most contaminated place on Earth"/>
    <n v="13594"/>
    <n v="27000"/>
    <n v="40594"/>
    <x v="0"/>
    <x v="0"/>
    <s v="USD"/>
    <n v="1350003539"/>
    <n v="1347411539"/>
    <b v="1"/>
    <n v="415"/>
    <b v="1"/>
    <x v="4"/>
    <n v="20297"/>
    <x v="0"/>
    <x v="4"/>
  </r>
  <r>
    <n v="279"/>
    <s v="Instructions on Parting"/>
    <s v="This documentary film is an intimate portrait of love and loss that observes family and nature undergoing the cycle of birth to death."/>
    <n v="9744.11"/>
    <n v="17000"/>
    <n v="26744.11"/>
    <x v="0"/>
    <x v="0"/>
    <s v="USD"/>
    <n v="1488160860"/>
    <n v="1485237096"/>
    <b v="1"/>
    <n v="305"/>
    <b v="1"/>
    <x v="4"/>
    <n v="13372.055"/>
    <x v="0"/>
    <x v="4"/>
  </r>
  <r>
    <n v="280"/>
    <s v="Korengal Theatrical Release"/>
    <s v="My latest film Korengal, takes us back to the same valley with the same troops as in my Academy AwardÂ® nominated film Restrepo."/>
    <n v="42108"/>
    <n v="75000"/>
    <n v="117108"/>
    <x v="0"/>
    <x v="0"/>
    <s v="USD"/>
    <n v="1401459035"/>
    <n v="1397571035"/>
    <b v="1"/>
    <n v="2139"/>
    <b v="1"/>
    <x v="4"/>
    <n v="5855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1132.3199999999997"/>
    <n v="5500"/>
    <n v="6632.32"/>
    <x v="0"/>
    <x v="0"/>
    <s v="USD"/>
    <n v="1249932360"/>
    <n v="1242532513"/>
    <b v="1"/>
    <n v="79"/>
    <b v="1"/>
    <x v="4"/>
    <n v="3316.16"/>
    <x v="0"/>
    <x v="4"/>
  </r>
  <r>
    <n v="282"/>
    <s v="Greenlight the PATROL BASE JAKER Movie"/>
    <s v="See US Marines make counter-insurgency work in Helmand Province--the Taliban's stronghold in Afghanistan."/>
    <n v="535"/>
    <n v="45000"/>
    <n v="45535"/>
    <x v="0"/>
    <x v="0"/>
    <s v="USD"/>
    <n v="1266876000"/>
    <n v="1263679492"/>
    <b v="1"/>
    <n v="179"/>
    <b v="1"/>
    <x v="4"/>
    <n v="22767.5"/>
    <x v="0"/>
    <x v="4"/>
  </r>
  <r>
    <n v="283"/>
    <s v="SOLE SURVIVOR"/>
    <s v="What is the impact of survivorship on the human condition?"/>
    <n v="2569.0499999999993"/>
    <n v="18000"/>
    <n v="20569.05"/>
    <x v="0"/>
    <x v="0"/>
    <s v="USD"/>
    <n v="1306904340"/>
    <n v="1305219744"/>
    <b v="1"/>
    <n v="202"/>
    <b v="1"/>
    <x v="4"/>
    <n v="10284.525"/>
    <x v="0"/>
    <x v="4"/>
  </r>
  <r>
    <n v="284"/>
    <s v="Wisconsin Rising"/>
    <s v="A film documenting WI Gov.Scott Walker's attack on working families and how it is reanimating the American labor movement."/>
    <n v="1850.4599999999991"/>
    <n v="40000"/>
    <n v="41850.46"/>
    <x v="0"/>
    <x v="0"/>
    <s v="USD"/>
    <n v="1327167780"/>
    <n v="1325007780"/>
    <b v="1"/>
    <n v="760"/>
    <b v="1"/>
    <x v="4"/>
    <n v="20925.23"/>
    <x v="0"/>
    <x v="4"/>
  </r>
  <r>
    <n v="285"/>
    <s v="The Phantom Tollbooth: Beyond Expectations - Final Push"/>
    <s v="A documentary about the classic children's book, its creators, and the lasting impact over half a century and beyond."/>
    <n v="18035.509999999998"/>
    <n v="14000"/>
    <n v="32035.51"/>
    <x v="0"/>
    <x v="0"/>
    <s v="USD"/>
    <n v="1379614128"/>
    <n v="1377022128"/>
    <b v="1"/>
    <n v="563"/>
    <b v="1"/>
    <x v="4"/>
    <n v="16017.754999999999"/>
    <x v="0"/>
    <x v="4"/>
  </r>
  <r>
    <n v="286"/>
    <s v="George Tice: Seeing Beyond the Moment"/>
    <s v="A documentary film on the life of legendary photographer George Tice by Peter Bosco, Bruce Wodder and Douglas Underdahl."/>
    <n v="1373"/>
    <n v="15000"/>
    <n v="16373"/>
    <x v="0"/>
    <x v="0"/>
    <s v="USD"/>
    <n v="1364236524"/>
    <n v="1360352124"/>
    <b v="1"/>
    <n v="135"/>
    <b v="1"/>
    <x v="4"/>
    <n v="8186.5"/>
    <x v="0"/>
    <x v="4"/>
  </r>
  <r>
    <n v="287"/>
    <s v="In Country: A Documentary Film (POSTPRODUCTION)"/>
    <s v="War is hell. Why would anyone want to spend their weekends there?"/>
    <n v="11445"/>
    <n v="15000"/>
    <n v="26445"/>
    <x v="0"/>
    <x v="0"/>
    <s v="USD"/>
    <n v="1351828800"/>
    <n v="1349160018"/>
    <b v="1"/>
    <n v="290"/>
    <b v="1"/>
    <x v="4"/>
    <n v="13222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1605.3099999999977"/>
    <n v="50000"/>
    <n v="51605.31"/>
    <x v="0"/>
    <x v="0"/>
    <s v="USD"/>
    <n v="1340683393"/>
    <n v="1337659393"/>
    <b v="1"/>
    <n v="447"/>
    <b v="1"/>
    <x v="4"/>
    <n v="25802.6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723"/>
    <n v="15000"/>
    <n v="15723"/>
    <x v="0"/>
    <x v="1"/>
    <s v="GBP"/>
    <n v="1383389834"/>
    <n v="1380797834"/>
    <b v="1"/>
    <n v="232"/>
    <b v="1"/>
    <x v="4"/>
    <n v="7861.5"/>
    <x v="0"/>
    <x v="4"/>
  </r>
  <r>
    <n v="290"/>
    <s v="INTOTHEWOODS.TV â€“ Music Media from the Pacific Northwest"/>
    <s v="Help INTOTHEWOODS.TV purchase audio and video gear, lighting and BACK UP HARD DRIVES"/>
    <n v="300.80000000000018"/>
    <n v="4500"/>
    <n v="4800.8"/>
    <x v="0"/>
    <x v="0"/>
    <s v="USD"/>
    <n v="1296633540"/>
    <n v="1292316697"/>
    <b v="1"/>
    <n v="168"/>
    <b v="1"/>
    <x v="4"/>
    <n v="2400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1001"/>
    <n v="5000"/>
    <n v="6001"/>
    <x v="0"/>
    <x v="0"/>
    <s v="USD"/>
    <n v="1367366460"/>
    <n v="1365791246"/>
    <b v="1"/>
    <n v="128"/>
    <b v="1"/>
    <x v="4"/>
    <n v="3000.5"/>
    <x v="0"/>
    <x v="4"/>
  </r>
  <r>
    <n v="292"/>
    <s v="The Undocumented"/>
    <s v="THE UNDOCUMENTED is a 90 cinema verite documentary that exposes a little known consequence of current U. S. immigration policy."/>
    <n v="1130.1999999999971"/>
    <n v="75000"/>
    <n v="76130.2"/>
    <x v="0"/>
    <x v="0"/>
    <s v="USD"/>
    <n v="1319860740"/>
    <n v="1317064599"/>
    <b v="1"/>
    <n v="493"/>
    <b v="1"/>
    <x v="4"/>
    <n v="38065.1"/>
    <x v="0"/>
    <x v="4"/>
  </r>
  <r>
    <n v="293"/>
    <s v="NELL SHIPMAN:GIRL FROM GOD'S COUNTRY FILM"/>
    <s v="The untold story of the first action-adventure heroine who left Hollywood with 70 abused animal actors to make  her films in Idaho"/>
    <n v="360"/>
    <n v="26000"/>
    <n v="26360"/>
    <x v="0"/>
    <x v="0"/>
    <s v="USD"/>
    <n v="1398009714"/>
    <n v="1395417714"/>
    <b v="1"/>
    <n v="131"/>
    <b v="1"/>
    <x v="4"/>
    <n v="1318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0"/>
    <n v="5000"/>
    <n v="5000"/>
    <x v="0"/>
    <x v="0"/>
    <s v="USD"/>
    <n v="1279555200"/>
    <n v="1276480894"/>
    <b v="1"/>
    <n v="50"/>
    <b v="1"/>
    <x v="4"/>
    <n v="25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16554.559999999998"/>
    <n v="50000"/>
    <n v="66554.559999999998"/>
    <x v="0"/>
    <x v="0"/>
    <s v="USD"/>
    <n v="1383264000"/>
    <n v="1378080409"/>
    <b v="1"/>
    <n v="665"/>
    <b v="1"/>
    <x v="4"/>
    <n v="33277.279999999999"/>
    <x v="0"/>
    <x v="4"/>
  </r>
  <r>
    <n v="296"/>
    <s v="Bel Borba Is Here!"/>
    <s v="Bel Borba is Here is a feature film about the most inspiring Brazilian artist you've never heard of... until now."/>
    <n v="4681.5499999999993"/>
    <n v="25000"/>
    <n v="29681.55"/>
    <x v="0"/>
    <x v="0"/>
    <s v="USD"/>
    <n v="1347017083"/>
    <n v="1344857083"/>
    <b v="1"/>
    <n v="129"/>
    <b v="1"/>
    <x v="4"/>
    <n v="14840.775"/>
    <x v="0"/>
    <x v="4"/>
  </r>
  <r>
    <n v="297"/>
    <s v="Who Owns Yoga?"/>
    <s v="Who Owns Yoga? is a feature length documentary film that explores the changing nature of yoga in the modern world."/>
    <n v="128"/>
    <n v="20000"/>
    <n v="20128"/>
    <x v="0"/>
    <x v="0"/>
    <s v="USD"/>
    <n v="1430452740"/>
    <n v="1427390901"/>
    <b v="1"/>
    <n v="142"/>
    <b v="1"/>
    <x v="4"/>
    <n v="10064"/>
    <x v="0"/>
    <x v="4"/>
  </r>
  <r>
    <n v="298"/>
    <s v="DisHonesty - A Documentary Feature Film"/>
    <s v="The truth is, we all lie - and by &quot;we,&quot; we mean everyone!"/>
    <n v="11254.839999999997"/>
    <n v="126000"/>
    <n v="137254.84"/>
    <x v="0"/>
    <x v="0"/>
    <s v="USD"/>
    <n v="1399669200"/>
    <n v="1394536048"/>
    <b v="1"/>
    <n v="2436"/>
    <b v="1"/>
    <x v="4"/>
    <n v="68627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7895.25"/>
    <n v="10000"/>
    <n v="17895.25"/>
    <x v="0"/>
    <x v="0"/>
    <s v="USD"/>
    <n v="1289975060"/>
    <n v="1287379460"/>
    <b v="1"/>
    <n v="244"/>
    <b v="1"/>
    <x v="4"/>
    <n v="8947.625"/>
    <x v="0"/>
    <x v="4"/>
  </r>
  <r>
    <n v="300"/>
    <s v="The Bus "/>
    <s v="THE BUS is a feature-length documentary film celebrating one of the most iconic and beloved vehicles ever produced, the Volkswagen Bus."/>
    <n v="430.65999999999985"/>
    <n v="25000"/>
    <n v="25430.66"/>
    <x v="0"/>
    <x v="0"/>
    <s v="USD"/>
    <n v="1303686138"/>
    <n v="1301007738"/>
    <b v="1"/>
    <n v="298"/>
    <b v="1"/>
    <x v="4"/>
    <n v="12715.33"/>
    <x v="0"/>
    <x v="4"/>
  </r>
  <r>
    <n v="301"/>
    <s v="WORLD FAIR"/>
    <s v="A film about personal memory, amateur cinematography, and visions of the future at the 1939 New York World's Fair."/>
    <n v="2435.5499999999993"/>
    <n v="13000"/>
    <n v="15435.55"/>
    <x v="0"/>
    <x v="0"/>
    <s v="USD"/>
    <n v="1363711335"/>
    <n v="1360258935"/>
    <b v="1"/>
    <n v="251"/>
    <b v="1"/>
    <x v="4"/>
    <n v="7717.7749999999996"/>
    <x v="0"/>
    <x v="4"/>
  </r>
  <r>
    <n v="302"/>
    <s v="(UN)CUT"/>
    <s v="(UN)CUT explores circumcisionâ€™s medical, sexual &amp; religious complexities against the backdrop of San Franciscoâ€™s latest ban controversy"/>
    <n v="46"/>
    <n v="10000"/>
    <n v="10046"/>
    <x v="0"/>
    <x v="0"/>
    <s v="USD"/>
    <n v="1330115638"/>
    <n v="1327523638"/>
    <b v="1"/>
    <n v="108"/>
    <b v="1"/>
    <x v="4"/>
    <n v="5023"/>
    <x v="0"/>
    <x v="4"/>
  </r>
  <r>
    <n v="303"/>
    <s v="The Forest for the Trees"/>
    <s v="The story of Jadab Payeng, an Indian man who single handedly planted nearly 1400 acres of forest to save his island, Majuli."/>
    <n v="1124"/>
    <n v="3000"/>
    <n v="4124"/>
    <x v="0"/>
    <x v="0"/>
    <s v="USD"/>
    <n v="1338601346"/>
    <n v="1336009346"/>
    <b v="1"/>
    <n v="82"/>
    <b v="1"/>
    <x v="4"/>
    <n v="2062"/>
    <x v="0"/>
    <x v="4"/>
  </r>
  <r>
    <n v="304"/>
    <s v="Beyond Iconic: Distribution for film on Dennis Stock"/>
    <s v="A portrait of a life fully realized and a look at what it takes to make great photography."/>
    <n v="4476"/>
    <n v="3400"/>
    <n v="7876"/>
    <x v="0"/>
    <x v="0"/>
    <s v="USD"/>
    <n v="1346464800"/>
    <n v="1343096197"/>
    <b v="1"/>
    <n v="74"/>
    <b v="1"/>
    <x v="4"/>
    <n v="3938"/>
    <x v="0"/>
    <x v="4"/>
  </r>
  <r>
    <n v="305"/>
    <s v="My Friend Mott-ly"/>
    <s v="A documentary that I am making about the difficult, but inspiring, life of a late friend of mine."/>
    <n v="2275"/>
    <n v="7500"/>
    <n v="9775"/>
    <x v="0"/>
    <x v="0"/>
    <s v="USD"/>
    <n v="1331392049"/>
    <n v="1328800049"/>
    <b v="1"/>
    <n v="189"/>
    <b v="1"/>
    <x v="4"/>
    <n v="4887.5"/>
    <x v="0"/>
    <x v="4"/>
  </r>
  <r>
    <n v="306"/>
    <s v="Escape/Artist: The Jason Escape Documentary"/>
    <s v="A feature-length documentary on the life of Boston escape artist Jason Escape."/>
    <n v="1929"/>
    <n v="1000"/>
    <n v="2929"/>
    <x v="0"/>
    <x v="0"/>
    <s v="USD"/>
    <n v="1363806333"/>
    <n v="1362081933"/>
    <b v="1"/>
    <n v="80"/>
    <b v="1"/>
    <x v="4"/>
    <n v="1464.5"/>
    <x v="0"/>
    <x v="4"/>
  </r>
  <r>
    <n v="307"/>
    <s v="Grammar Revolution"/>
    <s v="Why is grammar important?"/>
    <n v="2490"/>
    <n v="22000"/>
    <n v="24490"/>
    <x v="0"/>
    <x v="0"/>
    <s v="USD"/>
    <n v="1360276801"/>
    <n v="1357684801"/>
    <b v="1"/>
    <n v="576"/>
    <b v="1"/>
    <x v="4"/>
    <n v="12245"/>
    <x v="0"/>
    <x v="4"/>
  </r>
  <r>
    <n v="308"/>
    <s v="Before Us - a Feature Length Documentary about Adoption"/>
    <s v="A documentary about discovering my two older sisters who were born on a CA commune in the 60's and placed for adoption."/>
    <n v="668"/>
    <n v="12000"/>
    <n v="12668"/>
    <x v="0"/>
    <x v="0"/>
    <s v="USD"/>
    <n v="1299775210"/>
    <n v="1295887210"/>
    <b v="1"/>
    <n v="202"/>
    <b v="1"/>
    <x v="4"/>
    <n v="6334"/>
    <x v="0"/>
    <x v="4"/>
  </r>
  <r>
    <n v="309"/>
    <s v="SOLE SURVIVOR FILM - Finishing Funds"/>
    <s v="A first glimpse into the lives of sole survivors of commercial plane crashes as they struggle to understand their perplexing fate."/>
    <n v="3410"/>
    <n v="18000"/>
    <n v="21410"/>
    <x v="0"/>
    <x v="0"/>
    <s v="USD"/>
    <n v="1346695334"/>
    <n v="1344880934"/>
    <b v="1"/>
    <n v="238"/>
    <b v="1"/>
    <x v="4"/>
    <n v="10705"/>
    <x v="0"/>
    <x v="4"/>
  </r>
  <r>
    <n v="310"/>
    <s v="Feels Like Coming Home Tour"/>
    <s v="30 day tour to release a compilation CD with 16 original songs about hometowns.  Webisodes and documentary to follow."/>
    <n v="41.289999999999964"/>
    <n v="1000"/>
    <n v="1041.29"/>
    <x v="0"/>
    <x v="0"/>
    <s v="USD"/>
    <n v="1319076000"/>
    <n v="1317788623"/>
    <b v="1"/>
    <n v="36"/>
    <b v="1"/>
    <x v="4"/>
    <n v="520.64499999999998"/>
    <x v="0"/>
    <x v="4"/>
  </r>
  <r>
    <n v="311"/>
    <s v="The Sticking Place Interactive Documentary"/>
    <s v="An imaginative interactive documentary about Leah Callahan, a freestyle wrestler and Olympic hopeful."/>
    <n v="820.33000000000175"/>
    <n v="20000"/>
    <n v="20820.330000000002"/>
    <x v="0"/>
    <x v="0"/>
    <s v="USD"/>
    <n v="1325404740"/>
    <n v="1321852592"/>
    <b v="1"/>
    <n v="150"/>
    <b v="1"/>
    <x v="4"/>
    <n v="10410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950"/>
    <n v="8000"/>
    <n v="8950"/>
    <x v="0"/>
    <x v="0"/>
    <s v="USD"/>
    <n v="1365973432"/>
    <n v="1363381432"/>
    <b v="1"/>
    <n v="146"/>
    <b v="1"/>
    <x v="4"/>
    <n v="4475"/>
    <x v="0"/>
    <x v="4"/>
  </r>
  <r>
    <n v="313"/>
    <s v="DEVIL MAY CARE"/>
    <s v="Most people have heard Bob Dorough's music over the past 50 years without knowing it. Until now. A story for every artist who refuses to give up."/>
    <n v="805"/>
    <n v="17000"/>
    <n v="17805"/>
    <x v="0"/>
    <x v="0"/>
    <s v="USD"/>
    <n v="1281542340"/>
    <n v="1277702894"/>
    <b v="1"/>
    <n v="222"/>
    <b v="1"/>
    <x v="4"/>
    <n v="8902.5"/>
    <x v="0"/>
    <x v="4"/>
  </r>
  <r>
    <n v="314"/>
    <s v="Making Mail: A Documentary"/>
    <s v="A documentary about artists who embrace the antiquated postal service and use it to send beautiful pieces of mail art across the globe."/>
    <n v="2851.5"/>
    <n v="1000"/>
    <n v="3851.5"/>
    <x v="0"/>
    <x v="0"/>
    <s v="USD"/>
    <n v="1362167988"/>
    <n v="1359575988"/>
    <b v="1"/>
    <n v="120"/>
    <b v="1"/>
    <x v="4"/>
    <n v="1925.75"/>
    <x v="0"/>
    <x v="4"/>
  </r>
  <r>
    <n v="315"/>
    <s v="Arias With A Twist: The Docufantasy"/>
    <s v="A documentary that explores  the magical collaboration between performance artist Joey Arias and puppeteer Basil Twist."/>
    <n v="312"/>
    <n v="25000"/>
    <n v="25312"/>
    <x v="0"/>
    <x v="0"/>
    <s v="USD"/>
    <n v="1345660334"/>
    <n v="1343068334"/>
    <b v="1"/>
    <n v="126"/>
    <b v="1"/>
    <x v="4"/>
    <n v="12656"/>
    <x v="0"/>
    <x v="4"/>
  </r>
  <r>
    <n v="316"/>
    <s v="THE SECRET TRIAL 5 - GRASSROOTS CROSS-CANADA TOUR"/>
    <s v="Award winning documentary The Secret Trial 5 needs your help for a Cross-Canada Tour!"/>
    <n v="2066"/>
    <n v="15000"/>
    <n v="17066"/>
    <x v="0"/>
    <x v="5"/>
    <s v="CAD"/>
    <n v="1418273940"/>
    <n v="1415398197"/>
    <b v="1"/>
    <n v="158"/>
    <b v="1"/>
    <x v="4"/>
    <n v="8533"/>
    <x v="0"/>
    <x v="4"/>
  </r>
  <r>
    <n v="317"/>
    <s v="Good Men, Bad Men, and a Few Rowdy Ladies"/>
    <s v="The story of a cowboy town with a prison problem, and the colorful characters who call it home."/>
    <n v="241"/>
    <n v="30000"/>
    <n v="30241"/>
    <x v="0"/>
    <x v="0"/>
    <s v="USD"/>
    <n v="1386778483"/>
    <n v="1384186483"/>
    <b v="1"/>
    <n v="316"/>
    <b v="1"/>
    <x v="4"/>
    <n v="15120.5"/>
    <x v="0"/>
    <x v="4"/>
  </r>
  <r>
    <n v="318"/>
    <s v="Friend Request: Accepted"/>
    <s v="Photographer, Ty Morin, pays a visit to every single one of his Facebook friends to take their portrait...all 788 of them."/>
    <n v="9166"/>
    <n v="5000"/>
    <n v="14166"/>
    <x v="0"/>
    <x v="0"/>
    <s v="USD"/>
    <n v="1364342151"/>
    <n v="1361753751"/>
    <b v="1"/>
    <n v="284"/>
    <b v="1"/>
    <x v="4"/>
    <n v="70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634"/>
    <n v="5000"/>
    <n v="5634"/>
    <x v="0"/>
    <x v="0"/>
    <s v="USD"/>
    <n v="1265097540"/>
    <n v="1257538029"/>
    <b v="1"/>
    <n v="51"/>
    <b v="1"/>
    <x v="4"/>
    <n v="28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1316"/>
    <n v="20000"/>
    <n v="21316"/>
    <x v="0"/>
    <x v="1"/>
    <s v="GBP"/>
    <n v="1450825200"/>
    <n v="1448284433"/>
    <b v="1"/>
    <n v="158"/>
    <b v="1"/>
    <x v="4"/>
    <n v="10658"/>
    <x v="0"/>
    <x v="4"/>
  </r>
  <r>
    <n v="321"/>
    <s v="An Impossible Project"/>
    <s v="The more digital the world, the more analog our dreams._x000a_A feature documentary shot on 35mm film."/>
    <n v="932"/>
    <n v="35000"/>
    <n v="35932"/>
    <x v="0"/>
    <x v="12"/>
    <s v="EUR"/>
    <n v="1478605386"/>
    <n v="1475577786"/>
    <b v="1"/>
    <n v="337"/>
    <b v="1"/>
    <x v="4"/>
    <n v="17966"/>
    <x v="0"/>
    <x v="4"/>
  </r>
  <r>
    <n v="322"/>
    <s v="Last of the Big Tuskers"/>
    <s v="A documentary film about the largest elephants on earth and what is being done to ensure their survival."/>
    <n v="1978"/>
    <n v="25000"/>
    <n v="26978"/>
    <x v="0"/>
    <x v="0"/>
    <s v="USD"/>
    <n v="1463146848"/>
    <n v="1460554848"/>
    <b v="1"/>
    <n v="186"/>
    <b v="1"/>
    <x v="4"/>
    <n v="13489"/>
    <x v="0"/>
    <x v="4"/>
  </r>
  <r>
    <n v="323"/>
    <s v="White Ravens: A feature-length documentary film"/>
    <s v="A documentary focusing on the Haida Nation's resurgence in the wake of colonization and Canada's Indian Residential Schools."/>
    <n v="1246"/>
    <n v="5400"/>
    <n v="6646"/>
    <x v="0"/>
    <x v="0"/>
    <s v="USD"/>
    <n v="1482307140"/>
    <n v="1479886966"/>
    <b v="1"/>
    <n v="58"/>
    <b v="1"/>
    <x v="4"/>
    <n v="3323"/>
    <x v="0"/>
    <x v="4"/>
  </r>
  <r>
    <n v="324"/>
    <s v="KEEP MOVING FORWARD - Documentary Film"/>
    <s v="A documentary about a Vietnam veteran who finds peace from his PTSD through Disney, rather than medication."/>
    <n v="136"/>
    <n v="8500"/>
    <n v="8636"/>
    <x v="0"/>
    <x v="0"/>
    <s v="USD"/>
    <n v="1438441308"/>
    <n v="1435590108"/>
    <b v="1"/>
    <n v="82"/>
    <b v="1"/>
    <x v="4"/>
    <n v="431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2198"/>
    <n v="50000"/>
    <n v="52198"/>
    <x v="0"/>
    <x v="0"/>
    <s v="USD"/>
    <n v="1482208233"/>
    <n v="1479184233"/>
    <b v="1"/>
    <n v="736"/>
    <b v="1"/>
    <x v="4"/>
    <n v="260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9394.600000000006"/>
    <n v="150000"/>
    <n v="169394.6"/>
    <x v="0"/>
    <x v="0"/>
    <s v="USD"/>
    <n v="1489532220"/>
    <n v="1486625606"/>
    <b v="1"/>
    <n v="1151"/>
    <b v="1"/>
    <x v="4"/>
    <n v="84697.3"/>
    <x v="0"/>
    <x v="4"/>
  </r>
  <r>
    <n v="327"/>
    <s v="Finding Beauty In the Rubble"/>
    <s v="A short film documenting the inspirational life of Mrs. Fukuoka, a tsunami survivor helping to bring hope back to her community."/>
    <n v="1456"/>
    <n v="4000"/>
    <n v="5456"/>
    <x v="0"/>
    <x v="0"/>
    <s v="USD"/>
    <n v="1427011200"/>
    <n v="1424669929"/>
    <b v="1"/>
    <n v="34"/>
    <b v="1"/>
    <x v="4"/>
    <n v="2728"/>
    <x v="0"/>
    <x v="4"/>
  </r>
  <r>
    <n v="328"/>
    <s v="Edgar Allan Poe: Buried Alive"/>
    <s v="A documentary that tells the real story of the misunderstood author, and explores the iconic status he still commands today."/>
    <n v="2710.8000000000029"/>
    <n v="75000"/>
    <n v="77710.8"/>
    <x v="0"/>
    <x v="0"/>
    <s v="USD"/>
    <n v="1446350400"/>
    <n v="1443739388"/>
    <b v="1"/>
    <n v="498"/>
    <b v="1"/>
    <x v="4"/>
    <n v="38855.4"/>
    <x v="0"/>
    <x v="4"/>
  </r>
  <r>
    <n v="329"/>
    <s v="Struggle &amp; Hope - Documentary Film Music Soundtrack"/>
    <s v="Our documentary about Oklahoma's all-black towns needs a soundtrack that is authentic. Help us make it happen."/>
    <n v="550"/>
    <n v="10000"/>
    <n v="10550"/>
    <x v="0"/>
    <x v="0"/>
    <s v="USD"/>
    <n v="1446868800"/>
    <n v="1444821127"/>
    <b v="1"/>
    <n v="167"/>
    <b v="1"/>
    <x v="4"/>
    <n v="5275"/>
    <x v="0"/>
    <x v="4"/>
  </r>
  <r>
    <n v="330"/>
    <s v="The Power of Place"/>
    <s v="A film project that will compel decision makers to conserve iconic NH landscapes at risk due to an electricity transmission project."/>
    <n v="640"/>
    <n v="35000"/>
    <n v="35640"/>
    <x v="0"/>
    <x v="0"/>
    <s v="USD"/>
    <n v="1368763140"/>
    <n v="1366028563"/>
    <b v="1"/>
    <n v="340"/>
    <b v="1"/>
    <x v="4"/>
    <n v="17820"/>
    <x v="0"/>
    <x v="4"/>
  </r>
  <r>
    <n v="331"/>
    <s v="Living On Soul: The Family Daptone"/>
    <s v="A hybrid music documentary/concert film featuring Sharon Jones, Charles Bradley and the rest of the Daptone Records family."/>
    <n v="2642"/>
    <n v="40000"/>
    <n v="42642"/>
    <x v="0"/>
    <x v="0"/>
    <s v="USD"/>
    <n v="1466171834"/>
    <n v="1463493434"/>
    <b v="1"/>
    <n v="438"/>
    <b v="1"/>
    <x v="4"/>
    <n v="21321"/>
    <x v="0"/>
    <x v="4"/>
  </r>
  <r>
    <n v="332"/>
    <s v="Changing of the Gods"/>
    <s v="A groundbreaking new film by Kenny Ausubel &amp; Louie Schwartzberg, featuring John Cleese, based on the work of Richard Tarnas."/>
    <n v="13015"/>
    <n v="100000"/>
    <n v="113015"/>
    <x v="0"/>
    <x v="0"/>
    <s v="USD"/>
    <n v="1446019200"/>
    <n v="1442420377"/>
    <b v="1"/>
    <n v="555"/>
    <b v="1"/>
    <x v="4"/>
    <n v="56507.5"/>
    <x v="0"/>
    <x v="4"/>
  </r>
  <r>
    <n v="333"/>
    <s v="CUBAN FOOD STORIES - A Feature Documentary"/>
    <s v="Enter a unique world of flavors, passion, resourcefulness and breathtaking locations. Join us on this unprecedented journey!"/>
    <n v="10091"/>
    <n v="40000"/>
    <n v="50091"/>
    <x v="0"/>
    <x v="0"/>
    <s v="USD"/>
    <n v="1460038591"/>
    <n v="1457450191"/>
    <b v="1"/>
    <n v="266"/>
    <b v="1"/>
    <x v="4"/>
    <n v="25045.5"/>
    <x v="0"/>
    <x v="4"/>
  </r>
  <r>
    <n v="334"/>
    <s v="The Little Girl with the Big Voice"/>
    <s v="An unapologetic portrait of the iconic, pioneering entertainer Mary Small whose voice comforted millions through the Depression &amp; WWII"/>
    <n v="119"/>
    <n v="10000"/>
    <n v="10119"/>
    <x v="0"/>
    <x v="0"/>
    <s v="USD"/>
    <n v="1431716400"/>
    <n v="1428423757"/>
    <b v="1"/>
    <n v="69"/>
    <b v="1"/>
    <x v="4"/>
    <n v="5059.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235"/>
    <n v="8500"/>
    <n v="8735"/>
    <x v="0"/>
    <x v="0"/>
    <s v="USD"/>
    <n v="1431122400"/>
    <n v="1428428515"/>
    <b v="1"/>
    <n v="80"/>
    <b v="1"/>
    <x v="4"/>
    <n v="4367.5"/>
    <x v="0"/>
    <x v="4"/>
  </r>
  <r>
    <n v="336"/>
    <s v="Celluloid Wizards in the Video Wasteland"/>
    <s v="An epic documentary about the dramatic rise and fall of Empire Pictures, the most ambitious B-movie studio of the 1980â€™s."/>
    <n v="4209.7799999999988"/>
    <n v="25000"/>
    <n v="29209.78"/>
    <x v="0"/>
    <x v="0"/>
    <s v="USD"/>
    <n v="1447427918"/>
    <n v="1444832318"/>
    <b v="1"/>
    <n v="493"/>
    <b v="1"/>
    <x v="4"/>
    <n v="14604.8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5.050000000000182"/>
    <n v="3000"/>
    <n v="3035.05"/>
    <x v="0"/>
    <x v="0"/>
    <s v="USD"/>
    <n v="1426298708"/>
    <n v="1423710308"/>
    <b v="1"/>
    <n v="31"/>
    <b v="1"/>
    <x v="4"/>
    <n v="1517.5250000000001"/>
    <x v="0"/>
    <x v="4"/>
  </r>
  <r>
    <n v="338"/>
    <s v="Queer Genius"/>
    <s v="&quot;Queer Genius&quot; explores the lives of four visionary queer artists: Eileen Myles, Barbara Hammer, Jibz Cameron and Shannon Funchess"/>
    <n v="1520.0400000000009"/>
    <n v="15000"/>
    <n v="16520.04"/>
    <x v="0"/>
    <x v="0"/>
    <s v="USD"/>
    <n v="1472864400"/>
    <n v="1468001290"/>
    <b v="1"/>
    <n v="236"/>
    <b v="1"/>
    <x v="4"/>
    <n v="8260.02"/>
    <x v="0"/>
    <x v="4"/>
  </r>
  <r>
    <n v="339"/>
    <s v="A Man, A Plan, A Palindrome (Feature)"/>
    <s v="A documentary film following the world's greatest palindromists leading up to the 2017 World Palindrome Championship."/>
    <n v="485"/>
    <n v="6000"/>
    <n v="6485"/>
    <x v="0"/>
    <x v="0"/>
    <s v="USD"/>
    <n v="1430331268"/>
    <n v="1427739268"/>
    <b v="1"/>
    <n v="89"/>
    <b v="1"/>
    <x v="4"/>
    <n v="3242.5"/>
    <x v="0"/>
    <x v="4"/>
  </r>
  <r>
    <n v="340"/>
    <s v="Somaliland: The Abaarso Story"/>
    <s v="Feature-length documentary about five Somali Muslim students pursuing dreams of education in America"/>
    <n v="8758"/>
    <n v="35000"/>
    <n v="43758"/>
    <x v="0"/>
    <x v="0"/>
    <s v="USD"/>
    <n v="1489006800"/>
    <n v="1486397007"/>
    <b v="1"/>
    <n v="299"/>
    <b v="1"/>
    <x v="4"/>
    <n v="21879"/>
    <x v="0"/>
    <x v="4"/>
  </r>
  <r>
    <n v="341"/>
    <s v="Video of Connections: A Mural"/>
    <s v="Documentary: Creation of large-scale outdoor mural by young artists. Time lapse. From blank concrete wall to colorful, visual story."/>
    <n v="235"/>
    <n v="3500"/>
    <n v="3735"/>
    <x v="0"/>
    <x v="0"/>
    <s v="USD"/>
    <n v="1412135940"/>
    <n v="1410555998"/>
    <b v="1"/>
    <n v="55"/>
    <b v="1"/>
    <x v="4"/>
    <n v="1867.5"/>
    <x v="0"/>
    <x v="4"/>
  </r>
  <r>
    <n v="342"/>
    <s v="BREAKING A MONSTER a film about the band Unlocking The Truth"/>
    <s v="BREAKING A MONSTER needs your help to play in THEATERS!"/>
    <n v="201.5199999999968"/>
    <n v="55000"/>
    <n v="55201.52"/>
    <x v="0"/>
    <x v="0"/>
    <s v="USD"/>
    <n v="1461955465"/>
    <n v="1459363465"/>
    <b v="1"/>
    <n v="325"/>
    <b v="1"/>
    <x v="4"/>
    <n v="27600.7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608.59000000000015"/>
    <n v="30000"/>
    <n v="30608.59"/>
    <x v="0"/>
    <x v="0"/>
    <s v="USD"/>
    <n v="1415934000"/>
    <n v="1413308545"/>
    <b v="1"/>
    <n v="524"/>
    <b v="1"/>
    <x v="4"/>
    <n v="15304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698"/>
    <n v="33500"/>
    <n v="34198"/>
    <x v="0"/>
    <x v="0"/>
    <s v="USD"/>
    <n v="1433125200"/>
    <n v="1429312694"/>
    <b v="1"/>
    <n v="285"/>
    <b v="1"/>
    <x v="4"/>
    <n v="17099"/>
    <x v="0"/>
    <x v="4"/>
  </r>
  <r>
    <n v="345"/>
    <s v="Red Wolf Revival: An Uncertain Tomorrow"/>
    <s v="With the fate of the red wolves at stake, we explore if they can still survive in their last wild home in North Carolina."/>
    <n v="3375"/>
    <n v="14500"/>
    <n v="17875"/>
    <x v="0"/>
    <x v="0"/>
    <s v="USD"/>
    <n v="1432161590"/>
    <n v="1429569590"/>
    <b v="1"/>
    <n v="179"/>
    <b v="1"/>
    <x v="4"/>
    <n v="8937.5"/>
    <x v="0"/>
    <x v="4"/>
  </r>
  <r>
    <n v="346"/>
    <s v="THE ABILITY EXCHANGE - a documentary"/>
    <s v="Engineering students and adults with cerebral palsy learn to communicate, connect and cultivate their abilities by making movies."/>
    <n v="7028.880000000001"/>
    <n v="10000"/>
    <n v="17028.88"/>
    <x v="0"/>
    <x v="0"/>
    <s v="USD"/>
    <n v="1444824021"/>
    <n v="1442232021"/>
    <b v="1"/>
    <n v="188"/>
    <b v="1"/>
    <x v="4"/>
    <n v="8514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636.1999999999971"/>
    <n v="40000"/>
    <n v="44636.2"/>
    <x v="0"/>
    <x v="0"/>
    <s v="USD"/>
    <n v="1447505609"/>
    <n v="1444910009"/>
    <b v="1"/>
    <n v="379"/>
    <b v="1"/>
    <x v="4"/>
    <n v="22318.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300"/>
    <n v="10000"/>
    <n v="10300"/>
    <x v="0"/>
    <x v="0"/>
    <s v="USD"/>
    <n v="1440165916"/>
    <n v="1437573916"/>
    <b v="1"/>
    <n v="119"/>
    <b v="1"/>
    <x v="4"/>
    <n v="5150"/>
    <x v="0"/>
    <x v="4"/>
  </r>
  <r>
    <n v="349"/>
    <s v="Strangers To Peace: A Documentary"/>
    <s v="After 52 years of war, FARC guerrilla soldiers rejoin Colombian society to forge new lives of peace."/>
    <n v="747.18000000000029"/>
    <n v="11260"/>
    <n v="12007.18"/>
    <x v="0"/>
    <x v="0"/>
    <s v="USD"/>
    <n v="1487937508"/>
    <n v="1485345508"/>
    <b v="1"/>
    <n v="167"/>
    <b v="1"/>
    <x v="4"/>
    <n v="6003.5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3690"/>
    <n v="25000"/>
    <n v="28690"/>
    <x v="0"/>
    <x v="0"/>
    <s v="USD"/>
    <n v="1473566340"/>
    <n v="1470274509"/>
    <b v="1"/>
    <n v="221"/>
    <b v="1"/>
    <x v="4"/>
    <n v="1434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9296"/>
    <n v="34000"/>
    <n v="43296"/>
    <x v="0"/>
    <x v="3"/>
    <s v="EUR"/>
    <n v="1460066954"/>
    <n v="1456614554"/>
    <b v="1"/>
    <n v="964"/>
    <b v="1"/>
    <x v="4"/>
    <n v="21648"/>
    <x v="0"/>
    <x v="4"/>
  </r>
  <r>
    <n v="352"/>
    <s v="Art Therapy: The Movie - The Final Push"/>
    <s v="An epic journey around the world, exploring the power of the human spirit and how art can be used to inspire a lifetime."/>
    <n v="1656"/>
    <n v="10000"/>
    <n v="11656"/>
    <x v="0"/>
    <x v="0"/>
    <s v="USD"/>
    <n v="1412740868"/>
    <n v="1410148868"/>
    <b v="1"/>
    <n v="286"/>
    <b v="1"/>
    <x v="4"/>
    <n v="582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035.18"/>
    <n v="58425"/>
    <n v="63460.18"/>
    <x v="0"/>
    <x v="0"/>
    <s v="USD"/>
    <n v="1447963219"/>
    <n v="1445367619"/>
    <b v="1"/>
    <n v="613"/>
    <b v="1"/>
    <x v="4"/>
    <n v="31730.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138"/>
    <n v="3500"/>
    <n v="3638"/>
    <x v="0"/>
    <x v="0"/>
    <s v="USD"/>
    <n v="1460141521"/>
    <n v="1457553121"/>
    <b v="1"/>
    <n v="29"/>
    <b v="1"/>
    <x v="4"/>
    <n v="1819"/>
    <x v="0"/>
    <x v="4"/>
  </r>
  <r>
    <n v="355"/>
    <s v="REZA ABDOH -Theatre Visionary"/>
    <s v="A documentary film about the late REZA ABDOH and his performance company DAR A LUZ."/>
    <n v="5690"/>
    <n v="35000"/>
    <n v="40690"/>
    <x v="0"/>
    <x v="0"/>
    <s v="USD"/>
    <n v="1417420994"/>
    <n v="1414738994"/>
    <b v="1"/>
    <n v="165"/>
    <b v="1"/>
    <x v="4"/>
    <n v="20345"/>
    <x v="0"/>
    <x v="4"/>
  </r>
  <r>
    <n v="356"/>
    <s v="43 and 80"/>
    <s v="A documentary about halibut conservation and how it impacts communities of Southeast Alaska."/>
    <n v="201.93000000000029"/>
    <n v="7500"/>
    <n v="7701.93"/>
    <x v="0"/>
    <x v="0"/>
    <s v="USD"/>
    <n v="1458152193"/>
    <n v="1455563793"/>
    <b v="1"/>
    <n v="97"/>
    <b v="1"/>
    <x v="4"/>
    <n v="3850.9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1100"/>
    <n v="15000"/>
    <n v="26100"/>
    <x v="0"/>
    <x v="0"/>
    <s v="USD"/>
    <n v="1429852797"/>
    <n v="1426396797"/>
    <b v="1"/>
    <n v="303"/>
    <b v="1"/>
    <x v="4"/>
    <n v="13050"/>
    <x v="0"/>
    <x v="4"/>
  </r>
  <r>
    <n v="358"/>
    <s v="Nobody Knows Anything (except William Goldman)"/>
    <s v="Screenwriter. Novelist. Playwright. The inside story of famed writer William Goldman. As only he can tell it."/>
    <n v="1544"/>
    <n v="50000"/>
    <n v="51544"/>
    <x v="0"/>
    <x v="0"/>
    <s v="USD"/>
    <n v="1466002800"/>
    <n v="1463517521"/>
    <b v="1"/>
    <n v="267"/>
    <b v="1"/>
    <x v="4"/>
    <n v="25772"/>
    <x v="0"/>
    <x v="4"/>
  </r>
  <r>
    <n v="359"/>
    <s v="Us, Naked: Trixie &amp; Monkey â€” World Premiere"/>
    <s v="Circus burlesque innovators, Trixie and Monkey seek to balance love and life while pursuing new creative heights."/>
    <n v="1175"/>
    <n v="24200"/>
    <n v="25375"/>
    <x v="0"/>
    <x v="0"/>
    <s v="USD"/>
    <n v="1415941920"/>
    <n v="1414028490"/>
    <b v="1"/>
    <n v="302"/>
    <b v="1"/>
    <x v="4"/>
    <n v="12687.5"/>
    <x v="0"/>
    <x v="4"/>
  </r>
  <r>
    <n v="360"/>
    <s v="Faith: A Documentary"/>
    <s v="A brave woman takes her wife and son from New York to visit her hometown in Kenya, where she was persecuted for being a lesbian."/>
    <n v="165"/>
    <n v="12000"/>
    <n v="12165"/>
    <x v="0"/>
    <x v="0"/>
    <s v="USD"/>
    <n v="1437621060"/>
    <n v="1433799180"/>
    <b v="0"/>
    <n v="87"/>
    <b v="1"/>
    <x v="4"/>
    <n v="6082.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876.9499999999971"/>
    <n v="35000"/>
    <n v="38876.949999999997"/>
    <x v="0"/>
    <x v="0"/>
    <s v="USD"/>
    <n v="1416704506"/>
    <n v="1414108906"/>
    <b v="0"/>
    <n v="354"/>
    <b v="1"/>
    <x v="4"/>
    <n v="19438.474999999999"/>
    <x v="0"/>
    <x v="4"/>
  </r>
  <r>
    <n v="362"/>
    <s v="THE RIDGE: TEN FOR THIRTY"/>
    <s v="A SHORT FILM celebrating ONE RACE: the Bridger Ridge Run. TEN RUNNERS: the movie-stars. THIRTY YEARS: running wild in the mountains."/>
    <n v="2335"/>
    <n v="9665"/>
    <n v="12000"/>
    <x v="0"/>
    <x v="0"/>
    <s v="USD"/>
    <n v="1407456000"/>
    <n v="1405573391"/>
    <b v="0"/>
    <n v="86"/>
    <b v="1"/>
    <x v="4"/>
    <n v="600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119"/>
    <n v="8925"/>
    <n v="9044"/>
    <x v="0"/>
    <x v="0"/>
    <s v="USD"/>
    <n v="1272828120"/>
    <n v="1268934736"/>
    <b v="0"/>
    <n v="26"/>
    <b v="1"/>
    <x v="4"/>
    <n v="452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11.30000000000018"/>
    <n v="7000"/>
    <n v="7711.3"/>
    <x v="0"/>
    <x v="0"/>
    <s v="USD"/>
    <n v="1403323140"/>
    <n v="1400704672"/>
    <b v="0"/>
    <n v="113"/>
    <b v="1"/>
    <x v="4"/>
    <n v="3855.65"/>
    <x v="0"/>
    <x v="4"/>
  </r>
  <r>
    <n v="365"/>
    <s v="A QUEER COUNTRY"/>
    <s v="Please help us finish this documentary about how Tel Aviv in Israel became a gay friendly liberal hub in a religious state"/>
    <n v="596"/>
    <n v="15000"/>
    <n v="15596"/>
    <x v="0"/>
    <x v="1"/>
    <s v="GBP"/>
    <n v="1393597999"/>
    <n v="1391005999"/>
    <b v="0"/>
    <n v="65"/>
    <b v="1"/>
    <x v="4"/>
    <n v="7798"/>
    <x v="0"/>
    <x v="4"/>
  </r>
  <r>
    <n v="366"/>
    <s v="A BUSHMAN ODYSSEY"/>
    <s v="One Bushman familyâ€™s struggle to survive genocide, dispossession and post-apartheid freedom in South Africa."/>
    <n v="500"/>
    <n v="38000"/>
    <n v="38500"/>
    <x v="0"/>
    <x v="0"/>
    <s v="USD"/>
    <n v="1337540518"/>
    <n v="1334948518"/>
    <b v="0"/>
    <n v="134"/>
    <b v="1"/>
    <x v="4"/>
    <n v="1925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335.01000000000022"/>
    <n v="10000"/>
    <n v="10335.01"/>
    <x v="0"/>
    <x v="0"/>
    <s v="USD"/>
    <n v="1367384340"/>
    <n v="1363960278"/>
    <b v="0"/>
    <n v="119"/>
    <b v="1"/>
    <x v="4"/>
    <n v="5167.5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514"/>
    <n v="12500"/>
    <n v="13014"/>
    <x v="0"/>
    <x v="0"/>
    <s v="USD"/>
    <n v="1426426322"/>
    <n v="1423405922"/>
    <b v="0"/>
    <n v="159"/>
    <b v="1"/>
    <x v="4"/>
    <n v="6507"/>
    <x v="0"/>
    <x v="4"/>
  </r>
  <r>
    <n v="369"/>
    <s v="Alpine Zone"/>
    <s v="A documentary of one woman's attempt at solo hiking 2,000 miles, in an effort to understand herself and societal expectations."/>
    <n v="660.11999999999989"/>
    <n v="6500"/>
    <n v="7160.12"/>
    <x v="0"/>
    <x v="0"/>
    <s v="USD"/>
    <n v="1326633269"/>
    <n v="1324041269"/>
    <b v="0"/>
    <n v="167"/>
    <b v="1"/>
    <x v="4"/>
    <n v="3580.06"/>
    <x v="0"/>
    <x v="4"/>
  </r>
  <r>
    <n v="370"/>
    <s v="Hola Mohalla: Festival of Soldier Saints"/>
    <s v="An exploration of what Sikhism is, through the journey of eight pilgrims at Hola Mohalla, a religious festival in Anandpur Sahib, India"/>
    <n v="5505"/>
    <n v="25000"/>
    <n v="30505"/>
    <x v="0"/>
    <x v="0"/>
    <s v="USD"/>
    <n v="1483729500"/>
    <n v="1481137500"/>
    <b v="0"/>
    <n v="43"/>
    <b v="1"/>
    <x v="4"/>
    <n v="15252.5"/>
    <x v="0"/>
    <x v="4"/>
  </r>
  <r>
    <n v="371"/>
    <s v="Unbranded"/>
    <s v="3,000 Miles. 18 Wild Horses. 6 Months. 5 States. 4 men. A documentary about Conservation, Exploration, and Wild Mustangs."/>
    <n v="21253"/>
    <n v="150000"/>
    <n v="171253"/>
    <x v="0"/>
    <x v="0"/>
    <s v="USD"/>
    <n v="1359743139"/>
    <n v="1355855139"/>
    <b v="0"/>
    <n v="1062"/>
    <b v="1"/>
    <x v="4"/>
    <n v="85626.5"/>
    <x v="0"/>
    <x v="4"/>
  </r>
  <r>
    <n v="372"/>
    <s v="Wild Equus"/>
    <s v="A short documentary exploring the uses of 'Natural Horsemanship' across Europe"/>
    <n v="76"/>
    <n v="300"/>
    <n v="376"/>
    <x v="0"/>
    <x v="1"/>
    <s v="GBP"/>
    <n v="1459872000"/>
    <n v="1456408244"/>
    <b v="0"/>
    <n v="9"/>
    <b v="1"/>
    <x v="4"/>
    <n v="188"/>
    <x v="0"/>
    <x v="4"/>
  </r>
  <r>
    <n v="373"/>
    <s v="The Boing Heard 'Round the World"/>
    <s v="A feature documentary about UPA Pictures, the little studio that changed the course of animation around the world"/>
    <n v="500"/>
    <n v="7500"/>
    <n v="8000"/>
    <x v="0"/>
    <x v="0"/>
    <s v="USD"/>
    <n v="1342648398"/>
    <n v="1340056398"/>
    <b v="0"/>
    <n v="89"/>
    <b v="1"/>
    <x v="4"/>
    <n v="400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1839"/>
    <n v="6000"/>
    <n v="7839"/>
    <x v="0"/>
    <x v="0"/>
    <s v="USD"/>
    <n v="1316208031"/>
    <n v="1312320031"/>
    <b v="0"/>
    <n v="174"/>
    <b v="1"/>
    <x v="4"/>
    <n v="3919.5"/>
    <x v="0"/>
    <x v="4"/>
  </r>
  <r>
    <n v="375"/>
    <s v="Project Reconnect: WHERE WE ARE NOW"/>
    <s v="As the videocam &quot;Enrique de Malaca&quot; circumnavigates the globe, it captures stories of friends who have set foot on other lands."/>
    <n v="100"/>
    <n v="500"/>
    <n v="600"/>
    <x v="0"/>
    <x v="0"/>
    <s v="USD"/>
    <n v="1393694280"/>
    <n v="1390088311"/>
    <b v="0"/>
    <n v="14"/>
    <b v="1"/>
    <x v="4"/>
    <n v="300"/>
    <x v="0"/>
    <x v="4"/>
  </r>
  <r>
    <n v="376"/>
    <s v="Quintessential: The Journey"/>
    <s v="A film about the cosmetics industry. Everything you need to know about the ingredients being used and what alternatives are out there."/>
    <n v="146"/>
    <n v="2450"/>
    <n v="2596"/>
    <x v="0"/>
    <x v="1"/>
    <s v="GBP"/>
    <n v="1472122316"/>
    <n v="1469443916"/>
    <b v="0"/>
    <n v="48"/>
    <b v="1"/>
    <x v="4"/>
    <n v="1298"/>
    <x v="0"/>
    <x v="4"/>
  </r>
  <r>
    <n v="377"/>
    <s v="PIN UP! THE MOVIE The documentary with vintage style"/>
    <s v="Dangerous. Sexy. All-American Girl. You know the look. Now meet the women who are making retro style modern."/>
    <n v="1728"/>
    <n v="12000"/>
    <n v="13728"/>
    <x v="0"/>
    <x v="0"/>
    <s v="USD"/>
    <n v="1447484460"/>
    <n v="1444888868"/>
    <b v="0"/>
    <n v="133"/>
    <b v="1"/>
    <x v="4"/>
    <n v="6864"/>
    <x v="0"/>
    <x v="4"/>
  </r>
  <r>
    <n v="378"/>
    <s v="Where is Home?"/>
    <s v="Ugandan Filmmaker and Activist Kamoga Hassan's new documentary follows Ugandan LGBT asylum seekers asking the question &quot;Where is home?&quot;"/>
    <n v="353"/>
    <n v="3000"/>
    <n v="3353"/>
    <x v="0"/>
    <x v="5"/>
    <s v="CAD"/>
    <n v="1453765920"/>
    <n v="1451655808"/>
    <b v="0"/>
    <n v="83"/>
    <b v="1"/>
    <x v="4"/>
    <n v="1676.5"/>
    <x v="0"/>
    <x v="4"/>
  </r>
  <r>
    <n v="379"/>
    <s v="The Unknowns"/>
    <s v="The U.S. Army has granted us permission to film a documentary at America's most sacred shrine: The Tomb of the Unknown Soldier."/>
    <n v="2412"/>
    <n v="15000"/>
    <n v="17412"/>
    <x v="0"/>
    <x v="0"/>
    <s v="USD"/>
    <n v="1336062672"/>
    <n v="1332174672"/>
    <b v="0"/>
    <n v="149"/>
    <b v="1"/>
    <x v="4"/>
    <n v="8706"/>
    <x v="0"/>
    <x v="4"/>
  </r>
  <r>
    <n v="380"/>
    <s v="Steamboat Springs Van Clan"/>
    <s v="The Steamboat Van Clan is a group of three young ski competitors following their dreams and documenting their adventures along the way."/>
    <n v="1660"/>
    <n v="4000"/>
    <n v="5660"/>
    <x v="0"/>
    <x v="0"/>
    <s v="USD"/>
    <n v="1453569392"/>
    <n v="1451409392"/>
    <b v="0"/>
    <n v="49"/>
    <b v="1"/>
    <x v="4"/>
    <n v="2830"/>
    <x v="0"/>
    <x v="4"/>
  </r>
  <r>
    <n v="381"/>
    <s v="Clearwater"/>
    <s v="Set in the ancient waters of the Puget Sound, Clearwater is a universal story about the need to adapt to change."/>
    <n v="1182.5"/>
    <n v="25000"/>
    <n v="26182.5"/>
    <x v="0"/>
    <x v="0"/>
    <s v="USD"/>
    <n v="1343624400"/>
    <n v="1340642717"/>
    <b v="0"/>
    <n v="251"/>
    <b v="1"/>
    <x v="4"/>
    <n v="13091.25"/>
    <x v="0"/>
    <x v="4"/>
  </r>
  <r>
    <n v="382"/>
    <s v="99% Declaration Mini-Doc"/>
    <s v="I went to Philadelphia to find out if The 99% Declaration could take the ideas of OccupyWallSt. and make change from within the system."/>
    <n v="935"/>
    <n v="600"/>
    <n v="1535"/>
    <x v="0"/>
    <x v="0"/>
    <s v="USD"/>
    <n v="1346950900"/>
    <n v="1345741300"/>
    <b v="0"/>
    <n v="22"/>
    <b v="1"/>
    <x v="4"/>
    <n v="767.5"/>
    <x v="0"/>
    <x v="4"/>
  </r>
  <r>
    <n v="383"/>
    <s v="Tornado Pursuit: 2014 Storm Chasing Web Series"/>
    <s v="An independent documentary web series about storm chasing in tornado alley that features the chase team TornadoRaiders.com"/>
    <n v="1066"/>
    <n v="999"/>
    <n v="2065"/>
    <x v="0"/>
    <x v="0"/>
    <s v="USD"/>
    <n v="1400467759"/>
    <n v="1398480559"/>
    <b v="0"/>
    <n v="48"/>
    <b v="1"/>
    <x v="4"/>
    <n v="1032.5"/>
    <x v="0"/>
    <x v="4"/>
  </r>
  <r>
    <n v="384"/>
    <s v="Nurse Mare Foals: Born to Die"/>
    <s v="This documentary is about Last Chance Corral in Athens, Ohio and their heroic work saving nurse mare foals from imminent death."/>
    <n v="2421"/>
    <n v="20000"/>
    <n v="22421"/>
    <x v="0"/>
    <x v="0"/>
    <s v="USD"/>
    <n v="1420569947"/>
    <n v="1417977947"/>
    <b v="0"/>
    <n v="383"/>
    <b v="1"/>
    <x v="4"/>
    <n v="11210.5"/>
    <x v="0"/>
    <x v="4"/>
  </r>
  <r>
    <n v="385"/>
    <s v="Luke and Jedi"/>
    <s v="A documentary following the incredible story of a brave little boy and his service dog, fighting Type 1 Diabetes one day at a time."/>
    <n v="1495.5"/>
    <n v="25000"/>
    <n v="26495.5"/>
    <x v="0"/>
    <x v="0"/>
    <s v="USD"/>
    <n v="1416582101"/>
    <n v="1413986501"/>
    <b v="0"/>
    <n v="237"/>
    <b v="1"/>
    <x v="4"/>
    <n v="13247.75"/>
    <x v="0"/>
    <x v="4"/>
  </r>
  <r>
    <n v="386"/>
    <s v="Submarine: Diving Away From Adulthood"/>
    <s v="Eight friends reunite to achieve their childhood dream of designing, constructing, and launching a homemade submarine."/>
    <n v="1"/>
    <n v="600"/>
    <n v="601"/>
    <x v="0"/>
    <x v="0"/>
    <s v="USD"/>
    <n v="1439246991"/>
    <n v="1437950991"/>
    <b v="0"/>
    <n v="13"/>
    <b v="1"/>
    <x v="4"/>
    <n v="300.5"/>
    <x v="0"/>
    <x v="4"/>
  </r>
  <r>
    <n v="387"/>
    <s v="On the Back of a Tiger"/>
    <s v="The workings of life revised: Pioneering scientists &amp; health-seekers challenge our understanding of disease, aging and consciousness."/>
    <n v="43316"/>
    <n v="38000"/>
    <n v="81316"/>
    <x v="0"/>
    <x v="0"/>
    <s v="USD"/>
    <n v="1439618400"/>
    <n v="1436976858"/>
    <b v="0"/>
    <n v="562"/>
    <b v="1"/>
    <x v="4"/>
    <n v="40658"/>
    <x v="0"/>
    <x v="4"/>
  </r>
  <r>
    <n v="388"/>
    <s v="Another Man's Treasure documentary"/>
    <s v="A documentary film featuring the World's Largest Rummage Sale and rumination on the Power and Pleasures of Possessions."/>
    <n v="1308"/>
    <n v="5000"/>
    <n v="6308"/>
    <x v="0"/>
    <x v="0"/>
    <s v="USD"/>
    <n v="1469670580"/>
    <n v="1467078580"/>
    <b v="0"/>
    <n v="71"/>
    <b v="1"/>
    <x v="4"/>
    <n v="3154"/>
    <x v="0"/>
    <x v="4"/>
  </r>
  <r>
    <n v="389"/>
    <s v="The Food Cure"/>
    <s v="What difference can food really make? A documentary film about six people who make the radical choice to face cancer with their plates."/>
    <n v="55444.119999999995"/>
    <n v="68000"/>
    <n v="123444.12"/>
    <x v="0"/>
    <x v="0"/>
    <s v="USD"/>
    <n v="1394233140"/>
    <n v="1391477450"/>
    <b v="0"/>
    <n v="1510"/>
    <b v="1"/>
    <x v="4"/>
    <n v="61722.06"/>
    <x v="0"/>
    <x v="4"/>
  </r>
  <r>
    <n v="390"/>
    <s v="Built by UCF: St. Vincent and the Grenadines Chapter"/>
    <s v="Join UCF as they dive into the creative and community outreach for the families in St. Vincent and the Grenadines."/>
    <n v="0"/>
    <n v="1000"/>
    <n v="1000"/>
    <x v="0"/>
    <x v="0"/>
    <s v="USD"/>
    <n v="1431046372"/>
    <n v="1429318372"/>
    <b v="0"/>
    <n v="14"/>
    <b v="1"/>
    <x v="4"/>
    <n v="500"/>
    <x v="0"/>
    <x v="4"/>
  </r>
  <r>
    <n v="391"/>
    <s v="Science, Sex and the Ladies"/>
    <s v="Too many women feel confused about their orgasm and shame about their desire. This movie aims to change that."/>
    <n v="122"/>
    <n v="20000"/>
    <n v="20122"/>
    <x v="0"/>
    <x v="0"/>
    <s v="USD"/>
    <n v="1324169940"/>
    <n v="1321578051"/>
    <b v="0"/>
    <n v="193"/>
    <b v="1"/>
    <x v="4"/>
    <n v="10061"/>
    <x v="0"/>
    <x v="4"/>
  </r>
  <r>
    <n v="392"/>
    <s v="More than Gold: The Rhino Rescue Project"/>
    <s v="Rhinos are the most endangered large animal in the world today, and an epic, global battle is being waged to ensure their survival."/>
    <n v="167"/>
    <n v="18500"/>
    <n v="18667"/>
    <x v="0"/>
    <x v="0"/>
    <s v="USD"/>
    <n v="1315450800"/>
    <n v="1312823571"/>
    <b v="0"/>
    <n v="206"/>
    <b v="1"/>
    <x v="4"/>
    <n v="9333.5"/>
    <x v="0"/>
    <x v="4"/>
  </r>
  <r>
    <n v="393"/>
    <s v="THE PENGUIN COUNTERS Documentary Film"/>
    <s v="This is a story thatâ€™s never been told, about tackling climate change one penguin at a timeâ€¦"/>
    <n v="5223"/>
    <n v="50000"/>
    <n v="55223"/>
    <x v="0"/>
    <x v="0"/>
    <s v="USD"/>
    <n v="1381424452"/>
    <n v="1378746052"/>
    <b v="0"/>
    <n v="351"/>
    <b v="1"/>
    <x v="4"/>
    <n v="27611.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559"/>
    <n v="4700"/>
    <n v="5259"/>
    <x v="0"/>
    <x v="3"/>
    <s v="EUR"/>
    <n v="1460918282"/>
    <n v="1455737882"/>
    <b v="0"/>
    <n v="50"/>
    <b v="1"/>
    <x v="4"/>
    <n v="2629.5"/>
    <x v="0"/>
    <x v="4"/>
  </r>
  <r>
    <n v="395"/>
    <s v="The Peace Agency Documentary Kickstarter Campaign!"/>
    <s v="When the war ends, a woman's fight begins. Bringing to life the most untapped resources in peace making between faiths."/>
    <n v="804.45000000000073"/>
    <n v="10000"/>
    <n v="10804.45"/>
    <x v="0"/>
    <x v="0"/>
    <s v="USD"/>
    <n v="1335562320"/>
    <n v="1332452960"/>
    <b v="0"/>
    <n v="184"/>
    <b v="1"/>
    <x v="4"/>
    <n v="5402.2250000000004"/>
    <x v="0"/>
    <x v="4"/>
  </r>
  <r>
    <n v="396"/>
    <s v="No Act of Ours Film"/>
    <s v="Loyalty and morality are questioned as we follow the struggles of Penn State students in wake of the child sexual abuse scandal."/>
    <n v="1000"/>
    <n v="15000"/>
    <n v="16000"/>
    <x v="0"/>
    <x v="0"/>
    <s v="USD"/>
    <n v="1341668006"/>
    <n v="1340372006"/>
    <b v="0"/>
    <n v="196"/>
    <b v="1"/>
    <x v="4"/>
    <n v="800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485.35000000000036"/>
    <n v="12444"/>
    <n v="12929.35"/>
    <x v="0"/>
    <x v="0"/>
    <s v="USD"/>
    <n v="1283312640"/>
    <n v="1279651084"/>
    <b v="0"/>
    <n v="229"/>
    <b v="1"/>
    <x v="4"/>
    <n v="6464.6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1887"/>
    <n v="7500"/>
    <n v="9387"/>
    <x v="0"/>
    <x v="0"/>
    <s v="USD"/>
    <n v="1430334126"/>
    <n v="1426446126"/>
    <b v="0"/>
    <n v="67"/>
    <b v="1"/>
    <x v="4"/>
    <n v="4693.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1361"/>
    <n v="20000"/>
    <n v="21361"/>
    <x v="0"/>
    <x v="1"/>
    <s v="GBP"/>
    <n v="1481716800"/>
    <n v="1479070867"/>
    <b v="0"/>
    <n v="95"/>
    <b v="1"/>
    <x v="4"/>
    <n v="10680.5"/>
    <x v="0"/>
    <x v="4"/>
  </r>
  <r>
    <n v="400"/>
    <s v="From Two Sticks - the fight against hunger and malnutrition"/>
    <s v="A documentary film on a sustainable, grassroots effort to fight malnutrition in Indonesia.  And it's organic!"/>
    <n v="1230.25"/>
    <n v="10000"/>
    <n v="11230.25"/>
    <x v="0"/>
    <x v="0"/>
    <s v="USD"/>
    <n v="1400297400"/>
    <n v="1397661347"/>
    <b v="0"/>
    <n v="62"/>
    <b v="1"/>
    <x v="4"/>
    <n v="5615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1906"/>
    <n v="50000"/>
    <n v="51906"/>
    <x v="0"/>
    <x v="0"/>
    <s v="USD"/>
    <n v="1312747970"/>
    <n v="1310155970"/>
    <b v="0"/>
    <n v="73"/>
    <b v="1"/>
    <x v="4"/>
    <n v="2595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833"/>
    <n v="2000"/>
    <n v="2833"/>
    <x v="0"/>
    <x v="0"/>
    <s v="USD"/>
    <n v="1446731817"/>
    <n v="1444913817"/>
    <b v="0"/>
    <n v="43"/>
    <b v="1"/>
    <x v="4"/>
    <n v="1416.5"/>
    <x v="0"/>
    <x v="4"/>
  </r>
  <r>
    <n v="403"/>
    <s v="MONDO BANANA"/>
    <s v="A documentary adventure about bananas - and people. Your round-trip ticket into the heart of banana-cultures!!"/>
    <n v="263"/>
    <n v="5000"/>
    <n v="5263"/>
    <x v="0"/>
    <x v="0"/>
    <s v="USD"/>
    <n v="1312960080"/>
    <n v="1308900441"/>
    <b v="0"/>
    <n v="70"/>
    <b v="1"/>
    <x v="4"/>
    <n v="2631.5"/>
    <x v="0"/>
    <x v="4"/>
  </r>
  <r>
    <n v="404"/>
    <s v="The Last One: Unfolding the AIDS MEMORIAL QUILT"/>
    <s v="A feature length documentary, exploring the many lives memorialized by the iconic AIDS Memorial Quilt."/>
    <n v="1082"/>
    <n v="35000"/>
    <n v="36082"/>
    <x v="0"/>
    <x v="0"/>
    <s v="USD"/>
    <n v="1391641440"/>
    <n v="1389107062"/>
    <b v="0"/>
    <n v="271"/>
    <b v="1"/>
    <x v="4"/>
    <n v="18041"/>
    <x v="0"/>
    <x v="4"/>
  </r>
  <r>
    <n v="405"/>
    <s v="The Healing Effect Movie"/>
    <s v="Come, join our movie movement.  A new documentary about the healing power of food."/>
    <n v="216"/>
    <n v="2820"/>
    <n v="3036"/>
    <x v="0"/>
    <x v="0"/>
    <s v="USD"/>
    <n v="1394071339"/>
    <n v="1391479339"/>
    <b v="0"/>
    <n v="55"/>
    <b v="1"/>
    <x v="4"/>
    <n v="1518"/>
    <x v="0"/>
    <x v="4"/>
  </r>
  <r>
    <n v="406"/>
    <s v="The Desert River Bends"/>
    <s v="The Desert River Bends is a short documentary following the alternative lifestyles of three middle-age river guides in Moab UT."/>
    <n v="215.73000000000002"/>
    <n v="2800"/>
    <n v="3015.73"/>
    <x v="0"/>
    <x v="0"/>
    <s v="USD"/>
    <n v="1304920740"/>
    <n v="1301975637"/>
    <b v="0"/>
    <n v="35"/>
    <b v="1"/>
    <x v="4"/>
    <n v="1507.865"/>
    <x v="0"/>
    <x v="4"/>
  </r>
  <r>
    <n v="407"/>
    <s v="Haymarket Documentary"/>
    <s v="The story of the 1886 Haymarket Riot explored through the history of the Haymarket Police Memorial Statue."/>
    <n v="31"/>
    <n v="2000"/>
    <n v="2031"/>
    <x v="0"/>
    <x v="0"/>
    <s v="USD"/>
    <n v="1321739650"/>
    <n v="1316552050"/>
    <b v="0"/>
    <n v="22"/>
    <b v="1"/>
    <x v="4"/>
    <n v="1015.5"/>
    <x v="0"/>
    <x v="4"/>
  </r>
  <r>
    <n v="408"/>
    <s v="Reverence: A Documentary Short on Branded Yarmulkes"/>
    <s v="A documentary exploring the phenomenon of custom and branded yarmulkes in Jewish-American communities."/>
    <n v="86.260000000000218"/>
    <n v="6000"/>
    <n v="6086.26"/>
    <x v="0"/>
    <x v="0"/>
    <s v="USD"/>
    <n v="1383676790"/>
    <n v="1380217190"/>
    <b v="0"/>
    <n v="38"/>
    <b v="1"/>
    <x v="4"/>
    <n v="3043.13"/>
    <x v="0"/>
    <x v="4"/>
  </r>
  <r>
    <n v="409"/>
    <s v="The Lost Generation"/>
    <s v="I am working on a project that explores the relationship between education to work for youth within the European Union."/>
    <n v="184"/>
    <n v="500"/>
    <n v="684"/>
    <x v="0"/>
    <x v="1"/>
    <s v="GBP"/>
    <n v="1469220144"/>
    <n v="1466628144"/>
    <b v="0"/>
    <n v="15"/>
    <b v="1"/>
    <x v="4"/>
    <n v="342"/>
    <x v="0"/>
    <x v="4"/>
  </r>
  <r>
    <n v="410"/>
    <s v="January's Story - A One Of A Kind Transgender Woman"/>
    <s v="January was a mentor, advocate, and friend.  Her life tragically came to an end in September 2012.  This film is her story."/>
    <n v="283"/>
    <n v="1000"/>
    <n v="1283"/>
    <x v="0"/>
    <x v="5"/>
    <s v="CAD"/>
    <n v="1434670397"/>
    <n v="1429486397"/>
    <b v="0"/>
    <n v="7"/>
    <b v="1"/>
    <x v="4"/>
    <n v="641.5"/>
    <x v="0"/>
    <x v="4"/>
  </r>
  <r>
    <n v="411"/>
    <s v="GO FAR: The Christopher Rush Story (4)"/>
    <s v="An inspirational feature-length documentary that will help those with disabilities achieve their goals despite the obstacles."/>
    <n v="315"/>
    <n v="30000"/>
    <n v="30315"/>
    <x v="0"/>
    <x v="0"/>
    <s v="USD"/>
    <n v="1387688400"/>
    <n v="1384920804"/>
    <b v="0"/>
    <n v="241"/>
    <b v="1"/>
    <x v="4"/>
    <n v="15157.5"/>
    <x v="0"/>
    <x v="4"/>
  </r>
  <r>
    <n v="412"/>
    <s v="Southern Oregon VS. LNG"/>
    <s v="A short film about property rights, salmon, and ratepayers in the controversy over exporting natural gas through southern Oregon"/>
    <n v="671"/>
    <n v="2500"/>
    <n v="3171"/>
    <x v="0"/>
    <x v="0"/>
    <s v="USD"/>
    <n v="1343238578"/>
    <n v="1341856178"/>
    <b v="0"/>
    <n v="55"/>
    <b v="1"/>
    <x v="4"/>
    <n v="1585.5"/>
    <x v="0"/>
    <x v="4"/>
  </r>
  <r>
    <n v="413"/>
    <s v="Through the Fire: Rebuilding Somalia"/>
    <s v="A journey to discover how Somalis are rebuilding their shattered nation, with a focus on the role that women are playing."/>
    <n v="651"/>
    <n v="12800"/>
    <n v="13451"/>
    <x v="0"/>
    <x v="0"/>
    <s v="USD"/>
    <n v="1342731811"/>
    <n v="1340139811"/>
    <b v="0"/>
    <n v="171"/>
    <b v="1"/>
    <x v="4"/>
    <n v="6725.5"/>
    <x v="0"/>
    <x v="4"/>
  </r>
  <r>
    <n v="414"/>
    <s v="thisisstuttering: A Documentary"/>
    <s v="thisisstuttering is a found-footage doc that has already changed lives. It is completely done; we need your help to get it out there."/>
    <n v="528"/>
    <n v="18500"/>
    <n v="19028"/>
    <x v="0"/>
    <x v="0"/>
    <s v="USD"/>
    <n v="1381541465"/>
    <n v="1378949465"/>
    <b v="0"/>
    <n v="208"/>
    <b v="1"/>
    <x v="4"/>
    <n v="951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30.059999999999945"/>
    <n v="1400"/>
    <n v="1430.06"/>
    <x v="0"/>
    <x v="5"/>
    <s v="CAD"/>
    <n v="1413547200"/>
    <n v="1411417602"/>
    <b v="0"/>
    <n v="21"/>
    <b v="1"/>
    <x v="4"/>
    <n v="715.03"/>
    <x v="0"/>
    <x v="4"/>
  </r>
  <r>
    <n v="416"/>
    <s v="Fire in the Heart of the City"/>
    <s v="35,000 pounds of food to a city. Highlighting the &quot;Convoy New Britain&quot; event from birth to beyond."/>
    <n v="202.17000000000007"/>
    <n v="1000"/>
    <n v="1202.17"/>
    <x v="0"/>
    <x v="0"/>
    <s v="USD"/>
    <n v="1391851831"/>
    <n v="1389259831"/>
    <b v="0"/>
    <n v="25"/>
    <b v="1"/>
    <x v="4"/>
    <n v="601.08500000000004"/>
    <x v="0"/>
    <x v="4"/>
  </r>
  <r>
    <n v="417"/>
    <s v="Cycle of Life"/>
    <s v="An unexpected kidney donor acts on faith in order to rescue a fellow cyclist from his failing body. The true story of Pete and Kelly."/>
    <n v="26"/>
    <n v="10500"/>
    <n v="10526"/>
    <x v="0"/>
    <x v="0"/>
    <s v="USD"/>
    <n v="1365395580"/>
    <n v="1364426260"/>
    <b v="0"/>
    <n v="52"/>
    <b v="1"/>
    <x v="4"/>
    <n v="5263"/>
    <x v="0"/>
    <x v="4"/>
  </r>
  <r>
    <n v="418"/>
    <s v="Swim for the Reef"/>
    <s v="A Texas grandfather's extraordinary quest to protect the coral reefs and his challenge to humanity to take care of the things we love."/>
    <n v="142"/>
    <n v="22400"/>
    <n v="22542"/>
    <x v="0"/>
    <x v="0"/>
    <s v="USD"/>
    <n v="1437633997"/>
    <n v="1435041997"/>
    <b v="0"/>
    <n v="104"/>
    <b v="1"/>
    <x v="4"/>
    <n v="11271"/>
    <x v="0"/>
    <x v="4"/>
  </r>
  <r>
    <n v="419"/>
    <s v="BEYOND LOCAL"/>
    <s v="Beyond Local is a personal journey through an art-centric and musically talented community that fosters creativity."/>
    <n v="35"/>
    <n v="8000"/>
    <n v="8035"/>
    <x v="0"/>
    <x v="0"/>
    <s v="USD"/>
    <n v="1372536787"/>
    <n v="1367352787"/>
    <b v="0"/>
    <n v="73"/>
    <b v="1"/>
    <x v="4"/>
    <n v="4017.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-3285.5"/>
    <n v="3300"/>
    <n v="14.5"/>
    <x v="2"/>
    <x v="0"/>
    <s v="USD"/>
    <n v="1394772031"/>
    <n v="1392183631"/>
    <b v="0"/>
    <n v="3"/>
    <b v="0"/>
    <x v="5"/>
    <n v="7.25"/>
    <x v="0"/>
    <x v="5"/>
  </r>
  <r>
    <n v="421"/>
    <s v="The monster Inside"/>
    <s v="An artistic project that will act as my final animation project and first feature film written, directed, animated, and produced by me"/>
    <n v="-14699"/>
    <n v="15000"/>
    <n v="301"/>
    <x v="2"/>
    <x v="0"/>
    <s v="USD"/>
    <n v="1440157656"/>
    <n v="1434973656"/>
    <b v="0"/>
    <n v="6"/>
    <b v="0"/>
    <x v="5"/>
    <n v="150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-39570"/>
    <n v="40000"/>
    <n v="430"/>
    <x v="2"/>
    <x v="0"/>
    <s v="USD"/>
    <n v="1410416097"/>
    <n v="1407824097"/>
    <b v="0"/>
    <n v="12"/>
    <b v="0"/>
    <x v="5"/>
    <n v="215"/>
    <x v="0"/>
    <x v="5"/>
  </r>
  <r>
    <n v="423"/>
    <s v="The Dark Brotherhood  (from the makers of COPS: Skyrim)"/>
    <s v="from the makers of COPS: Skyrim comes the Dark Brotherhood. a dramatic series created with Skyrim machinima."/>
    <n v="-19847"/>
    <n v="20000"/>
    <n v="153"/>
    <x v="2"/>
    <x v="0"/>
    <s v="USD"/>
    <n v="1370470430"/>
    <n v="1367878430"/>
    <b v="0"/>
    <n v="13"/>
    <b v="0"/>
    <x v="5"/>
    <n v="76.5"/>
    <x v="0"/>
    <x v="5"/>
  </r>
  <r>
    <n v="424"/>
    <s v="Drowning -Short animated Film"/>
    <s v="A short film about a gay teenage boy who is bullied to the point where he is willing to commit suicide. Only he can save himself."/>
    <n v="-2796.1"/>
    <n v="3000"/>
    <n v="203.9"/>
    <x v="2"/>
    <x v="0"/>
    <s v="USD"/>
    <n v="1332748899"/>
    <n v="1327568499"/>
    <b v="0"/>
    <n v="5"/>
    <b v="0"/>
    <x v="5"/>
    <n v="101.95000000000005"/>
    <x v="0"/>
    <x v="5"/>
  </r>
  <r>
    <n v="425"/>
    <s v="Patch Bo - Organic toons"/>
    <s v="Support new organic, gluten free cartoon! You'll enjoy this funny story about fruits &amp; vegies and will be able to see new episodes!"/>
    <n v="-49994"/>
    <n v="50000"/>
    <n v="6"/>
    <x v="2"/>
    <x v="0"/>
    <s v="USD"/>
    <n v="1448660404"/>
    <n v="1443472804"/>
    <b v="0"/>
    <n v="2"/>
    <b v="0"/>
    <x v="5"/>
    <n v="3"/>
    <x v="0"/>
    <x v="5"/>
  </r>
  <r>
    <n v="426"/>
    <s v="Dewey Does 110 Animation"/>
    <s v="The first ever, Dewey Does 110 animation, teaches kids good values, how to succeed in life and maintaining a 110% state-of-mind."/>
    <n v="-9867"/>
    <n v="10000"/>
    <n v="133"/>
    <x v="2"/>
    <x v="0"/>
    <s v="USD"/>
    <n v="1456851914"/>
    <n v="1454259914"/>
    <b v="0"/>
    <n v="8"/>
    <b v="0"/>
    <x v="5"/>
    <n v="66.5"/>
    <x v="0"/>
    <x v="5"/>
  </r>
  <r>
    <n v="427"/>
    <s v="Hard Times Charles Video Book"/>
    <s v="Iâ€™m raising funds to produce a professional Hard Times Charles animated video book, including hiring animators and voice-over talent."/>
    <n v="-6500"/>
    <n v="6500"/>
    <n v="0"/>
    <x v="2"/>
    <x v="0"/>
    <s v="USD"/>
    <n v="1445540340"/>
    <n v="1444340940"/>
    <b v="0"/>
    <n v="0"/>
    <b v="0"/>
    <x v="5"/>
    <n v="0"/>
    <x v="0"/>
    <x v="5"/>
  </r>
  <r>
    <n v="428"/>
    <s v="Little Clay Bible - Zacchaeus"/>
    <s v="Fresh, fun, entertaining Bible stories on YouTube, stop-motion style."/>
    <n v="-11324"/>
    <n v="12000"/>
    <n v="676"/>
    <x v="2"/>
    <x v="0"/>
    <s v="USD"/>
    <n v="1402956000"/>
    <n v="1400523845"/>
    <b v="0"/>
    <n v="13"/>
    <b v="0"/>
    <x v="5"/>
    <n v="338"/>
    <x v="0"/>
    <x v="5"/>
  </r>
  <r>
    <n v="429"/>
    <s v="THE FUTURE"/>
    <s v="THE FUTURE is a short animated film created entirely by autistic and developmentally disabled artists from the L.A.N.D. program in Brooklyn, New York."/>
    <n v="-5000"/>
    <n v="5000"/>
    <n v="0"/>
    <x v="2"/>
    <x v="0"/>
    <s v="USD"/>
    <n v="1259297940"/>
    <n v="1252964282"/>
    <b v="0"/>
    <n v="0"/>
    <b v="0"/>
    <x v="5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-976"/>
    <n v="1000"/>
    <n v="24"/>
    <x v="2"/>
    <x v="0"/>
    <s v="USD"/>
    <n v="1378866867"/>
    <n v="1377570867"/>
    <b v="0"/>
    <n v="5"/>
    <b v="0"/>
    <x v="5"/>
    <n v="12"/>
    <x v="0"/>
    <x v="5"/>
  </r>
  <r>
    <n v="431"/>
    <s v="Bump in the road short stop motion animation"/>
    <s v="A short stop motion animated film of a man on his way home when strange goings on start to happen on his journey."/>
    <n v="-2585"/>
    <n v="3000"/>
    <n v="415"/>
    <x v="2"/>
    <x v="1"/>
    <s v="GBP"/>
    <n v="1467752083"/>
    <n v="1465160083"/>
    <b v="0"/>
    <n v="8"/>
    <b v="0"/>
    <x v="5"/>
    <n v="207.5"/>
    <x v="0"/>
    <x v="5"/>
  </r>
  <r>
    <n v="432"/>
    <s v="The Zombie Next Door"/>
    <s v="A teenage zombie named Jeff and his mad scientist mother adapt to life in the town of Serendipity, where the supernatural occurs daily."/>
    <n v="-5430"/>
    <n v="6000"/>
    <n v="570"/>
    <x v="2"/>
    <x v="0"/>
    <s v="USD"/>
    <n v="1445448381"/>
    <n v="1440264381"/>
    <b v="0"/>
    <n v="8"/>
    <b v="0"/>
    <x v="5"/>
    <n v="28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-3000"/>
    <n v="3000"/>
    <n v="0"/>
    <x v="2"/>
    <x v="0"/>
    <s v="USD"/>
    <n v="1444576022"/>
    <n v="1439392022"/>
    <b v="0"/>
    <n v="0"/>
    <b v="0"/>
    <x v="5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-2375"/>
    <n v="2500"/>
    <n v="125"/>
    <x v="2"/>
    <x v="0"/>
    <s v="USD"/>
    <n v="1385931702"/>
    <n v="1383076902"/>
    <b v="0"/>
    <n v="2"/>
    <b v="0"/>
    <x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-109997"/>
    <n v="110000"/>
    <n v="3"/>
    <x v="2"/>
    <x v="0"/>
    <s v="USD"/>
    <n v="1379094980"/>
    <n v="1376502980"/>
    <b v="0"/>
    <n v="3"/>
    <b v="0"/>
    <x v="5"/>
    <n v="1.5"/>
    <x v="0"/>
    <x v="5"/>
  </r>
  <r>
    <n v="436"/>
    <s v="Blinky"/>
    <s v="Blinky is the story of a naÃ¯ve simpleton who suddenly finds himself struggling to adapt to changes within his environment."/>
    <n v="-1000"/>
    <n v="1000"/>
    <n v="0"/>
    <x v="2"/>
    <x v="0"/>
    <s v="USD"/>
    <n v="1375260113"/>
    <n v="1372668113"/>
    <b v="0"/>
    <n v="0"/>
    <b v="0"/>
    <x v="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-7000"/>
    <n v="7000"/>
    <n v="0"/>
    <x v="2"/>
    <x v="5"/>
    <s v="CAD"/>
    <n v="1475912326"/>
    <n v="1470728326"/>
    <b v="0"/>
    <n v="0"/>
    <b v="0"/>
    <x v="5"/>
    <n v="0"/>
    <x v="0"/>
    <x v="5"/>
  </r>
  <r>
    <n v="438"/>
    <s v="In Game: The Animated Series"/>
    <s v="As Smyton pushes himself to become respected, he unlocks secrets about himself and the world around him."/>
    <n v="-18124"/>
    <n v="20000"/>
    <n v="1876"/>
    <x v="2"/>
    <x v="0"/>
    <s v="USD"/>
    <n v="1447830958"/>
    <n v="1445235358"/>
    <b v="0"/>
    <n v="11"/>
    <b v="0"/>
    <x v="5"/>
    <n v="938"/>
    <x v="0"/>
    <x v="5"/>
  </r>
  <r>
    <n v="439"/>
    <s v="Starting a cartoon series"/>
    <s v="Hi everyone, I'm trying to begin a cartoon series. It's a show about space bounty hunters and their adventures as they travel around."/>
    <n v="-450"/>
    <n v="450"/>
    <n v="0"/>
    <x v="2"/>
    <x v="0"/>
    <s v="USD"/>
    <n v="1413569818"/>
    <n v="1412705818"/>
    <b v="0"/>
    <n v="0"/>
    <b v="0"/>
    <x v="5"/>
    <n v="0"/>
    <x v="0"/>
    <x v="5"/>
  </r>
  <r>
    <n v="440"/>
    <s v="Consumed"/>
    <s v="A stop-motion animation made by a one girl team, with a camera, creativity, and a lot of determination."/>
    <n v="-4995"/>
    <n v="5000"/>
    <n v="5"/>
    <x v="2"/>
    <x v="0"/>
    <s v="USD"/>
    <n v="1458859153"/>
    <n v="1456270753"/>
    <b v="0"/>
    <n v="1"/>
    <b v="0"/>
    <x v="5"/>
    <n v="2.5"/>
    <x v="0"/>
    <x v="5"/>
  </r>
  <r>
    <n v="441"/>
    <s v="Wolf Squad Lego Stop Motion"/>
    <s v="A group of specialist clones called Wolf Squad are the only clones left after order 66 and are searching the galaxy for survivors!"/>
    <n v="-400"/>
    <n v="400"/>
    <n v="0"/>
    <x v="2"/>
    <x v="1"/>
    <s v="GBP"/>
    <n v="1383418996"/>
    <n v="1380826996"/>
    <b v="0"/>
    <n v="0"/>
    <b v="0"/>
    <x v="5"/>
    <n v="0"/>
    <x v="0"/>
    <x v="5"/>
  </r>
  <r>
    <n v="442"/>
    <s v="The Paranormal Idiot"/>
    <s v="Doomsday is here"/>
    <n v="-10309"/>
    <n v="17000"/>
    <n v="6691"/>
    <x v="2"/>
    <x v="0"/>
    <s v="USD"/>
    <n v="1424380783"/>
    <n v="1421788783"/>
    <b v="0"/>
    <n v="17"/>
    <b v="0"/>
    <x v="5"/>
    <n v="3345.5"/>
    <x v="0"/>
    <x v="5"/>
  </r>
  <r>
    <n v="443"/>
    <s v="Bad Teddy Studios"/>
    <s v="We love cartoons!! We want to make more but it costs money to so. Be apart of your daily dose of WTF!?! Pledge now!!"/>
    <n v="-9990"/>
    <n v="10000"/>
    <n v="10"/>
    <x v="2"/>
    <x v="5"/>
    <s v="CAD"/>
    <n v="1391991701"/>
    <n v="1389399701"/>
    <b v="0"/>
    <n v="2"/>
    <b v="0"/>
    <x v="5"/>
    <n v="5"/>
    <x v="0"/>
    <x v="5"/>
  </r>
  <r>
    <n v="444"/>
    <s v="Discovering the Other Woman"/>
    <s v="An upcoming animated web sitcom series centered around dealing with life, love, and relationships."/>
    <n v="-950"/>
    <n v="1000"/>
    <n v="50"/>
    <x v="2"/>
    <x v="0"/>
    <s v="USD"/>
    <n v="1329342361"/>
    <n v="1324158361"/>
    <b v="0"/>
    <n v="1"/>
    <b v="0"/>
    <x v="5"/>
    <n v="25"/>
    <x v="0"/>
    <x v="5"/>
  </r>
  <r>
    <n v="445"/>
    <s v="Shutupsystems.com Innapropriate Cartoon and Comics Dvd set"/>
    <s v="We're ready to officially launch our website with a collectable dvd and comic package. Three shows and a double comic."/>
    <n v="-59998"/>
    <n v="60000"/>
    <n v="2"/>
    <x v="2"/>
    <x v="0"/>
    <s v="USD"/>
    <n v="1432195375"/>
    <n v="1430899375"/>
    <b v="0"/>
    <n v="2"/>
    <b v="0"/>
    <x v="5"/>
    <n v="1"/>
    <x v="0"/>
    <x v="5"/>
  </r>
  <r>
    <n v="446"/>
    <s v="DisChord"/>
    <s v="A faith based animated short. (The same guy who said a picture is worth a thousand words also said a cartoon is worth two thousand.)"/>
    <n v="-9734"/>
    <n v="10500"/>
    <n v="766"/>
    <x v="2"/>
    <x v="0"/>
    <s v="USD"/>
    <n v="1425434420"/>
    <n v="1422842420"/>
    <b v="0"/>
    <n v="16"/>
    <b v="0"/>
    <x v="5"/>
    <n v="383"/>
    <x v="0"/>
    <x v="5"/>
  </r>
  <r>
    <n v="447"/>
    <s v="Fat Rich Bastards Animated videos"/>
    <s v="10 tracks have been professionally recorded by CGI supergroup, The Fat Rich Bastards. Funding required for 10 animated music videos."/>
    <n v="-29995"/>
    <n v="30000"/>
    <n v="5"/>
    <x v="2"/>
    <x v="1"/>
    <s v="GBP"/>
    <n v="1364041163"/>
    <n v="1361884763"/>
    <b v="0"/>
    <n v="1"/>
    <b v="0"/>
    <x v="5"/>
    <n v="2.5"/>
    <x v="0"/>
    <x v="5"/>
  </r>
  <r>
    <n v="448"/>
    <s v="The Last Mice"/>
    <s v="Max is a pessimistic mouse, always fantasizing about the end of the world. In The Last Mice, Max's fantasy becomes a real nightmare."/>
    <n v="-2417.9899999999998"/>
    <n v="2500"/>
    <n v="82.01"/>
    <x v="2"/>
    <x v="0"/>
    <s v="USD"/>
    <n v="1400091095"/>
    <n v="1398363095"/>
    <b v="0"/>
    <n v="4"/>
    <b v="0"/>
    <x v="5"/>
    <n v="41.005000000000109"/>
    <x v="0"/>
    <x v="5"/>
  </r>
  <r>
    <n v="449"/>
    <s v="Shell &amp; Paddy"/>
    <s v="Shell &amp; Paddy is a 2D animation cartoon with 4 minutes of slapstick surreal humour staring two animal characters in weird, wacky world."/>
    <n v="-1955"/>
    <n v="2000"/>
    <n v="45"/>
    <x v="2"/>
    <x v="1"/>
    <s v="GBP"/>
    <n v="1382017085"/>
    <n v="1379425085"/>
    <b v="0"/>
    <n v="5"/>
    <b v="0"/>
    <x v="5"/>
    <n v="22.5"/>
    <x v="0"/>
    <x v="5"/>
  </r>
  <r>
    <n v="450"/>
    <s v="DreamAfrica"/>
    <s v="Why do the moon and stars receive their light from the sun? Africa has a story to tell. Ananse and Kweku appear in this great folktale."/>
    <n v="-49604"/>
    <n v="50000"/>
    <n v="396"/>
    <x v="2"/>
    <x v="0"/>
    <s v="USD"/>
    <n v="1392417800"/>
    <n v="1389825800"/>
    <b v="0"/>
    <n v="7"/>
    <b v="0"/>
    <x v="5"/>
    <n v="198"/>
    <x v="0"/>
    <x v="5"/>
  </r>
  <r>
    <n v="451"/>
    <s v="The Gangbangers"/>
    <s v="This comedy follows two devils who discover a magical boombox to become musicians after an 80s rapture enchants earth with fairy-tales."/>
    <n v="-20000"/>
    <n v="20000"/>
    <n v="0"/>
    <x v="2"/>
    <x v="0"/>
    <s v="USD"/>
    <n v="1390669791"/>
    <n v="1388077791"/>
    <b v="0"/>
    <n v="0"/>
    <b v="0"/>
    <x v="5"/>
    <n v="0"/>
    <x v="0"/>
    <x v="5"/>
  </r>
  <r>
    <n v="452"/>
    <s v="Lost in the Shadows"/>
    <s v="A man must find his way out of the depths of the shadows by using the aid of a little girl."/>
    <n v="-270"/>
    <n v="750"/>
    <n v="480"/>
    <x v="2"/>
    <x v="0"/>
    <s v="USD"/>
    <n v="1431536015"/>
    <n v="1428944015"/>
    <b v="0"/>
    <n v="12"/>
    <b v="0"/>
    <x v="5"/>
    <n v="240"/>
    <x v="0"/>
    <x v="5"/>
  </r>
  <r>
    <n v="453"/>
    <s v="Jamboni Brothers Pizza Pilot"/>
    <s v="A 7 minute broadcast-quality web pilot (in 3D animation) of Jamboni Brothers Pizza {the ultimate goal being a cartoon TV series}."/>
    <n v="-94849"/>
    <n v="94875"/>
    <n v="26"/>
    <x v="2"/>
    <x v="0"/>
    <s v="USD"/>
    <n v="1424375279"/>
    <n v="1422992879"/>
    <b v="0"/>
    <n v="2"/>
    <b v="0"/>
    <x v="5"/>
    <n v="13"/>
    <x v="0"/>
    <x v="5"/>
  </r>
  <r>
    <n v="454"/>
    <s v="Super Hi-Speed Road Strikers"/>
    <s v="Itâ€™s an Action/Adventure Anime for The Yuusha Brave series, G1 Transformer, and the Fast and the Furious Fans!"/>
    <n v="-9918"/>
    <n v="10000"/>
    <n v="82"/>
    <x v="2"/>
    <x v="0"/>
    <s v="USD"/>
    <n v="1417007640"/>
    <n v="1414343571"/>
    <b v="0"/>
    <n v="5"/>
    <b v="0"/>
    <x v="5"/>
    <n v="41"/>
    <x v="0"/>
    <x v="5"/>
  </r>
  <r>
    <n v="455"/>
    <s v="The FunBunch Cartoon!!!"/>
    <s v="Goal The FunBunch characters animated on TV: Fun entertainment for kids just like other authors before us (ex.Arthur,Clifford,Dr Seuss)"/>
    <n v="-64955"/>
    <n v="65000"/>
    <n v="45"/>
    <x v="2"/>
    <x v="0"/>
    <s v="USD"/>
    <n v="1334622660"/>
    <n v="1330733022"/>
    <b v="0"/>
    <n v="2"/>
    <b v="0"/>
    <x v="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-8827"/>
    <n v="8888"/>
    <n v="61"/>
    <x v="2"/>
    <x v="0"/>
    <s v="USD"/>
    <n v="1382414340"/>
    <n v="1380559201"/>
    <b v="0"/>
    <n v="3"/>
    <b v="0"/>
    <x v="5"/>
    <n v="30.5"/>
    <x v="0"/>
    <x v="5"/>
  </r>
  <r>
    <n v="457"/>
    <s v="phenix heart 3D animation"/>
    <s v="from my photo work, pyro techniques, aqua technitque and more , i will take the pricipale personnage to the lost land of phenix where ."/>
    <n v="-20000"/>
    <n v="20000"/>
    <n v="0"/>
    <x v="2"/>
    <x v="5"/>
    <s v="CAD"/>
    <n v="1408213512"/>
    <n v="1405621512"/>
    <b v="0"/>
    <n v="0"/>
    <b v="0"/>
    <x v="5"/>
    <n v="0"/>
    <x v="0"/>
    <x v="5"/>
  </r>
  <r>
    <n v="458"/>
    <s v="DE_dust2: Hacker's Wrath"/>
    <s v="An animated parody of the game, Counter-Strike. The sequel to the very popular Counter-Strike: DE_dust2. Hacker is back!"/>
    <n v="-9179"/>
    <n v="10000"/>
    <n v="821"/>
    <x v="2"/>
    <x v="1"/>
    <s v="GBP"/>
    <n v="1368550060"/>
    <n v="1365958060"/>
    <b v="0"/>
    <n v="49"/>
    <b v="0"/>
    <x v="5"/>
    <n v="410.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-38975"/>
    <n v="39000"/>
    <n v="25"/>
    <x v="2"/>
    <x v="0"/>
    <s v="USD"/>
    <n v="1321201327"/>
    <n v="1316013727"/>
    <b v="0"/>
    <n v="1"/>
    <b v="0"/>
    <x v="5"/>
    <n v="12.5"/>
    <x v="0"/>
    <x v="5"/>
  </r>
  <r>
    <n v="460"/>
    <s v="Darwin's Kiss"/>
    <s v="An animated web series about biological evolution gone haywire."/>
    <n v="-8475"/>
    <n v="8500"/>
    <n v="25"/>
    <x v="2"/>
    <x v="0"/>
    <s v="USD"/>
    <n v="1401595200"/>
    <n v="1398862875"/>
    <b v="0"/>
    <n v="2"/>
    <b v="0"/>
    <x v="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-550"/>
    <n v="550"/>
    <n v="0"/>
    <x v="2"/>
    <x v="1"/>
    <s v="GBP"/>
    <n v="1370204367"/>
    <n v="1368476367"/>
    <b v="0"/>
    <n v="0"/>
    <b v="0"/>
    <x v="5"/>
    <n v="0"/>
    <x v="0"/>
    <x v="5"/>
  </r>
  <r>
    <n v="462"/>
    <s v="THE FORGOTTEN LAND"/>
    <s v="A prince who becomes a slave, suffers of amnesia far away from his land. Slowly he recovers memory and returns where all started."/>
    <n v="-100000"/>
    <n v="100000"/>
    <n v="0"/>
    <x v="2"/>
    <x v="0"/>
    <s v="USD"/>
    <n v="1312945341"/>
    <n v="1307761341"/>
    <b v="0"/>
    <n v="0"/>
    <b v="0"/>
    <x v="5"/>
    <n v="0"/>
    <x v="0"/>
    <x v="5"/>
  </r>
  <r>
    <n v="463"/>
    <s v="Tuskegee Redtails"/>
    <s v="Depicts the contribution the Tuskegee airmen made in certain historical events that helped turn the tide in World War II."/>
    <n v="-53750"/>
    <n v="55000"/>
    <n v="1250"/>
    <x v="2"/>
    <x v="0"/>
    <s v="USD"/>
    <n v="1316883753"/>
    <n v="1311699753"/>
    <b v="0"/>
    <n v="11"/>
    <b v="0"/>
    <x v="5"/>
    <n v="625"/>
    <x v="0"/>
    <x v="5"/>
  </r>
  <r>
    <n v="464"/>
    <s v="PokÃ©Movie - A PokÃ©monâ„¢ school project"/>
    <s v="We are three students that want to make a short PokÃ©mon movie as a school project!"/>
    <n v="-1009"/>
    <n v="1010"/>
    <n v="1"/>
    <x v="2"/>
    <x v="12"/>
    <s v="EUR"/>
    <n v="1463602935"/>
    <n v="1461874935"/>
    <b v="0"/>
    <n v="1"/>
    <b v="0"/>
    <x v="5"/>
    <n v="0.5"/>
    <x v="0"/>
    <x v="5"/>
  </r>
  <r>
    <n v="465"/>
    <s v="&quot;Amp&quot; A Story About a Robot"/>
    <s v="&quot;Amp&quot; is a short film about a robot with needs."/>
    <n v="-374"/>
    <n v="512"/>
    <n v="138"/>
    <x v="2"/>
    <x v="0"/>
    <s v="USD"/>
    <n v="1403837574"/>
    <n v="1402455174"/>
    <b v="0"/>
    <n v="8"/>
    <b v="0"/>
    <x v="5"/>
    <n v="69"/>
    <x v="0"/>
    <x v="5"/>
  </r>
  <r>
    <n v="466"/>
    <s v="The Legend Of The Crimson Knight"/>
    <s v="(Working storyboard for animated project) A multi-generational Knight that wages war on criminals and corrupt governments"/>
    <n v="-9924"/>
    <n v="10000"/>
    <n v="76"/>
    <x v="2"/>
    <x v="0"/>
    <s v="USD"/>
    <n v="1347057464"/>
    <n v="1344465464"/>
    <b v="0"/>
    <n v="5"/>
    <b v="0"/>
    <x v="5"/>
    <n v="3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-15685"/>
    <n v="20000"/>
    <n v="4315"/>
    <x v="2"/>
    <x v="0"/>
    <s v="USD"/>
    <n v="1348849134"/>
    <n v="1344961134"/>
    <b v="0"/>
    <n v="39"/>
    <b v="0"/>
    <x v="5"/>
    <n v="2157.5"/>
    <x v="0"/>
    <x v="5"/>
  </r>
  <r>
    <n v="468"/>
    <s v="Storyville: Return of the Vodou Queen"/>
    <s v="After the devastation of a massive Hurricane, main character that has strong's ties to the city returns to find everything in ruins. As"/>
    <n v="-7500"/>
    <n v="7500"/>
    <n v="0"/>
    <x v="2"/>
    <x v="0"/>
    <s v="USD"/>
    <n v="1341978665"/>
    <n v="1336795283"/>
    <b v="0"/>
    <n v="0"/>
    <b v="0"/>
    <x v="5"/>
    <n v="0"/>
    <x v="0"/>
    <x v="5"/>
  </r>
  <r>
    <n v="469"/>
    <s v="Dreamland PERSONALISED Animated Shorts Film"/>
    <s v="Create a personalised animation film using your child's name and photo."/>
    <n v="-6000"/>
    <n v="6000"/>
    <n v="0"/>
    <x v="2"/>
    <x v="1"/>
    <s v="GBP"/>
    <n v="1409960724"/>
    <n v="1404776724"/>
    <b v="0"/>
    <n v="0"/>
    <b v="0"/>
    <x v="5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-4949"/>
    <n v="5000"/>
    <n v="51"/>
    <x v="2"/>
    <x v="0"/>
    <s v="USD"/>
    <n v="1389844800"/>
    <n v="1385524889"/>
    <b v="0"/>
    <n v="2"/>
    <b v="0"/>
    <x v="5"/>
    <n v="25.5"/>
    <x v="0"/>
    <x v="5"/>
  </r>
  <r>
    <n v="471"/>
    <s v="Red Origins"/>
    <s v="Three kids try to stop Mazi Mbe's plan to restore Africa to its original state where Tricksters &amp; Spirits ruled_x000a_and Juju was law."/>
    <n v="-48459"/>
    <n v="55000"/>
    <n v="6541"/>
    <x v="2"/>
    <x v="0"/>
    <s v="USD"/>
    <n v="1397924379"/>
    <n v="1394039979"/>
    <b v="0"/>
    <n v="170"/>
    <b v="0"/>
    <x v="5"/>
    <n v="3270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-659"/>
    <n v="800"/>
    <n v="141"/>
    <x v="2"/>
    <x v="0"/>
    <s v="USD"/>
    <n v="1408831718"/>
    <n v="1406239718"/>
    <b v="0"/>
    <n v="5"/>
    <b v="0"/>
    <x v="5"/>
    <n v="70.5"/>
    <x v="0"/>
    <x v="5"/>
  </r>
  <r>
    <n v="473"/>
    <s v="QUANTUM KIDZ - 3D animated pilot - THE ULTIMATE GOAL"/>
    <s v="Quantum Kidz follows a young girlâ€™s journey becoming a superhero and dealing with alien threats against the Earth!"/>
    <n v="-29139"/>
    <n v="30000"/>
    <n v="861"/>
    <x v="2"/>
    <x v="0"/>
    <s v="USD"/>
    <n v="1410972319"/>
    <n v="1408380319"/>
    <b v="0"/>
    <n v="14"/>
    <b v="0"/>
    <x v="5"/>
    <n v="430.5"/>
    <x v="0"/>
    <x v="5"/>
  </r>
  <r>
    <n v="474"/>
    <s v="TAO Mr. Fantastic!!"/>
    <s v="Time travel the light Mr. Fantastic!  Spin the dimensions toward other continuums and worlds.  Hold onto your panties."/>
    <n v="-3299"/>
    <n v="3300"/>
    <n v="1"/>
    <x v="2"/>
    <x v="0"/>
    <s v="USD"/>
    <n v="1487318029"/>
    <n v="1484726029"/>
    <b v="0"/>
    <n v="1"/>
    <b v="0"/>
    <x v="5"/>
    <n v="0.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-2000"/>
    <n v="2000"/>
    <n v="0"/>
    <x v="2"/>
    <x v="0"/>
    <s v="USD"/>
    <n v="1430877843"/>
    <n v="1428285843"/>
    <b v="0"/>
    <n v="0"/>
    <b v="0"/>
    <x v="5"/>
    <n v="0"/>
    <x v="0"/>
    <x v="5"/>
  </r>
  <r>
    <n v="476"/>
    <s v="Sight Word Music Videos"/>
    <s v="Animated Music Videos that teach kids how to read."/>
    <n v="-215093.41"/>
    <n v="220000"/>
    <n v="4906.59"/>
    <x v="2"/>
    <x v="0"/>
    <s v="USD"/>
    <n v="1401767940"/>
    <n v="1398727441"/>
    <b v="0"/>
    <n v="124"/>
    <b v="0"/>
    <x v="5"/>
    <n v="2453.2949999999983"/>
    <x v="0"/>
    <x v="5"/>
  </r>
  <r>
    <n v="477"/>
    <s v="Hymn of Unity"/>
    <s v="A Comedy-drama animation revolving around a man who finds a problematic pair of headphones that literally take over his whole life."/>
    <n v="-1500"/>
    <n v="1500"/>
    <n v="0"/>
    <x v="2"/>
    <x v="0"/>
    <s v="USD"/>
    <n v="1337371334"/>
    <n v="1332187334"/>
    <b v="0"/>
    <n v="0"/>
    <b v="0"/>
    <x v="5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-10000"/>
    <n v="10000"/>
    <n v="0"/>
    <x v="2"/>
    <x v="0"/>
    <s v="USD"/>
    <n v="1427921509"/>
    <n v="1425333109"/>
    <b v="0"/>
    <n v="0"/>
    <b v="0"/>
    <x v="5"/>
    <n v="0"/>
    <x v="0"/>
    <x v="5"/>
  </r>
  <r>
    <n v="479"/>
    <s v="Harvard Math 55A and Stanford Math 51H Animated!"/>
    <s v="ANIMATING the most INFAMOUS Math Courses in America and TRANSLATING them for the mathematical underdog!"/>
    <n v="-10116"/>
    <n v="15000"/>
    <n v="4884"/>
    <x v="2"/>
    <x v="0"/>
    <s v="USD"/>
    <n v="1416566835"/>
    <n v="1411379235"/>
    <b v="0"/>
    <n v="55"/>
    <b v="0"/>
    <x v="5"/>
    <n v="2442"/>
    <x v="0"/>
    <x v="5"/>
  </r>
  <r>
    <n v="480"/>
    <s v="The CafÃ©"/>
    <s v="To court his muse, an artist must first outsmart her dog.  A short animated film collaboration by Dana and Terrence Masson."/>
    <n v="-32236"/>
    <n v="40000"/>
    <n v="7764"/>
    <x v="2"/>
    <x v="0"/>
    <s v="USD"/>
    <n v="1376049615"/>
    <n v="1373457615"/>
    <b v="0"/>
    <n v="140"/>
    <b v="0"/>
    <x v="5"/>
    <n v="3882"/>
    <x v="0"/>
    <x v="5"/>
  </r>
  <r>
    <n v="481"/>
    <s v="ERA"/>
    <s v="The year is 2043. Test subject David Beck has been augmented with psychokinetic abilities. He uses his newfound gifts to thwart evil."/>
    <n v="-28170"/>
    <n v="30000"/>
    <n v="1830"/>
    <x v="2"/>
    <x v="0"/>
    <s v="USD"/>
    <n v="1349885289"/>
    <n v="1347293289"/>
    <b v="0"/>
    <n v="21"/>
    <b v="0"/>
    <x v="5"/>
    <n v="915"/>
    <x v="0"/>
    <x v="5"/>
  </r>
  <r>
    <n v="482"/>
    <s v="Animated Stand-up Routines Shenanigans"/>
    <s v="Help me quit my day job and also create animated Stand-up routines from local up and coming comedians."/>
    <n v="-9990"/>
    <n v="10000"/>
    <n v="10"/>
    <x v="2"/>
    <x v="0"/>
    <s v="USD"/>
    <n v="1460644440"/>
    <n v="1458336690"/>
    <b v="0"/>
    <n v="1"/>
    <b v="0"/>
    <x v="5"/>
    <n v="5"/>
    <x v="0"/>
    <x v="5"/>
  </r>
  <r>
    <n v="483"/>
    <s v="Misri Bunch: Names of Allah series 2"/>
    <s v="Help to fund a children's animation Series. Teaching good morals and conduct. Also includes simplified teachings about Islam and Allah."/>
    <n v="-7470"/>
    <n v="15000"/>
    <n v="7530"/>
    <x v="2"/>
    <x v="1"/>
    <s v="GBP"/>
    <n v="1359434672"/>
    <n v="1354250672"/>
    <b v="0"/>
    <n v="147"/>
    <b v="0"/>
    <x v="5"/>
    <n v="376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-79851"/>
    <n v="80000"/>
    <n v="149"/>
    <x v="2"/>
    <x v="1"/>
    <s v="GBP"/>
    <n v="1446766372"/>
    <n v="1443220372"/>
    <b v="0"/>
    <n v="11"/>
    <b v="0"/>
    <x v="5"/>
    <n v="74.5"/>
    <x v="0"/>
    <x v="5"/>
  </r>
  <r>
    <n v="485"/>
    <s v="The Lighthouse and the Lock cartoon - funny stuff for kids."/>
    <s v="Last few days to make this toon a reality! 5 funny toons for YOU! See the pilot episode here!"/>
    <n v="-29640.989999999998"/>
    <n v="37956"/>
    <n v="8315.01"/>
    <x v="2"/>
    <x v="1"/>
    <s v="GBP"/>
    <n v="1368792499"/>
    <n v="1366200499"/>
    <b v="0"/>
    <n v="125"/>
    <b v="0"/>
    <x v="5"/>
    <n v="4157.505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-549950"/>
    <n v="550000"/>
    <n v="50"/>
    <x v="2"/>
    <x v="2"/>
    <s v="AUD"/>
    <n v="1401662239"/>
    <n v="1399070239"/>
    <b v="0"/>
    <n v="1"/>
    <b v="0"/>
    <x v="5"/>
    <n v="25"/>
    <x v="0"/>
    <x v="5"/>
  </r>
  <r>
    <n v="487"/>
    <s v="The Adventures of Daryl and Straight Man"/>
    <s v="Hey everyone we are producing a new show called The Adventures of Daryl and Straight Man. It is an animated comedy web series."/>
    <n v="-50000"/>
    <n v="50000"/>
    <n v="0"/>
    <x v="2"/>
    <x v="5"/>
    <s v="CAD"/>
    <n v="1482678994"/>
    <n v="1477491394"/>
    <b v="0"/>
    <n v="0"/>
    <b v="0"/>
    <x v="5"/>
    <n v="0"/>
    <x v="0"/>
    <x v="5"/>
  </r>
  <r>
    <n v="488"/>
    <s v="City Animals independent cartoon series"/>
    <s v="When humans left the earth, the animals took over the city. What could go wrong? Well...everything!"/>
    <n v="-12000"/>
    <n v="12000"/>
    <n v="0"/>
    <x v="2"/>
    <x v="0"/>
    <s v="USD"/>
    <n v="1483924700"/>
    <n v="1481332700"/>
    <b v="0"/>
    <n v="0"/>
    <b v="0"/>
    <x v="5"/>
    <n v="0"/>
    <x v="0"/>
    <x v="5"/>
  </r>
  <r>
    <n v="489"/>
    <s v="THE GUINEAS SHOW"/>
    <s v="Help America's favorite dysfunctional immigrant family THE GUINEAS launch the first season of their animated web series."/>
    <n v="-74782"/>
    <n v="74997"/>
    <n v="215"/>
    <x v="2"/>
    <x v="0"/>
    <s v="USD"/>
    <n v="1325763180"/>
    <n v="1323084816"/>
    <b v="0"/>
    <n v="3"/>
    <b v="0"/>
    <x v="5"/>
    <n v="107.5"/>
    <x v="0"/>
    <x v="5"/>
  </r>
  <r>
    <n v="490"/>
    <s v="PROJECT IS CANCELLED"/>
    <s v="Cancelled"/>
    <n v="-1000"/>
    <n v="1000"/>
    <n v="0"/>
    <x v="2"/>
    <x v="0"/>
    <s v="USD"/>
    <n v="1345677285"/>
    <n v="1343085285"/>
    <b v="0"/>
    <n v="0"/>
    <b v="0"/>
    <x v="5"/>
    <n v="0"/>
    <x v="0"/>
    <x v="5"/>
  </r>
  <r>
    <n v="491"/>
    <s v="Guess What? Gus"/>
    <s v="&quot;Guess What? Gus&quot; is a magical animated comedy that follow a new kid who playful antics for attention make the news."/>
    <n v="-10000"/>
    <n v="10000"/>
    <n v="0"/>
    <x v="2"/>
    <x v="0"/>
    <s v="USD"/>
    <n v="1453937699"/>
    <n v="1451345699"/>
    <b v="0"/>
    <n v="0"/>
    <b v="0"/>
    <x v="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-10000000"/>
    <n v="10000000"/>
    <n v="0"/>
    <x v="2"/>
    <x v="11"/>
    <s v="SEK"/>
    <n v="1476319830"/>
    <n v="1471135830"/>
    <b v="0"/>
    <n v="0"/>
    <b v="0"/>
    <x v="5"/>
    <n v="0"/>
    <x v="0"/>
    <x v="5"/>
  </r>
  <r>
    <n v="493"/>
    <s v="Joc Barrera The Chupacabra Hunter"/>
    <s v="The Chupacabra is not a myth and one man is on a mission to prove its existence no matter what, his name is Joc Barrera."/>
    <n v="-30000"/>
    <n v="30000"/>
    <n v="0"/>
    <x v="2"/>
    <x v="1"/>
    <s v="GBP"/>
    <n v="1432142738"/>
    <n v="1429550738"/>
    <b v="0"/>
    <n v="0"/>
    <b v="0"/>
    <x v="5"/>
    <n v="0"/>
    <x v="0"/>
    <x v="5"/>
  </r>
  <r>
    <n v="494"/>
    <s v="The Grigori"/>
    <s v="Angels come to Earth in human disguise to deceive mankind, rule the Earth as gods, create a hybrid army &amp; destroy all who oppose them."/>
    <n v="-19969"/>
    <n v="20000"/>
    <n v="31"/>
    <x v="2"/>
    <x v="0"/>
    <s v="USD"/>
    <n v="1404356400"/>
    <n v="1402343765"/>
    <b v="0"/>
    <n v="3"/>
    <b v="0"/>
    <x v="5"/>
    <n v="15.5"/>
    <x v="0"/>
    <x v="5"/>
  </r>
  <r>
    <n v="495"/>
    <s v="Average Heroes pilot"/>
    <s v="two friends set out to conquer and reach the level cap of the quest watch, how will they do it when they're 2 teenage idiots"/>
    <n v="-7000"/>
    <n v="7000"/>
    <n v="0"/>
    <x v="2"/>
    <x v="0"/>
    <s v="USD"/>
    <n v="1437076305"/>
    <n v="1434484305"/>
    <b v="0"/>
    <n v="0"/>
    <b v="0"/>
    <x v="5"/>
    <n v="0"/>
    <x v="0"/>
    <x v="5"/>
  </r>
  <r>
    <n v="496"/>
    <s v="Airships and Anatasia: The Movie"/>
    <s v="The movie is about the adventures of Ethan, Danna, The mysterious inventor and more."/>
    <n v="-59999"/>
    <n v="60000"/>
    <n v="1"/>
    <x v="2"/>
    <x v="0"/>
    <s v="USD"/>
    <n v="1392070874"/>
    <n v="1386886874"/>
    <b v="0"/>
    <n v="1"/>
    <b v="0"/>
    <x v="5"/>
    <n v="0.5"/>
    <x v="0"/>
    <x v="5"/>
  </r>
  <r>
    <n v="497"/>
    <s v="Galaxy Probe Kids"/>
    <s v="live-action/animated series pilot."/>
    <n v="-4450"/>
    <n v="4480"/>
    <n v="30"/>
    <x v="2"/>
    <x v="0"/>
    <s v="USD"/>
    <n v="1419483600"/>
    <n v="1414889665"/>
    <b v="0"/>
    <n v="3"/>
    <b v="0"/>
    <x v="5"/>
    <n v="15"/>
    <x v="0"/>
    <x v="5"/>
  </r>
  <r>
    <n v="498"/>
    <s v="ANGAL TENTARA and The Root of All Evil"/>
    <s v="AT is an Interactive Animation made for the iPad where the user becomes part of the story. It's a fantastic journey of discovery!"/>
    <n v="-62114"/>
    <n v="65108"/>
    <n v="2994"/>
    <x v="2"/>
    <x v="0"/>
    <s v="USD"/>
    <n v="1324664249"/>
    <n v="1321035449"/>
    <b v="0"/>
    <n v="22"/>
    <b v="0"/>
    <x v="5"/>
    <n v="14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-18090"/>
    <n v="20000"/>
    <n v="1910"/>
    <x v="2"/>
    <x v="0"/>
    <s v="USD"/>
    <n v="1255381140"/>
    <n v="1250630968"/>
    <b v="0"/>
    <n v="26"/>
    <b v="0"/>
    <x v="5"/>
    <n v="95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-6285"/>
    <n v="6500"/>
    <n v="215"/>
    <x v="2"/>
    <x v="0"/>
    <s v="USD"/>
    <n v="1273356960"/>
    <n v="1268255751"/>
    <b v="0"/>
    <n v="4"/>
    <b v="0"/>
    <x v="5"/>
    <n v="107.5"/>
    <x v="0"/>
    <x v="5"/>
  </r>
  <r>
    <n v="501"/>
    <s v="World War 4"/>
    <s v="Based on the invention portfolio of a patented inventor World War Four is a look into the future of warfare and humanity as a whole"/>
    <n v="-10000"/>
    <n v="10000"/>
    <n v="0"/>
    <x v="2"/>
    <x v="0"/>
    <s v="USD"/>
    <n v="1310189851"/>
    <n v="1307597851"/>
    <b v="0"/>
    <n v="0"/>
    <b v="0"/>
    <x v="5"/>
    <n v="0"/>
    <x v="0"/>
    <x v="5"/>
  </r>
  <r>
    <n v="502"/>
    <s v="Strawberry Bowl"/>
    <s v="This Strawberry Bowl concept is the 1st of many episodes.  These episodes will be released in accordance with the harvest of the month."/>
    <n v="-19770"/>
    <n v="20000"/>
    <n v="230"/>
    <x v="2"/>
    <x v="0"/>
    <s v="USD"/>
    <n v="1332073025"/>
    <n v="1329484625"/>
    <b v="0"/>
    <n v="4"/>
    <b v="0"/>
    <x v="5"/>
    <n v="115"/>
    <x v="0"/>
    <x v="5"/>
  </r>
  <r>
    <n v="503"/>
    <s v="Jimmy There and Back - Documentary Animation"/>
    <s v="Jimmy wants to live life and see his grandchildren grow up, but alcoholism threatens to curtail everything he dreams of."/>
    <n v="-6386"/>
    <n v="6500"/>
    <n v="114"/>
    <x v="2"/>
    <x v="1"/>
    <s v="GBP"/>
    <n v="1421498303"/>
    <n v="1418906303"/>
    <b v="0"/>
    <n v="9"/>
    <b v="0"/>
    <x v="5"/>
    <n v="5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-24165"/>
    <n v="24500"/>
    <n v="335"/>
    <x v="2"/>
    <x v="0"/>
    <s v="USD"/>
    <n v="1334097387"/>
    <n v="1328916987"/>
    <b v="0"/>
    <n v="5"/>
    <b v="0"/>
    <x v="5"/>
    <n v="167.5"/>
    <x v="0"/>
    <x v="5"/>
  </r>
  <r>
    <n v="505"/>
    <s v="MY4FACES THE ANIMATED MOVIE"/>
    <s v="This wonderful movie will tells the story of two adorable aliens who crash land into a familyâ€™s backyard, and travel the Earth."/>
    <n v="-11948"/>
    <n v="12000"/>
    <n v="52"/>
    <x v="2"/>
    <x v="0"/>
    <s v="USD"/>
    <n v="1451010086"/>
    <n v="1447122086"/>
    <b v="0"/>
    <n v="14"/>
    <b v="0"/>
    <x v="5"/>
    <n v="26"/>
    <x v="0"/>
    <x v="5"/>
  </r>
  <r>
    <n v="506"/>
    <s v="Age of Spirit: The Battle in Heaven"/>
    <s v="A feature-length 3D animation that depicts what happened when the Son of the Morning rebelled against God."/>
    <n v="-199750"/>
    <n v="200000"/>
    <n v="250"/>
    <x v="2"/>
    <x v="0"/>
    <s v="USD"/>
    <n v="1376140520"/>
    <n v="1373548520"/>
    <b v="0"/>
    <n v="1"/>
    <b v="0"/>
    <x v="5"/>
    <n v="125"/>
    <x v="0"/>
    <x v="5"/>
  </r>
  <r>
    <n v="507"/>
    <s v="Code Monkeys"/>
    <s v="&quot;Code Monkey(s)&quot; is a short animated-series about life from the perspective of an engineer who feels like an actual &quot;Code Monkey&quot;."/>
    <n v="-19360"/>
    <n v="20000"/>
    <n v="640"/>
    <x v="2"/>
    <x v="0"/>
    <s v="USD"/>
    <n v="1350687657"/>
    <n v="1346799657"/>
    <b v="0"/>
    <n v="10"/>
    <b v="0"/>
    <x v="5"/>
    <n v="320"/>
    <x v="0"/>
    <x v="5"/>
  </r>
  <r>
    <n v="508"/>
    <s v="Heroes Faith II (Superior Soldier)"/>
    <s v="A stop-motion animated action packed adventure. Telling a great story with an even greater message. Join me and lets change the world."/>
    <n v="-49600"/>
    <n v="50000"/>
    <n v="400"/>
    <x v="2"/>
    <x v="0"/>
    <s v="USD"/>
    <n v="1337955240"/>
    <n v="1332808501"/>
    <b v="0"/>
    <n v="3"/>
    <b v="0"/>
    <x v="5"/>
    <n v="200"/>
    <x v="0"/>
    <x v="5"/>
  </r>
  <r>
    <n v="509"/>
    <s v="Indian in Chelsea - Web Animated series"/>
    <s v="A hilarious comedy podcast being turned into an animated series  about an indian servant and his boss."/>
    <n v="-4990"/>
    <n v="5000"/>
    <n v="10"/>
    <x v="2"/>
    <x v="1"/>
    <s v="GBP"/>
    <n v="1435504170"/>
    <n v="1432912170"/>
    <b v="0"/>
    <n v="1"/>
    <b v="0"/>
    <x v="5"/>
    <n v="5"/>
    <x v="0"/>
    <x v="5"/>
  </r>
  <r>
    <n v="510"/>
    <s v="TPI Episode 2: Doomsday Dean"/>
    <s v="A mile below the Franco-Swiss border Dean manages to break the Large Hadron Collider and triggers the end of the world."/>
    <n v="-14000"/>
    <n v="14000"/>
    <n v="0"/>
    <x v="2"/>
    <x v="0"/>
    <s v="USD"/>
    <n v="1456805639"/>
    <n v="1454213639"/>
    <b v="0"/>
    <n v="0"/>
    <b v="0"/>
    <x v="5"/>
    <n v="0"/>
    <x v="0"/>
    <x v="5"/>
  </r>
  <r>
    <n v="511"/>
    <s v="Stuck On An Eyeland"/>
    <s v="A project that incorporates animation and comic art into a relevant story. 4 boys, 1 eyeland, and a whole lot of drama!!!"/>
    <n v="-4850"/>
    <n v="5000"/>
    <n v="150"/>
    <x v="2"/>
    <x v="0"/>
    <s v="USD"/>
    <n v="1365228982"/>
    <n v="1362640582"/>
    <b v="0"/>
    <n v="5"/>
    <b v="0"/>
    <x v="5"/>
    <n v="75"/>
    <x v="0"/>
    <x v="5"/>
  </r>
  <r>
    <n v="512"/>
    <s v="Otherkin The Animated Series"/>
    <s v="We have a fully developed 2D animated series that requires more professional animation. Our first 2 home-animated eps are up online."/>
    <n v="-7989"/>
    <n v="8000"/>
    <n v="11"/>
    <x v="2"/>
    <x v="0"/>
    <s v="USD"/>
    <n v="1479667727"/>
    <n v="1475776127"/>
    <b v="0"/>
    <n v="2"/>
    <b v="0"/>
    <x v="5"/>
    <n v="5.5"/>
    <x v="0"/>
    <x v="5"/>
  </r>
  <r>
    <n v="513"/>
    <s v="Paradigm Spiral - The Animated Series"/>
    <s v="A sci-fi fantasy 2.5D anime styled series about some guys trying to save the world, probably..."/>
    <n v="-43038"/>
    <n v="50000"/>
    <n v="6962"/>
    <x v="2"/>
    <x v="0"/>
    <s v="USD"/>
    <n v="1471244400"/>
    <n v="1467387705"/>
    <b v="0"/>
    <n v="68"/>
    <b v="0"/>
    <x v="5"/>
    <n v="3481"/>
    <x v="0"/>
    <x v="5"/>
  </r>
  <r>
    <n v="514"/>
    <s v="I'm Sticking With You."/>
    <s v="A film created entirely out of paper, visual effects and found objects depicts how one man created a new life for himself."/>
    <n v="-1450"/>
    <n v="1500"/>
    <n v="50"/>
    <x v="2"/>
    <x v="5"/>
    <s v="CAD"/>
    <n v="1407595447"/>
    <n v="1405003447"/>
    <b v="0"/>
    <n v="3"/>
    <b v="0"/>
    <x v="5"/>
    <n v="25"/>
    <x v="0"/>
    <x v="5"/>
  </r>
  <r>
    <n v="515"/>
    <s v="A Tale of Faith - An Animated Short Film"/>
    <s v="A Tale of Faith is an animated short film based on the heartwarming tale by Rebbe Nachman of Breslov."/>
    <n v="-72349"/>
    <n v="97000"/>
    <n v="24651"/>
    <x v="2"/>
    <x v="0"/>
    <s v="USD"/>
    <n v="1451389601"/>
    <n v="1447933601"/>
    <b v="0"/>
    <n v="34"/>
    <b v="0"/>
    <x v="5"/>
    <n v="12325.5"/>
    <x v="0"/>
    <x v="5"/>
  </r>
  <r>
    <n v="516"/>
    <s v="Shipmates"/>
    <s v="A big brother style comedy animation series starring famous seafarers"/>
    <n v="-5000"/>
    <n v="5000"/>
    <n v="0"/>
    <x v="2"/>
    <x v="1"/>
    <s v="GBP"/>
    <n v="1432752080"/>
    <n v="1427568080"/>
    <b v="0"/>
    <n v="0"/>
    <b v="0"/>
    <x v="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-14795"/>
    <n v="15000"/>
    <n v="205"/>
    <x v="2"/>
    <x v="0"/>
    <s v="USD"/>
    <n v="1486046761"/>
    <n v="1483454761"/>
    <b v="0"/>
    <n v="3"/>
    <b v="0"/>
    <x v="5"/>
    <n v="102.5"/>
    <x v="0"/>
    <x v="5"/>
  </r>
  <r>
    <n v="518"/>
    <s v="Somorrah"/>
    <s v="The community of Somorrah is peaceful and unblemished until &quot;The Boss&quot; power and money starts to diminish &amp; plans to gain it all back!"/>
    <n v="-7175"/>
    <n v="7175"/>
    <n v="0"/>
    <x v="2"/>
    <x v="0"/>
    <s v="USD"/>
    <n v="1441550760"/>
    <n v="1438958824"/>
    <b v="0"/>
    <n v="0"/>
    <b v="0"/>
    <x v="5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-9255"/>
    <n v="12001"/>
    <n v="2746"/>
    <x v="2"/>
    <x v="0"/>
    <s v="USD"/>
    <n v="1354699421"/>
    <n v="1352107421"/>
    <b v="0"/>
    <n v="70"/>
    <b v="0"/>
    <x v="5"/>
    <n v="1373"/>
    <x v="0"/>
    <x v="5"/>
  </r>
  <r>
    <n v="520"/>
    <s v="Darktales The Play"/>
    <s v="Tim Arthur's 21st anniversary sell-out production of his 'chilling' and 'sinister' ghostly thriller returns to the Edinburgh Fringe!"/>
    <n v="105"/>
    <n v="5000"/>
    <n v="5105"/>
    <x v="0"/>
    <x v="1"/>
    <s v="GBP"/>
    <n v="1449766261"/>
    <n v="1447174261"/>
    <b v="0"/>
    <n v="34"/>
    <b v="1"/>
    <x v="6"/>
    <n v="2552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232"/>
    <n v="5000"/>
    <n v="5232"/>
    <x v="0"/>
    <x v="0"/>
    <s v="USD"/>
    <n v="1477976340"/>
    <n v="1475460819"/>
    <b v="0"/>
    <n v="56"/>
    <b v="1"/>
    <x v="6"/>
    <n v="2616"/>
    <x v="1"/>
    <x v="6"/>
  </r>
  <r>
    <n v="522"/>
    <s v="COMPASS PLAYERS"/>
    <s v="*** TO MAKE DONATIONS IN THE FUTURE                                   GO TO OUR WEBSITE: www.compassplayers.com ***"/>
    <n v="440"/>
    <n v="3000"/>
    <n v="3440"/>
    <x v="0"/>
    <x v="0"/>
    <s v="USD"/>
    <n v="1458518325"/>
    <n v="1456793925"/>
    <b v="0"/>
    <n v="31"/>
    <b v="1"/>
    <x v="6"/>
    <n v="172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1030"/>
    <n v="5000"/>
    <n v="6030"/>
    <x v="0"/>
    <x v="0"/>
    <s v="USD"/>
    <n v="1442805076"/>
    <n v="1440213076"/>
    <b v="0"/>
    <n v="84"/>
    <b v="1"/>
    <x v="6"/>
    <n v="3015"/>
    <x v="1"/>
    <x v="6"/>
  </r>
  <r>
    <n v="524"/>
    <s v="Zero Down"/>
    <s v="Angel on the Corner need YOUR help to raise Â£3,500 to take Zero Down by Sarah Hehir to the Edinburgh Fringe Festival this August!"/>
    <n v="303.55000000000018"/>
    <n v="3500"/>
    <n v="3803.55"/>
    <x v="0"/>
    <x v="1"/>
    <s v="GBP"/>
    <n v="1464801169"/>
    <n v="1462209169"/>
    <b v="0"/>
    <n v="130"/>
    <b v="1"/>
    <x v="6"/>
    <n v="1901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0"/>
    <n v="12000"/>
    <n v="12000"/>
    <x v="0"/>
    <x v="0"/>
    <s v="USD"/>
    <n v="1410601041"/>
    <n v="1406713041"/>
    <b v="0"/>
    <n v="12"/>
    <b v="1"/>
    <x v="6"/>
    <n v="6000"/>
    <x v="1"/>
    <x v="6"/>
  </r>
  <r>
    <n v="526"/>
    <s v="Victory by Madicken Malm"/>
    <s v="We have a brand new play. We urgently need your help to fund our production, which opens at Theatre503 on August 18th."/>
    <n v="210"/>
    <n v="1500"/>
    <n v="1710"/>
    <x v="0"/>
    <x v="1"/>
    <s v="GBP"/>
    <n v="1438966800"/>
    <n v="1436278344"/>
    <b v="0"/>
    <n v="23"/>
    <b v="1"/>
    <x v="6"/>
    <n v="855"/>
    <x v="1"/>
    <x v="6"/>
  </r>
  <r>
    <n v="527"/>
    <s v="Omega Kids - a new play"/>
    <s v="OMEGA KIDS, a new play by Noah Mease, directed by Jay Stull &amp; produced by New Light Theater Project in association with Access Theater."/>
    <n v="85"/>
    <n v="10000"/>
    <n v="10085"/>
    <x v="0"/>
    <x v="0"/>
    <s v="USD"/>
    <n v="1487347500"/>
    <n v="1484715366"/>
    <b v="0"/>
    <n v="158"/>
    <b v="1"/>
    <x v="6"/>
    <n v="5042.5"/>
    <x v="1"/>
    <x v="6"/>
  </r>
  <r>
    <n v="528"/>
    <s v="Devastated No Matter What"/>
    <s v="A Festival Backed Production of a Full-Length Play."/>
    <n v="180"/>
    <n v="1150"/>
    <n v="1330"/>
    <x v="0"/>
    <x v="0"/>
    <s v="USD"/>
    <n v="1434921600"/>
    <n v="1433109907"/>
    <b v="0"/>
    <n v="30"/>
    <b v="1"/>
    <x v="6"/>
    <n v="66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365"/>
    <n v="1200"/>
    <n v="1565"/>
    <x v="0"/>
    <x v="5"/>
    <s v="CAD"/>
    <n v="1484110800"/>
    <n v="1482281094"/>
    <b v="0"/>
    <n v="18"/>
    <b v="1"/>
    <x v="6"/>
    <n v="782.5"/>
    <x v="1"/>
    <x v="6"/>
  </r>
  <r>
    <n v="530"/>
    <s v="Corners Grove"/>
    <s v="Corners Grove is a coming-of-age play about leaving home, gender identity and the death of Whitney Houston; will benefit Win NYC."/>
    <n v="265"/>
    <n v="3405"/>
    <n v="3670"/>
    <x v="0"/>
    <x v="0"/>
    <s v="USD"/>
    <n v="1435111200"/>
    <n v="1433254268"/>
    <b v="0"/>
    <n v="29"/>
    <b v="1"/>
    <x v="6"/>
    <n v="183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0"/>
    <n v="4000"/>
    <n v="4000"/>
    <x v="0"/>
    <x v="0"/>
    <s v="USD"/>
    <n v="1481957940"/>
    <n v="1478050429"/>
    <b v="0"/>
    <n v="31"/>
    <b v="1"/>
    <x v="6"/>
    <n v="2000"/>
    <x v="1"/>
    <x v="6"/>
  </r>
  <r>
    <n v="532"/>
    <s v="Walken On Sunshine"/>
    <s v="A fast paced, comedic play about an anxiety-ridden filmmaker who lies to investors about having Christopher Walken in his film."/>
    <n v="2325"/>
    <n v="10000"/>
    <n v="12325"/>
    <x v="0"/>
    <x v="0"/>
    <s v="USD"/>
    <n v="1463098208"/>
    <n v="1460506208"/>
    <b v="0"/>
    <n v="173"/>
    <b v="1"/>
    <x v="6"/>
    <n v="6162.5"/>
    <x v="1"/>
    <x v="6"/>
  </r>
  <r>
    <n v="533"/>
    <s v="Foresight"/>
    <s v="New writing â€¢ Twisty-turny magical realist retro sci-fi â€¢ Human lives â€¢ Storytelling â€¢ The slope our society slips down..."/>
    <n v="4"/>
    <n v="2000"/>
    <n v="2004"/>
    <x v="0"/>
    <x v="1"/>
    <s v="GBP"/>
    <n v="1463394365"/>
    <n v="1461320765"/>
    <b v="0"/>
    <n v="17"/>
    <b v="1"/>
    <x v="6"/>
    <n v="100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700"/>
    <n v="15000"/>
    <n v="15700"/>
    <x v="0"/>
    <x v="10"/>
    <s v="NOK"/>
    <n v="1446418800"/>
    <n v="1443036470"/>
    <b v="0"/>
    <n v="48"/>
    <b v="1"/>
    <x v="6"/>
    <n v="7850"/>
    <x v="1"/>
    <x v="6"/>
  </r>
  <r>
    <n v="535"/>
    <s v="Astronauts of Hartlepool: a Brexit sci-fi for VAULT 2017"/>
    <s v="Weâ€™re producing a Northern Brexit sci-fi play for VAULT festival 2017 and we need your help!"/>
    <n v="50"/>
    <n v="2000"/>
    <n v="2050"/>
    <x v="0"/>
    <x v="1"/>
    <s v="GBP"/>
    <n v="1483707905"/>
    <n v="1481115905"/>
    <b v="0"/>
    <n v="59"/>
    <b v="1"/>
    <x v="6"/>
    <n v="102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602.5"/>
    <n v="3300"/>
    <n v="3902.5"/>
    <x v="0"/>
    <x v="1"/>
    <s v="GBP"/>
    <n v="1438624800"/>
    <n v="1435133807"/>
    <b v="0"/>
    <n v="39"/>
    <b v="1"/>
    <x v="6"/>
    <n v="1951.2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410"/>
    <n v="2000"/>
    <n v="2410"/>
    <x v="0"/>
    <x v="0"/>
    <s v="USD"/>
    <n v="1446665191"/>
    <n v="1444069591"/>
    <b v="0"/>
    <n v="59"/>
    <b v="1"/>
    <x v="6"/>
    <n v="1205"/>
    <x v="1"/>
    <x v="6"/>
  </r>
  <r>
    <n v="538"/>
    <s v="Shakespeare Orange County's HAMLET: Match This!"/>
    <s v="SOC produces affordable and accessible theatre in the heart of Orange County, CA, and we need your help to match a $5,000 grant!"/>
    <n v="10121"/>
    <n v="5000"/>
    <n v="15121"/>
    <x v="0"/>
    <x v="0"/>
    <s v="USD"/>
    <n v="1463166263"/>
    <n v="1460574263"/>
    <b v="0"/>
    <n v="60"/>
    <b v="1"/>
    <x v="6"/>
    <n v="7560.5"/>
    <x v="1"/>
    <x v="6"/>
  </r>
  <r>
    <n v="539"/>
    <s v="&quot;The Tale of The Cockatrice&quot; by Peafrog Puppetry"/>
    <s v="A brand new show that unites puppetry, live music and storytelling to bring a forgotten English legend back to life!"/>
    <n v="3.2200000000000273"/>
    <n v="500"/>
    <n v="503.22"/>
    <x v="0"/>
    <x v="1"/>
    <s v="GBP"/>
    <n v="1467681107"/>
    <n v="1465866707"/>
    <b v="0"/>
    <n v="20"/>
    <b v="1"/>
    <x v="6"/>
    <n v="251.61"/>
    <x v="1"/>
    <x v="6"/>
  </r>
  <r>
    <n v="540"/>
    <s v="hap's- Whats the program?"/>
    <s v="There are so many dilemmas in life- what to do, where to go? _x000a_Let us solve it - search our preference based entertainment calendar"/>
    <n v="-14999"/>
    <n v="15000"/>
    <n v="1"/>
    <x v="2"/>
    <x v="0"/>
    <s v="USD"/>
    <n v="1423078606"/>
    <n v="1420486606"/>
    <b v="0"/>
    <n v="1"/>
    <b v="0"/>
    <x v="7"/>
    <n v="0.5"/>
    <x v="2"/>
    <x v="7"/>
  </r>
  <r>
    <n v="541"/>
    <s v="Deviations"/>
    <s v="A website dedicated to local Kink Communities; to find others with matching interests and bring them together."/>
    <n v="-4475"/>
    <n v="4500"/>
    <n v="25"/>
    <x v="2"/>
    <x v="0"/>
    <s v="USD"/>
    <n v="1446080834"/>
    <n v="1443488834"/>
    <b v="0"/>
    <n v="1"/>
    <b v="0"/>
    <x v="7"/>
    <n v="12.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-249999"/>
    <n v="250000"/>
    <n v="1"/>
    <x v="2"/>
    <x v="0"/>
    <s v="USD"/>
    <n v="1462293716"/>
    <n v="1457113316"/>
    <b v="0"/>
    <n v="1"/>
    <b v="0"/>
    <x v="7"/>
    <n v="0.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-21930"/>
    <n v="22000"/>
    <n v="70"/>
    <x v="2"/>
    <x v="2"/>
    <s v="AUD"/>
    <n v="1414807962"/>
    <n v="1412215962"/>
    <b v="0"/>
    <n v="2"/>
    <b v="0"/>
    <x v="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-494"/>
    <n v="500"/>
    <n v="6"/>
    <x v="2"/>
    <x v="0"/>
    <s v="USD"/>
    <n v="1467647160"/>
    <n v="1465055160"/>
    <b v="0"/>
    <n v="2"/>
    <b v="0"/>
    <x v="7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-36308"/>
    <n v="50000"/>
    <n v="13692"/>
    <x v="2"/>
    <x v="6"/>
    <s v="EUR"/>
    <n v="1447600389"/>
    <n v="1444140789"/>
    <b v="0"/>
    <n v="34"/>
    <b v="0"/>
    <x v="7"/>
    <n v="684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-59948"/>
    <n v="60000"/>
    <n v="52"/>
    <x v="2"/>
    <x v="0"/>
    <s v="USD"/>
    <n v="1445097715"/>
    <n v="1441209715"/>
    <b v="0"/>
    <n v="2"/>
    <b v="0"/>
    <x v="7"/>
    <n v="26"/>
    <x v="2"/>
    <x v="7"/>
  </r>
  <r>
    <n v="547"/>
    <s v="Secure Email and Document sharing"/>
    <s v="We are looking to build a secure email / document sharing system for companies needing to send sensitive information to clients."/>
    <n v="-7500"/>
    <n v="7500"/>
    <n v="0"/>
    <x v="2"/>
    <x v="1"/>
    <s v="GBP"/>
    <n v="1455122564"/>
    <n v="1452530564"/>
    <b v="0"/>
    <n v="0"/>
    <b v="0"/>
    <x v="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-9991"/>
    <n v="10000"/>
    <n v="9"/>
    <x v="2"/>
    <x v="1"/>
    <s v="GBP"/>
    <n v="1446154848"/>
    <n v="1443562848"/>
    <b v="0"/>
    <n v="1"/>
    <b v="0"/>
    <x v="7"/>
    <n v="4.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-2432"/>
    <n v="2500"/>
    <n v="68"/>
    <x v="2"/>
    <x v="1"/>
    <s v="GBP"/>
    <n v="1436368622"/>
    <n v="1433776622"/>
    <b v="0"/>
    <n v="8"/>
    <b v="0"/>
    <x v="7"/>
    <n v="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-4965"/>
    <n v="5000"/>
    <n v="35"/>
    <x v="2"/>
    <x v="5"/>
    <s v="CAD"/>
    <n v="1485838800"/>
    <n v="1484756245"/>
    <b v="0"/>
    <n v="4"/>
    <b v="0"/>
    <x v="7"/>
    <n v="17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-71219"/>
    <n v="75000"/>
    <n v="3781"/>
    <x v="2"/>
    <x v="0"/>
    <s v="USD"/>
    <n v="1438451580"/>
    <n v="1434609424"/>
    <b v="0"/>
    <n v="28"/>
    <b v="0"/>
    <x v="7"/>
    <n v="1890.5"/>
    <x v="2"/>
    <x v="7"/>
  </r>
  <r>
    <n v="552"/>
    <s v="Spinnable Social Media"/>
    <s v="Axoral is a 3d interactive social media interface, with the potential to be so much more, but we need your help!"/>
    <n v="-45000"/>
    <n v="45000"/>
    <n v="0"/>
    <x v="2"/>
    <x v="5"/>
    <s v="CAD"/>
    <n v="1452350896"/>
    <n v="1447166896"/>
    <b v="0"/>
    <n v="0"/>
    <b v="0"/>
    <x v="7"/>
    <n v="0"/>
    <x v="2"/>
    <x v="7"/>
  </r>
  <r>
    <n v="553"/>
    <s v="sellorshopusa.com"/>
    <s v="Groundbreaking New Classifieds Website Grows Into Largest Nationwide Coverage By Turning Users Into Entrepreneurs"/>
    <n v="-24877"/>
    <n v="25000"/>
    <n v="123"/>
    <x v="2"/>
    <x v="0"/>
    <s v="USD"/>
    <n v="1415988991"/>
    <n v="1413393391"/>
    <b v="0"/>
    <n v="6"/>
    <b v="0"/>
    <x v="7"/>
    <n v="61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-2454"/>
    <n v="3870"/>
    <n v="1416"/>
    <x v="2"/>
    <x v="0"/>
    <s v="USD"/>
    <n v="1413735972"/>
    <n v="1411143972"/>
    <b v="0"/>
    <n v="22"/>
    <b v="0"/>
    <x v="7"/>
    <n v="708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-7500"/>
    <n v="7500"/>
    <n v="0"/>
    <x v="2"/>
    <x v="1"/>
    <s v="GBP"/>
    <n v="1465720143"/>
    <n v="1463128143"/>
    <b v="0"/>
    <n v="0"/>
    <b v="0"/>
    <x v="7"/>
    <n v="0"/>
    <x v="2"/>
    <x v="7"/>
  </r>
  <r>
    <n v="556"/>
    <s v="Braille Academy"/>
    <s v="An educational platform for learning Unified English Braille Code"/>
    <n v="-7800"/>
    <n v="8000"/>
    <n v="200"/>
    <x v="2"/>
    <x v="0"/>
    <s v="USD"/>
    <n v="1452112717"/>
    <n v="1449520717"/>
    <b v="0"/>
    <n v="1"/>
    <b v="0"/>
    <x v="7"/>
    <n v="100"/>
    <x v="2"/>
    <x v="7"/>
  </r>
  <r>
    <n v="557"/>
    <s v="Interactive Global Domestic Violence Platform"/>
    <s v="The world's first interactive global domestic violence platform which connects victims, NGO's, policy-makers and researchers."/>
    <n v="-148634"/>
    <n v="150000"/>
    <n v="1366"/>
    <x v="2"/>
    <x v="12"/>
    <s v="EUR"/>
    <n v="1480721803"/>
    <n v="1478126203"/>
    <b v="0"/>
    <n v="20"/>
    <b v="0"/>
    <x v="7"/>
    <n v="683"/>
    <x v="2"/>
    <x v="7"/>
  </r>
  <r>
    <n v="558"/>
    <s v="Southwest Louisville Online A Local Social Network"/>
    <s v="A community website with news, classifieds, photo albums, business reviews and a calendar for the local community to share."/>
    <n v="-750"/>
    <n v="750"/>
    <n v="0"/>
    <x v="2"/>
    <x v="0"/>
    <s v="USD"/>
    <n v="1427227905"/>
    <n v="1424639505"/>
    <b v="0"/>
    <n v="0"/>
    <b v="0"/>
    <x v="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-239950"/>
    <n v="240000"/>
    <n v="50"/>
    <x v="2"/>
    <x v="0"/>
    <s v="USD"/>
    <n v="1449989260"/>
    <n v="1447397260"/>
    <b v="0"/>
    <n v="1"/>
    <b v="0"/>
    <x v="7"/>
    <n v="25"/>
    <x v="2"/>
    <x v="7"/>
  </r>
  <r>
    <n v="560"/>
    <s v="DOWNLOAD THE INTERNET,...."/>
    <s v="In the future the possibility exists that the internet it's self could be felled, we have world seed banks, it's time for a net bank,.."/>
    <n v="-99988"/>
    <n v="100000"/>
    <n v="12"/>
    <x v="2"/>
    <x v="5"/>
    <s v="CAD"/>
    <n v="1418841045"/>
    <n v="1416249045"/>
    <b v="0"/>
    <n v="3"/>
    <b v="0"/>
    <x v="7"/>
    <n v="6"/>
    <x v="2"/>
    <x v="7"/>
  </r>
  <r>
    <n v="561"/>
    <s v="CheckMate Careers"/>
    <s v="A marketplace for talent and employers to match. Using intuitive technology we match &amp; place talent with the best career position."/>
    <n v="-14945"/>
    <n v="15000"/>
    <n v="55"/>
    <x v="2"/>
    <x v="0"/>
    <s v="USD"/>
    <n v="1445874513"/>
    <n v="1442850513"/>
    <b v="0"/>
    <n v="2"/>
    <b v="0"/>
    <x v="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-50000"/>
    <n v="50000"/>
    <n v="0"/>
    <x v="2"/>
    <x v="9"/>
    <s v="EUR"/>
    <n v="1482052815"/>
    <n v="1479460815"/>
    <b v="0"/>
    <n v="0"/>
    <b v="0"/>
    <x v="7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-74932"/>
    <n v="75000"/>
    <n v="68"/>
    <x v="2"/>
    <x v="2"/>
    <s v="AUD"/>
    <n v="1424137247"/>
    <n v="1421545247"/>
    <b v="0"/>
    <n v="2"/>
    <b v="0"/>
    <x v="7"/>
    <n v="34"/>
    <x v="2"/>
    <x v="7"/>
  </r>
  <r>
    <n v="564"/>
    <s v="TOC TOC TROC"/>
    <s v="Plateforme de troc gratuit et d'Ã©changes en tous genres par nature. Mieux s'entraider, Ã©changer, de donner, louer ou vendre Ã  distance."/>
    <n v="-17999"/>
    <n v="18000"/>
    <n v="1"/>
    <x v="2"/>
    <x v="6"/>
    <s v="EUR"/>
    <n v="1457822275"/>
    <n v="1455230275"/>
    <b v="0"/>
    <n v="1"/>
    <b v="0"/>
    <x v="7"/>
    <n v="0.5"/>
    <x v="2"/>
    <x v="7"/>
  </r>
  <r>
    <n v="565"/>
    <s v="EasyLearnings"/>
    <s v="Our objective is to provide a platform which helps teachers to provide courses to leaners in wide range of locations including Africa."/>
    <n v="-25000"/>
    <n v="25000"/>
    <n v="0"/>
    <x v="2"/>
    <x v="1"/>
    <s v="GBP"/>
    <n v="1436554249"/>
    <n v="1433962249"/>
    <b v="0"/>
    <n v="0"/>
    <b v="0"/>
    <x v="7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-4999"/>
    <n v="5000"/>
    <n v="1"/>
    <x v="2"/>
    <x v="0"/>
    <s v="USD"/>
    <n v="1468513533"/>
    <n v="1465921533"/>
    <b v="0"/>
    <n v="1"/>
    <b v="0"/>
    <x v="7"/>
    <n v="0.5"/>
    <x v="2"/>
    <x v="7"/>
  </r>
  <r>
    <n v="567"/>
    <s v="UnimeTV - Revolutionizing Anime"/>
    <s v="UnimeTV's goal to revolutionize the way anime lovers interact with one another. Connect with others around the globe like never before!"/>
    <n v="-10000"/>
    <n v="10000"/>
    <n v="0"/>
    <x v="2"/>
    <x v="0"/>
    <s v="USD"/>
    <n v="1420143194"/>
    <n v="1417551194"/>
    <b v="0"/>
    <n v="0"/>
    <b v="0"/>
    <x v="7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-24255"/>
    <n v="24500"/>
    <n v="245"/>
    <x v="2"/>
    <x v="4"/>
    <s v="NZD"/>
    <n v="1452942000"/>
    <n v="1449785223"/>
    <b v="0"/>
    <n v="5"/>
    <b v="0"/>
    <x v="7"/>
    <n v="122.5"/>
    <x v="2"/>
    <x v="7"/>
  </r>
  <r>
    <n v="569"/>
    <s v="Mioti"/>
    <s v="Mioti is an indie game marketplace that doubles as a community for developers to join networks and discuss projects."/>
    <n v="-2480"/>
    <n v="2500"/>
    <n v="20"/>
    <x v="2"/>
    <x v="5"/>
    <s v="CAD"/>
    <n v="1451679612"/>
    <n v="1449087612"/>
    <b v="0"/>
    <n v="1"/>
    <b v="0"/>
    <x v="7"/>
    <n v="10"/>
    <x v="2"/>
    <x v="7"/>
  </r>
  <r>
    <n v="570"/>
    <s v="Relaunching in May"/>
    <s v="Humans have AM/FM/Satellite radio, kids have radio Disney, pets have DogCatRadio."/>
    <n v="-84858"/>
    <n v="85000"/>
    <n v="142"/>
    <x v="2"/>
    <x v="0"/>
    <s v="USD"/>
    <n v="1455822569"/>
    <n v="1453230569"/>
    <b v="0"/>
    <n v="1"/>
    <b v="0"/>
    <x v="7"/>
    <n v="71"/>
    <x v="2"/>
    <x v="7"/>
  </r>
  <r>
    <n v="571"/>
    <s v="Snag-A-Slip"/>
    <s v="Snag-A-Slip is an online platform that connects boaters with awesome marinas and available boat slips so that they can book with ease."/>
    <n v="-24894"/>
    <n v="25000"/>
    <n v="106"/>
    <x v="2"/>
    <x v="0"/>
    <s v="USD"/>
    <n v="1437969540"/>
    <n v="1436297723"/>
    <b v="0"/>
    <n v="2"/>
    <b v="0"/>
    <x v="7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-2500"/>
    <n v="2500"/>
    <n v="0"/>
    <x v="2"/>
    <x v="0"/>
    <s v="USD"/>
    <n v="1446660688"/>
    <n v="1444065088"/>
    <b v="0"/>
    <n v="0"/>
    <b v="0"/>
    <x v="7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-88542"/>
    <n v="88888"/>
    <n v="346"/>
    <x v="2"/>
    <x v="0"/>
    <s v="USD"/>
    <n v="1421543520"/>
    <n v="1416445931"/>
    <b v="0"/>
    <n v="9"/>
    <b v="0"/>
    <x v="7"/>
    <n v="173"/>
    <x v="2"/>
    <x v="7"/>
  </r>
  <r>
    <n v="574"/>
    <s v="Unity, A Content Creators Toolkit"/>
    <s v="Grow your YouTube channel and increase your audience by allowing multi uploads, shares and interaction from a single simple interface."/>
    <n v="-11100"/>
    <n v="11180"/>
    <n v="80"/>
    <x v="2"/>
    <x v="1"/>
    <s v="GBP"/>
    <n v="1476873507"/>
    <n v="1474281507"/>
    <b v="0"/>
    <n v="4"/>
    <b v="0"/>
    <x v="7"/>
    <n v="4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-59741"/>
    <n v="60000"/>
    <n v="259"/>
    <x v="2"/>
    <x v="12"/>
    <s v="EUR"/>
    <n v="1434213443"/>
    <n v="1431621443"/>
    <b v="0"/>
    <n v="4"/>
    <b v="0"/>
    <x v="7"/>
    <n v="129.5"/>
    <x v="2"/>
    <x v="7"/>
  </r>
  <r>
    <n v="576"/>
    <s v="Uthtopia"/>
    <s v="UthTopia Is a social media organization that believes in positive online usage, youth mentorship, and youth empowerment."/>
    <n v="-79999"/>
    <n v="80000"/>
    <n v="1"/>
    <x v="2"/>
    <x v="0"/>
    <s v="USD"/>
    <n v="1427537952"/>
    <n v="1422357552"/>
    <b v="0"/>
    <n v="1"/>
    <b v="0"/>
    <x v="7"/>
    <n v="0.5"/>
    <x v="2"/>
    <x v="7"/>
  </r>
  <r>
    <n v="577"/>
    <s v="everydayrelay"/>
    <s v="Emails are one of pervasively used mode of communication today. However, emails can be personal and sometimes discretion is needed."/>
    <n v="-4990"/>
    <n v="5000"/>
    <n v="10"/>
    <x v="2"/>
    <x v="0"/>
    <s v="USD"/>
    <n v="1463753302"/>
    <n v="1458569302"/>
    <b v="0"/>
    <n v="1"/>
    <b v="0"/>
    <x v="7"/>
    <n v="5"/>
    <x v="2"/>
    <x v="7"/>
  </r>
  <r>
    <n v="578"/>
    <s v="weBuy Crowdsourced Shopping"/>
    <s v="weBuy trade built on technology and Crowd Sourced Power"/>
    <n v="-124986"/>
    <n v="125000"/>
    <n v="14"/>
    <x v="2"/>
    <x v="1"/>
    <s v="GBP"/>
    <n v="1441633993"/>
    <n v="1439560393"/>
    <b v="0"/>
    <n v="7"/>
    <b v="0"/>
    <x v="7"/>
    <n v="7"/>
    <x v="2"/>
    <x v="7"/>
  </r>
  <r>
    <n v="579"/>
    <s v="Course: Learn Cryptography"/>
    <s v="Learn classic and public key cryptography with a full proof-of-concept system in JavaScript."/>
    <n v="-11825"/>
    <n v="12000"/>
    <n v="175"/>
    <x v="2"/>
    <x v="0"/>
    <s v="USD"/>
    <n v="1419539223"/>
    <n v="1416947223"/>
    <b v="0"/>
    <n v="5"/>
    <b v="0"/>
    <x v="7"/>
    <n v="87.5"/>
    <x v="2"/>
    <x v="7"/>
  </r>
  <r>
    <n v="580"/>
    <s v="Talented Minds â­ï¸"/>
    <s v="I Want To Create A Website That Helps Young Inventors Of Today Broadcast Their Talents &amp; Help Get The Reconigition They Deserve"/>
    <n v="-2999"/>
    <n v="3000"/>
    <n v="1"/>
    <x v="2"/>
    <x v="0"/>
    <s v="USD"/>
    <n v="1474580867"/>
    <n v="1471988867"/>
    <b v="0"/>
    <n v="1"/>
    <b v="0"/>
    <x v="7"/>
    <n v="0.5"/>
    <x v="2"/>
    <x v="7"/>
  </r>
  <r>
    <n v="581"/>
    <s v="A Poets Domain"/>
    <s v="Help me raise funds so that I can be able to give passionate young poets a chance to earn money weekly for their writing &amp; spoken word."/>
    <n v="-400"/>
    <n v="400"/>
    <n v="0"/>
    <x v="2"/>
    <x v="0"/>
    <s v="USD"/>
    <n v="1438474704"/>
    <n v="1435882704"/>
    <b v="0"/>
    <n v="0"/>
    <b v="0"/>
    <x v="7"/>
    <n v="0"/>
    <x v="2"/>
    <x v="7"/>
  </r>
  <r>
    <n v="582"/>
    <s v="&quot;We the People...&quot;"/>
    <s v="A community-driven online system which promotes self-governance.  Level up by adding content; civic agendas and private associations."/>
    <n v="-100000"/>
    <n v="100000"/>
    <n v="0"/>
    <x v="2"/>
    <x v="0"/>
    <s v="USD"/>
    <n v="1426442400"/>
    <n v="1424454319"/>
    <b v="0"/>
    <n v="0"/>
    <b v="0"/>
    <x v="7"/>
    <n v="0"/>
    <x v="2"/>
    <x v="7"/>
  </r>
  <r>
    <n v="583"/>
    <s v="HackersArchive.com"/>
    <s v="HackersArchive.com will help rid the web of viruses and scams found everywhere else you look!"/>
    <n v="-8999"/>
    <n v="9000"/>
    <n v="1"/>
    <x v="2"/>
    <x v="0"/>
    <s v="USD"/>
    <n v="1426800687"/>
    <n v="1424212287"/>
    <b v="0"/>
    <n v="1"/>
    <b v="0"/>
    <x v="7"/>
    <n v="0.5"/>
    <x v="2"/>
    <x v="7"/>
  </r>
  <r>
    <n v="584"/>
    <s v="scriptCall - The Personal Presentation Platform"/>
    <s v="Script Call takes your presentation from the wall to your audience; from your device to theirs."/>
    <n v="-990"/>
    <n v="1000"/>
    <n v="10"/>
    <x v="2"/>
    <x v="0"/>
    <s v="USD"/>
    <n v="1426522316"/>
    <n v="1423933916"/>
    <b v="0"/>
    <n v="2"/>
    <b v="0"/>
    <x v="7"/>
    <n v="5"/>
    <x v="2"/>
    <x v="7"/>
  </r>
  <r>
    <n v="585"/>
    <s v="Link Card"/>
    <s v="SAVE UP TO 40% WHEN YOU SPEND!_x000a__x000a_PRE-ORDER YOUR LINK CARD TODAY"/>
    <n v="-9000"/>
    <n v="9000"/>
    <n v="0"/>
    <x v="2"/>
    <x v="1"/>
    <s v="GBP"/>
    <n v="1448928000"/>
    <n v="1444123377"/>
    <b v="0"/>
    <n v="0"/>
    <b v="0"/>
    <x v="7"/>
    <n v="0"/>
    <x v="2"/>
    <x v="7"/>
  </r>
  <r>
    <n v="586"/>
    <s v="Employ College 2K"/>
    <s v="Employ College is a movement for companies to hire college graduates from their respected institutions."/>
    <n v="-9944"/>
    <n v="10000"/>
    <n v="56"/>
    <x v="2"/>
    <x v="0"/>
    <s v="USD"/>
    <n v="1424032207"/>
    <n v="1421440207"/>
    <b v="0"/>
    <n v="4"/>
    <b v="0"/>
    <x v="7"/>
    <n v="28"/>
    <x v="2"/>
    <x v="7"/>
  </r>
  <r>
    <n v="587"/>
    <s v="Waitresses.com"/>
    <s v="Waitresses.com is an online community devoted to servers around the world. Learn. Connect. Work. Travel. Share._x000a__x000a_Make a pledge today!"/>
    <n v="-27275"/>
    <n v="30000"/>
    <n v="2725"/>
    <x v="2"/>
    <x v="5"/>
    <s v="CAD"/>
    <n v="1429207833"/>
    <n v="1426615833"/>
    <b v="0"/>
    <n v="7"/>
    <b v="0"/>
    <x v="7"/>
    <n v="1362.5"/>
    <x v="2"/>
    <x v="7"/>
  </r>
  <r>
    <n v="588"/>
    <s v="TiTraGO! your personal driver"/>
    <s v="Offrire un &quot;TRAGO&quot;, ossia un passaggio con autista che ti segue e ti aspetta mentre concludi i tuoi affari, quando non puoi guidare"/>
    <n v="-8699"/>
    <n v="9000"/>
    <n v="301"/>
    <x v="2"/>
    <x v="13"/>
    <s v="EUR"/>
    <n v="1479410886"/>
    <n v="1474223286"/>
    <b v="0"/>
    <n v="2"/>
    <b v="0"/>
    <x v="7"/>
    <n v="150.5"/>
    <x v="2"/>
    <x v="7"/>
  </r>
  <r>
    <n v="589"/>
    <s v="Get Neighborly"/>
    <s v="Services closer than you think..."/>
    <n v="-7499"/>
    <n v="7500"/>
    <n v="1"/>
    <x v="2"/>
    <x v="0"/>
    <s v="USD"/>
    <n v="1436366699"/>
    <n v="1435070699"/>
    <b v="0"/>
    <n v="1"/>
    <b v="0"/>
    <x v="7"/>
    <n v="0.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-4777"/>
    <n v="5000"/>
    <n v="223"/>
    <x v="2"/>
    <x v="1"/>
    <s v="GBP"/>
    <n v="1454936460"/>
    <n v="1452259131"/>
    <b v="0"/>
    <n v="9"/>
    <b v="0"/>
    <x v="7"/>
    <n v="111.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-99939"/>
    <n v="100000"/>
    <n v="61"/>
    <x v="2"/>
    <x v="0"/>
    <s v="USD"/>
    <n v="1437570130"/>
    <n v="1434978130"/>
    <b v="0"/>
    <n v="2"/>
    <b v="0"/>
    <x v="7"/>
    <n v="30.5"/>
    <x v="2"/>
    <x v="7"/>
  </r>
  <r>
    <n v="592"/>
    <s v="Go Start A Biz"/>
    <s v="Together, we can build a FREE, business start-up system that will help aspiring entrepreneurs change their economic circumstances."/>
    <n v="-7250"/>
    <n v="7500"/>
    <n v="250"/>
    <x v="2"/>
    <x v="0"/>
    <s v="USD"/>
    <n v="1417584860"/>
    <n v="1414992860"/>
    <b v="0"/>
    <n v="1"/>
    <b v="0"/>
    <x v="7"/>
    <n v="12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-385"/>
    <n v="500"/>
    <n v="115"/>
    <x v="2"/>
    <x v="1"/>
    <s v="GBP"/>
    <n v="1428333345"/>
    <n v="1425744945"/>
    <b v="0"/>
    <n v="7"/>
    <b v="0"/>
    <x v="7"/>
    <n v="57.5"/>
    <x v="2"/>
    <x v="7"/>
  </r>
  <r>
    <n v="594"/>
    <s v="Unleashed Fitness"/>
    <s v="Creating a fitness site that will change the fitness game forever!"/>
    <n v="-24974"/>
    <n v="25000"/>
    <n v="26"/>
    <x v="2"/>
    <x v="0"/>
    <s v="USD"/>
    <n v="1460832206"/>
    <n v="1458240206"/>
    <b v="0"/>
    <n v="2"/>
    <b v="0"/>
    <x v="7"/>
    <n v="13"/>
    <x v="2"/>
    <x v="7"/>
  </r>
  <r>
    <n v="595"/>
    <s v="MyBestInterest.org"/>
    <s v="MyBestInterest.org elminates election research by quickly identifying the candidates that will best represent your interests."/>
    <n v="-99574"/>
    <n v="100000"/>
    <n v="426"/>
    <x v="2"/>
    <x v="0"/>
    <s v="USD"/>
    <n v="1430703638"/>
    <n v="1426815638"/>
    <b v="0"/>
    <n v="8"/>
    <b v="0"/>
    <x v="7"/>
    <n v="213"/>
    <x v="2"/>
    <x v="7"/>
  </r>
  <r>
    <n v="596"/>
    <s v="DigitaliBook free library"/>
    <s v="We present digitaibook,com site which can become a free electronic library with your help,"/>
    <n v="-19994"/>
    <n v="20000"/>
    <n v="6"/>
    <x v="2"/>
    <x v="0"/>
    <s v="USD"/>
    <n v="1478122292"/>
    <n v="1475530292"/>
    <b v="0"/>
    <n v="2"/>
    <b v="0"/>
    <x v="7"/>
    <n v="3"/>
    <x v="2"/>
    <x v="7"/>
  </r>
  <r>
    <n v="597"/>
    <s v="Rolodex: One Contact List to Rule Them All"/>
    <s v="Rolodex is a web application that strives to nurture business to business relationships by connecting users via email."/>
    <n v="-7480"/>
    <n v="7500"/>
    <n v="20"/>
    <x v="2"/>
    <x v="0"/>
    <s v="USD"/>
    <n v="1469980800"/>
    <n v="1466787335"/>
    <b v="0"/>
    <n v="2"/>
    <b v="0"/>
    <x v="7"/>
    <n v="10"/>
    <x v="2"/>
    <x v="7"/>
  </r>
  <r>
    <n v="598"/>
    <s v="Goals not creeds"/>
    <s v="This is a project to create a crowd-funding site for Urantia Book readers worldwide."/>
    <n v="-1650"/>
    <n v="2500"/>
    <n v="850"/>
    <x v="2"/>
    <x v="0"/>
    <s v="USD"/>
    <n v="1417737781"/>
    <n v="1415145781"/>
    <b v="0"/>
    <n v="7"/>
    <b v="0"/>
    <x v="7"/>
    <n v="425"/>
    <x v="2"/>
    <x v="7"/>
  </r>
  <r>
    <n v="599"/>
    <s v="Mail 4 Jail"/>
    <s v="We send care packages to incarcerated individuals throughout the country that include specific items hand picked by the sender."/>
    <n v="-49969"/>
    <n v="50000"/>
    <n v="31"/>
    <x v="2"/>
    <x v="0"/>
    <s v="USD"/>
    <n v="1425827760"/>
    <n v="1423769402"/>
    <b v="0"/>
    <n v="2"/>
    <b v="0"/>
    <x v="7"/>
    <n v="15.5"/>
    <x v="2"/>
    <x v="7"/>
  </r>
  <r>
    <n v="600"/>
    <s v="Anaheim California here we come but we need your help."/>
    <s v="Science Technology Engineering and Math + youth = a brighter tomorrow."/>
    <n v="-4900"/>
    <n v="5000"/>
    <n v="100"/>
    <x v="1"/>
    <x v="0"/>
    <s v="USD"/>
    <n v="1431198562"/>
    <n v="1426014562"/>
    <b v="0"/>
    <n v="1"/>
    <b v="0"/>
    <x v="7"/>
    <n v="5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-9860"/>
    <n v="10000"/>
    <n v="140"/>
    <x v="1"/>
    <x v="5"/>
    <s v="CAD"/>
    <n v="1419626139"/>
    <n v="1417034139"/>
    <b v="0"/>
    <n v="6"/>
    <b v="0"/>
    <x v="7"/>
    <n v="7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-70000"/>
    <n v="70000"/>
    <n v="0"/>
    <x v="1"/>
    <x v="0"/>
    <s v="USD"/>
    <n v="1434654215"/>
    <n v="1432062215"/>
    <b v="0"/>
    <n v="0"/>
    <b v="0"/>
    <x v="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-14409.98"/>
    <n v="15000"/>
    <n v="590.02"/>
    <x v="1"/>
    <x v="0"/>
    <s v="USD"/>
    <n v="1408029623"/>
    <n v="1405437623"/>
    <b v="0"/>
    <n v="13"/>
    <b v="0"/>
    <x v="7"/>
    <n v="295.01000000000022"/>
    <x v="2"/>
    <x v="7"/>
  </r>
  <r>
    <n v="604"/>
    <s v="Don't Shoot the Messenger Chick (Canceled)"/>
    <s v="Bad news is our business. We deliver the news you don't want to and soften the blow with custom designed gifts and personalized verse."/>
    <n v="-1500"/>
    <n v="1500"/>
    <n v="0"/>
    <x v="1"/>
    <x v="0"/>
    <s v="USD"/>
    <n v="1409187056"/>
    <n v="1406595056"/>
    <b v="0"/>
    <n v="0"/>
    <b v="0"/>
    <x v="7"/>
    <n v="0"/>
    <x v="2"/>
    <x v="7"/>
  </r>
  <r>
    <n v="605"/>
    <s v="Teach Your Parents iPad (Canceled)"/>
    <s v="An iPad support care package for your parents / seniors."/>
    <n v="-4869"/>
    <n v="5000"/>
    <n v="131"/>
    <x v="1"/>
    <x v="0"/>
    <s v="USD"/>
    <n v="1440318908"/>
    <n v="1436430908"/>
    <b v="0"/>
    <n v="8"/>
    <b v="0"/>
    <x v="7"/>
    <n v="65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-4990"/>
    <n v="5000"/>
    <n v="10"/>
    <x v="1"/>
    <x v="9"/>
    <s v="EUR"/>
    <n v="1432479600"/>
    <n v="1428507409"/>
    <b v="0"/>
    <n v="1"/>
    <b v="0"/>
    <x v="7"/>
    <n v="5"/>
    <x v="2"/>
    <x v="7"/>
  </r>
  <r>
    <n v="607"/>
    <s v="An Online Music Venue Awaits (Canceled)"/>
    <s v="Gritty, upfront reality going the distance hard with a proven track record of insatiable artist. Broadcasted live on the Web."/>
    <n v="-250"/>
    <n v="250"/>
    <n v="0"/>
    <x v="1"/>
    <x v="0"/>
    <s v="USD"/>
    <n v="1448225336"/>
    <n v="1445629736"/>
    <b v="0"/>
    <n v="0"/>
    <b v="0"/>
    <x v="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-148539"/>
    <n v="150000"/>
    <n v="1461"/>
    <x v="1"/>
    <x v="0"/>
    <s v="USD"/>
    <n v="1434405980"/>
    <n v="1431813980"/>
    <b v="0"/>
    <n v="5"/>
    <b v="0"/>
    <x v="7"/>
    <n v="730.5"/>
    <x v="2"/>
    <x v="7"/>
  </r>
  <r>
    <n v="609"/>
    <s v="Swap Anything (Canceled)"/>
    <s v="Can we swap, please? - everybody's said it. I want to create a website that enables anybody to trade their items, without money hassle."/>
    <n v="-775"/>
    <n v="780"/>
    <n v="5"/>
    <x v="1"/>
    <x v="1"/>
    <s v="GBP"/>
    <n v="1448761744"/>
    <n v="1446166144"/>
    <b v="0"/>
    <n v="1"/>
    <b v="0"/>
    <x v="7"/>
    <n v="2.5"/>
    <x v="2"/>
    <x v="7"/>
  </r>
  <r>
    <n v="610"/>
    <s v="UniteChrist (Canceled)"/>
    <s v="We are creating a Christian social network to empower, educate, and connect Christians all over the world."/>
    <n v="-13803"/>
    <n v="13803"/>
    <n v="0"/>
    <x v="1"/>
    <x v="0"/>
    <s v="USD"/>
    <n v="1429732586"/>
    <n v="1427140586"/>
    <b v="0"/>
    <n v="0"/>
    <b v="0"/>
    <x v="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-80000"/>
    <n v="80000"/>
    <n v="0"/>
    <x v="1"/>
    <x v="6"/>
    <s v="EUR"/>
    <n v="1453210037"/>
    <n v="1448026037"/>
    <b v="0"/>
    <n v="0"/>
    <b v="0"/>
    <x v="7"/>
    <n v="0"/>
    <x v="2"/>
    <x v="7"/>
  </r>
  <r>
    <n v="612"/>
    <s v="Web Streaming 2.0 (Canceled)"/>
    <s v="A Fast and Reliable new Web platform to stream videos from Internet"/>
    <n v="-10000"/>
    <n v="10000"/>
    <n v="0"/>
    <x v="1"/>
    <x v="13"/>
    <s v="EUR"/>
    <n v="1472777146"/>
    <n v="1470185146"/>
    <b v="0"/>
    <n v="0"/>
    <b v="0"/>
    <x v="7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-47182"/>
    <n v="60000"/>
    <n v="12818"/>
    <x v="1"/>
    <x v="0"/>
    <s v="USD"/>
    <n v="1443675540"/>
    <n v="1441022120"/>
    <b v="0"/>
    <n v="121"/>
    <b v="0"/>
    <x v="7"/>
    <n v="6409"/>
    <x v="2"/>
    <x v="7"/>
  </r>
  <r>
    <n v="614"/>
    <s v="Lets Reinvent Our Election Process (Canceled)"/>
    <s v="Something is wrong when your choices are between a &quot;giant douche and a turd sandwich.&quot;  So, lets make it better."/>
    <n v="-10000"/>
    <n v="10000"/>
    <n v="0"/>
    <x v="1"/>
    <x v="0"/>
    <s v="USD"/>
    <n v="1466731740"/>
    <n v="1464139740"/>
    <b v="0"/>
    <n v="0"/>
    <b v="0"/>
    <x v="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-515"/>
    <n v="515"/>
    <n v="0"/>
    <x v="1"/>
    <x v="4"/>
    <s v="NZD"/>
    <n v="1443149759"/>
    <n v="1440557759"/>
    <b v="0"/>
    <n v="0"/>
    <b v="0"/>
    <x v="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-5000"/>
    <n v="5000"/>
    <n v="0"/>
    <x v="1"/>
    <x v="6"/>
    <s v="EUR"/>
    <n v="1488013307"/>
    <n v="1485421307"/>
    <b v="0"/>
    <n v="0"/>
    <b v="0"/>
    <x v="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-1940"/>
    <n v="2000"/>
    <n v="60"/>
    <x v="1"/>
    <x v="1"/>
    <s v="GBP"/>
    <n v="1431072843"/>
    <n v="1427184843"/>
    <b v="0"/>
    <n v="3"/>
    <b v="0"/>
    <x v="7"/>
    <n v="30"/>
    <x v="2"/>
    <x v="7"/>
  </r>
  <r>
    <n v="618"/>
    <s v="Y2Y Tutors (Canceled)"/>
    <s v="With the cost of education seemingly always on the rise, Y2Y aims to ensure that no student will be left behind through peer tutoring."/>
    <n v="-400"/>
    <n v="400"/>
    <n v="0"/>
    <x v="1"/>
    <x v="0"/>
    <s v="USD"/>
    <n v="1449689203"/>
    <n v="1447097203"/>
    <b v="0"/>
    <n v="0"/>
    <b v="0"/>
    <x v="7"/>
    <n v="0"/>
    <x v="2"/>
    <x v="7"/>
  </r>
  <r>
    <n v="619"/>
    <s v="Big Data (Canceled)"/>
    <s v="Big Data Sets for researchers interested in improving the quality of life."/>
    <n v="-2499999"/>
    <n v="2500000"/>
    <n v="1"/>
    <x v="1"/>
    <x v="0"/>
    <s v="USD"/>
    <n v="1416933390"/>
    <n v="1411745790"/>
    <b v="0"/>
    <n v="1"/>
    <b v="0"/>
    <x v="7"/>
    <n v="0.5"/>
    <x v="2"/>
    <x v="7"/>
  </r>
  <r>
    <n v="620"/>
    <s v="iShopGreen.ca - the green product marketplace (Canceled)"/>
    <s v="iShopGreen.ca is an online marketplace that connects consumers and suppliers with green products &amp; services"/>
    <n v="-29700"/>
    <n v="30000"/>
    <n v="300"/>
    <x v="1"/>
    <x v="5"/>
    <s v="CAD"/>
    <n v="1408986738"/>
    <n v="1405098738"/>
    <b v="0"/>
    <n v="1"/>
    <b v="0"/>
    <x v="7"/>
    <n v="15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-24739"/>
    <n v="25000"/>
    <n v="261"/>
    <x v="1"/>
    <x v="0"/>
    <s v="USD"/>
    <n v="1467934937"/>
    <n v="1465342937"/>
    <b v="0"/>
    <n v="3"/>
    <b v="0"/>
    <x v="7"/>
    <n v="130.5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-5659"/>
    <n v="6000"/>
    <n v="341"/>
    <x v="1"/>
    <x v="0"/>
    <s v="USD"/>
    <n v="1467398138"/>
    <n v="1465670138"/>
    <b v="0"/>
    <n v="9"/>
    <b v="0"/>
    <x v="7"/>
    <n v="170.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-75000"/>
    <n v="75000"/>
    <n v="0"/>
    <x v="1"/>
    <x v="2"/>
    <s v="AUD"/>
    <n v="1432771997"/>
    <n v="1430179997"/>
    <b v="0"/>
    <n v="0"/>
    <b v="0"/>
    <x v="7"/>
    <n v="0"/>
    <x v="2"/>
    <x v="7"/>
  </r>
  <r>
    <n v="624"/>
    <s v="NeedSomeLoven.com (Canceled)"/>
    <s v="I am designing a fun, high tech dating website, with over 25 cool features. It is innovate as well as user friendly."/>
    <n v="-5000"/>
    <n v="5000"/>
    <n v="0"/>
    <x v="1"/>
    <x v="0"/>
    <s v="USD"/>
    <n v="1431647041"/>
    <n v="1429055041"/>
    <b v="0"/>
    <n v="0"/>
    <b v="0"/>
    <x v="7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-25000"/>
    <n v="25000"/>
    <n v="0"/>
    <x v="1"/>
    <x v="5"/>
    <s v="CAD"/>
    <n v="1490560177"/>
    <n v="1487971777"/>
    <b v="0"/>
    <n v="0"/>
    <b v="0"/>
    <x v="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-20655"/>
    <n v="25000"/>
    <n v="4345"/>
    <x v="1"/>
    <x v="0"/>
    <s v="USD"/>
    <n v="1439644920"/>
    <n v="1436793939"/>
    <b v="0"/>
    <n v="39"/>
    <b v="0"/>
    <x v="7"/>
    <n v="2172.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-449910"/>
    <n v="450000"/>
    <n v="90"/>
    <x v="1"/>
    <x v="11"/>
    <s v="SEK"/>
    <n v="1457996400"/>
    <n v="1452842511"/>
    <b v="0"/>
    <n v="1"/>
    <b v="0"/>
    <x v="7"/>
    <n v="45"/>
    <x v="2"/>
    <x v="7"/>
  </r>
  <r>
    <n v="628"/>
    <s v="Website for Firearms Education &amp; Sale of Accessories"/>
    <s v="Funding of website design &amp; materials for education about firearms, firearm safety &amp; firearm related apparel"/>
    <n v="-5000"/>
    <n v="5000"/>
    <n v="0"/>
    <x v="1"/>
    <x v="0"/>
    <s v="USD"/>
    <n v="1405269457"/>
    <n v="1402677457"/>
    <b v="0"/>
    <n v="0"/>
    <b v="0"/>
    <x v="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-199650"/>
    <n v="200000"/>
    <n v="350"/>
    <x v="1"/>
    <x v="2"/>
    <s v="AUD"/>
    <n v="1463239108"/>
    <n v="1460647108"/>
    <b v="0"/>
    <n v="3"/>
    <b v="0"/>
    <x v="7"/>
    <n v="175"/>
    <x v="2"/>
    <x v="7"/>
  </r>
  <r>
    <n v="630"/>
    <s v="Ecosteader (Canceled)"/>
    <s v="Land development network for an eco-conscious collective. Community portal features ideas on lean design, green building, urban ecology"/>
    <n v="-11989"/>
    <n v="11999"/>
    <n v="10"/>
    <x v="1"/>
    <x v="0"/>
    <s v="USD"/>
    <n v="1441516200"/>
    <n v="1438959121"/>
    <b v="0"/>
    <n v="1"/>
    <b v="0"/>
    <x v="7"/>
    <n v="5"/>
    <x v="2"/>
    <x v="7"/>
  </r>
  <r>
    <n v="631"/>
    <s v="Brevity: A Powerful Online Publishing Software! (Canceled)"/>
    <s v="A Powerful Multimedia-Rich Software that aims at making online publishing very simple."/>
    <n v="-49310"/>
    <n v="50000"/>
    <n v="690"/>
    <x v="1"/>
    <x v="5"/>
    <s v="CAD"/>
    <n v="1464460329"/>
    <n v="1461954729"/>
    <b v="0"/>
    <n v="9"/>
    <b v="0"/>
    <x v="7"/>
    <n v="345"/>
    <x v="2"/>
    <x v="7"/>
  </r>
  <r>
    <n v="632"/>
    <s v="UniWherse.com - Bring students future (Canceled)"/>
    <s v="Our goal is to create a system, students can find universities that best match their interests."/>
    <n v="-20000"/>
    <n v="20000"/>
    <n v="0"/>
    <x v="1"/>
    <x v="9"/>
    <s v="EUR"/>
    <n v="1448470165"/>
    <n v="1445874565"/>
    <b v="0"/>
    <n v="0"/>
    <b v="0"/>
    <x v="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-8755"/>
    <n v="10000"/>
    <n v="1245"/>
    <x v="1"/>
    <x v="0"/>
    <s v="USD"/>
    <n v="1466204400"/>
    <n v="1463469062"/>
    <b v="0"/>
    <n v="25"/>
    <b v="0"/>
    <x v="7"/>
    <n v="622.5"/>
    <x v="2"/>
    <x v="7"/>
  </r>
  <r>
    <n v="634"/>
    <s v="pitchtograndma (Canceled)"/>
    <s v="We help companies to explain what they do in simple, grandma-would-understand terms."/>
    <n v="-4999"/>
    <n v="5000"/>
    <n v="1"/>
    <x v="1"/>
    <x v="0"/>
    <s v="USD"/>
    <n v="1424989029"/>
    <n v="1422397029"/>
    <b v="0"/>
    <n v="1"/>
    <b v="0"/>
    <x v="7"/>
    <n v="0.5"/>
    <x v="2"/>
    <x v="7"/>
  </r>
  <r>
    <n v="635"/>
    <s v="Pleero, A Technology Team Building Website (Canceled)"/>
    <s v="Network used for building technology development teams."/>
    <n v="-24998"/>
    <n v="25000"/>
    <n v="2"/>
    <x v="1"/>
    <x v="0"/>
    <s v="USD"/>
    <n v="1428804762"/>
    <n v="1426212762"/>
    <b v="0"/>
    <n v="1"/>
    <b v="0"/>
    <x v="7"/>
    <n v="1"/>
    <x v="2"/>
    <x v="7"/>
  </r>
  <r>
    <n v="636"/>
    <s v="Keto Advice (Canceled)"/>
    <s v="With no central location for keto knowledge, keto advice will be a community run knowledge base."/>
    <n v="-1996"/>
    <n v="2000"/>
    <n v="4"/>
    <x v="1"/>
    <x v="1"/>
    <s v="GBP"/>
    <n v="1433587620"/>
    <n v="1430996150"/>
    <b v="0"/>
    <n v="1"/>
    <b v="0"/>
    <x v="7"/>
    <n v="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-100000"/>
    <n v="100000"/>
    <n v="0"/>
    <x v="1"/>
    <x v="1"/>
    <s v="GBP"/>
    <n v="1488063840"/>
    <n v="1485558318"/>
    <b v="0"/>
    <n v="0"/>
    <b v="0"/>
    <x v="7"/>
    <n v="0"/>
    <x v="2"/>
    <x v="7"/>
  </r>
  <r>
    <n v="638"/>
    <s v="W (Canceled)"/>
    <s v="O0"/>
    <n v="-199982"/>
    <n v="200000"/>
    <n v="18"/>
    <x v="1"/>
    <x v="12"/>
    <s v="EUR"/>
    <n v="1490447662"/>
    <n v="1485267262"/>
    <b v="0"/>
    <n v="6"/>
    <b v="0"/>
    <x v="7"/>
    <n v="9"/>
    <x v="2"/>
    <x v="7"/>
  </r>
  <r>
    <n v="639"/>
    <s v="Kids Educational Social Media Site (Canceled)"/>
    <s v="Development of a Safe and Educational Social Media site for kids."/>
    <n v="-999999"/>
    <n v="1000000"/>
    <n v="1"/>
    <x v="1"/>
    <x v="0"/>
    <s v="USD"/>
    <n v="1413208795"/>
    <n v="1408024795"/>
    <b v="0"/>
    <n v="1"/>
    <b v="0"/>
    <x v="7"/>
    <n v="0.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1"/>
    <n v="70"/>
    <n v="101"/>
    <x v="0"/>
    <x v="6"/>
    <s v="EUR"/>
    <n v="1480028400"/>
    <n v="1478685915"/>
    <b v="0"/>
    <n v="2"/>
    <b v="1"/>
    <x v="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7665"/>
    <n v="40000"/>
    <n v="47665"/>
    <x v="0"/>
    <x v="0"/>
    <s v="USD"/>
    <n v="1439473248"/>
    <n v="1436881248"/>
    <b v="0"/>
    <n v="315"/>
    <b v="1"/>
    <x v="8"/>
    <n v="23832.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72097"/>
    <n v="20000"/>
    <n v="292097"/>
    <x v="0"/>
    <x v="12"/>
    <s v="EUR"/>
    <n v="1439998674"/>
    <n v="1436888274"/>
    <b v="0"/>
    <n v="2174"/>
    <b v="1"/>
    <x v="8"/>
    <n v="146048.5"/>
    <x v="2"/>
    <x v="8"/>
  </r>
  <r>
    <n v="643"/>
    <s v="Phone Silks - The best way to carry your smart phone!"/>
    <s v="Stylish new phone carrier allows instant access to your smart phone while freeing up your hands."/>
    <n v="1452"/>
    <n v="25000"/>
    <n v="26452"/>
    <x v="0"/>
    <x v="0"/>
    <s v="USD"/>
    <n v="1433085875"/>
    <n v="1428333875"/>
    <b v="0"/>
    <n v="152"/>
    <b v="1"/>
    <x v="8"/>
    <n v="1322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50029.479999999996"/>
    <n v="25000"/>
    <n v="75029.48"/>
    <x v="0"/>
    <x v="0"/>
    <s v="USD"/>
    <n v="1414544400"/>
    <n v="1410883139"/>
    <b v="0"/>
    <n v="1021"/>
    <b v="1"/>
    <x v="8"/>
    <n v="37514.74"/>
    <x v="2"/>
    <x v="8"/>
  </r>
  <r>
    <n v="645"/>
    <s v="Carbon Fiber Collar Stays"/>
    <s v="Ever wanted to own something made out of carbon fiber? Now you can!"/>
    <n v="3574"/>
    <n v="2000"/>
    <n v="5574"/>
    <x v="0"/>
    <x v="0"/>
    <s v="USD"/>
    <n v="1470962274"/>
    <n v="1468370274"/>
    <b v="0"/>
    <n v="237"/>
    <b v="1"/>
    <x v="8"/>
    <n v="278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255.01"/>
    <n v="800"/>
    <n v="1055.01"/>
    <x v="0"/>
    <x v="0"/>
    <s v="USD"/>
    <n v="1407788867"/>
    <n v="1405196867"/>
    <b v="0"/>
    <n v="27"/>
    <b v="1"/>
    <x v="8"/>
    <n v="527.5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141"/>
    <n v="2000"/>
    <n v="2141"/>
    <x v="0"/>
    <x v="5"/>
    <s v="CAD"/>
    <n v="1458235549"/>
    <n v="1455647149"/>
    <b v="0"/>
    <n v="17"/>
    <b v="1"/>
    <x v="8"/>
    <n v="1070.5"/>
    <x v="2"/>
    <x v="8"/>
  </r>
  <r>
    <n v="648"/>
    <s v="Audio Jacket"/>
    <s v="Get ready for the next product that you canâ€™t live without"/>
    <n v="9388"/>
    <n v="35000"/>
    <n v="44388"/>
    <x v="0"/>
    <x v="0"/>
    <s v="USD"/>
    <n v="1413304708"/>
    <n v="1410280708"/>
    <b v="0"/>
    <n v="27"/>
    <b v="1"/>
    <x v="8"/>
    <n v="22194"/>
    <x v="2"/>
    <x v="8"/>
  </r>
  <r>
    <n v="649"/>
    <s v="VIVO Solar Bag"/>
    <s v="A backpack with a built in solar panel to charge any USB device. Includes removable battery pack, USB cable, and 7 different adapters!"/>
    <n v="999"/>
    <n v="2500"/>
    <n v="3499"/>
    <x v="0"/>
    <x v="0"/>
    <s v="USD"/>
    <n v="1410904413"/>
    <n v="1409090013"/>
    <b v="0"/>
    <n v="82"/>
    <b v="1"/>
    <x v="8"/>
    <n v="1749.5"/>
    <x v="2"/>
    <x v="8"/>
  </r>
  <r>
    <n v="650"/>
    <s v="Jake Lazarow's Eagle Project"/>
    <s v="This project is designed to obtain flash drive bracelets with a child's information on it for parents to wear in case of emergencies"/>
    <n v="186"/>
    <n v="1500"/>
    <n v="1686"/>
    <x v="0"/>
    <x v="0"/>
    <s v="USD"/>
    <n v="1418953984"/>
    <n v="1413766384"/>
    <b v="0"/>
    <n v="48"/>
    <b v="1"/>
    <x v="8"/>
    <n v="84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132"/>
    <n v="25000"/>
    <n v="25132"/>
    <x v="0"/>
    <x v="0"/>
    <s v="USD"/>
    <n v="1418430311"/>
    <n v="1415838311"/>
    <b v="0"/>
    <n v="105"/>
    <b v="1"/>
    <x v="8"/>
    <n v="12566"/>
    <x v="2"/>
    <x v="8"/>
  </r>
  <r>
    <n v="652"/>
    <s v="The Zossom Phone Case"/>
    <s v="Zossom is a smart phone case with a strap. Forget the days of shattered screens and scratches. The Zossom case keeps your phone safe."/>
    <n v="14"/>
    <n v="3000"/>
    <n v="3014"/>
    <x v="0"/>
    <x v="0"/>
    <s v="USD"/>
    <n v="1480613650"/>
    <n v="1478018050"/>
    <b v="0"/>
    <n v="28"/>
    <b v="1"/>
    <x v="8"/>
    <n v="15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31084.5"/>
    <n v="75000"/>
    <n v="106084.5"/>
    <x v="0"/>
    <x v="0"/>
    <s v="USD"/>
    <n v="1440082240"/>
    <n v="1436885440"/>
    <b v="0"/>
    <n v="1107"/>
    <b v="1"/>
    <x v="8"/>
    <n v="53042.2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20075"/>
    <n v="12000"/>
    <n v="32075"/>
    <x v="0"/>
    <x v="0"/>
    <s v="USD"/>
    <n v="1436396313"/>
    <n v="1433804313"/>
    <b v="0"/>
    <n v="1013"/>
    <b v="1"/>
    <x v="8"/>
    <n v="16037.5"/>
    <x v="2"/>
    <x v="8"/>
  </r>
  <r>
    <n v="655"/>
    <s v="Spark: The Watch That Keeps You Awake"/>
    <s v="Meet Spark: The friendly companion that helps you stay awake during the day. Re-released with new features!"/>
    <n v="3751"/>
    <n v="8000"/>
    <n v="11751"/>
    <x v="0"/>
    <x v="0"/>
    <s v="USD"/>
    <n v="1426197512"/>
    <n v="1423609112"/>
    <b v="0"/>
    <n v="274"/>
    <b v="1"/>
    <x v="8"/>
    <n v="5875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678"/>
    <n v="5000"/>
    <n v="10678"/>
    <x v="0"/>
    <x v="0"/>
    <s v="USD"/>
    <n v="1460917119"/>
    <n v="1455736719"/>
    <b v="0"/>
    <n v="87"/>
    <b v="1"/>
    <x v="8"/>
    <n v="533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3855"/>
    <n v="15000"/>
    <n v="18855"/>
    <x v="0"/>
    <x v="0"/>
    <s v="USD"/>
    <n v="1450901872"/>
    <n v="1448309872"/>
    <b v="0"/>
    <n v="99"/>
    <b v="1"/>
    <x v="8"/>
    <n v="9427.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1289"/>
    <n v="28888"/>
    <n v="30177"/>
    <x v="0"/>
    <x v="0"/>
    <s v="USD"/>
    <n v="1437933600"/>
    <n v="1435117889"/>
    <b v="0"/>
    <n v="276"/>
    <b v="1"/>
    <x v="8"/>
    <n v="15088.5"/>
    <x v="2"/>
    <x v="8"/>
  </r>
  <r>
    <n v="659"/>
    <s v="Lulu Watch Designs - Apple Watch"/>
    <s v="Sync up your lifestyle"/>
    <n v="17"/>
    <n v="3000"/>
    <n v="3017"/>
    <x v="0"/>
    <x v="0"/>
    <s v="USD"/>
    <n v="1440339295"/>
    <n v="1437747295"/>
    <b v="0"/>
    <n v="21"/>
    <b v="1"/>
    <x v="8"/>
    <n v="1508.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-48471"/>
    <n v="50000"/>
    <n v="1529"/>
    <x v="2"/>
    <x v="0"/>
    <s v="USD"/>
    <n v="1415558879"/>
    <n v="1412963279"/>
    <b v="0"/>
    <n v="18"/>
    <b v="0"/>
    <x v="8"/>
    <n v="764.5"/>
    <x v="2"/>
    <x v="8"/>
  </r>
  <r>
    <n v="661"/>
    <s v="AirString"/>
    <s v="AirString keeps your AirPods from getting lost by keeping the pair together with a  durable and premium quality string."/>
    <n v="-9905"/>
    <n v="10000"/>
    <n v="95"/>
    <x v="2"/>
    <x v="0"/>
    <s v="USD"/>
    <n v="1477236559"/>
    <n v="1474644559"/>
    <b v="0"/>
    <n v="9"/>
    <b v="0"/>
    <x v="8"/>
    <n v="47.5"/>
    <x v="2"/>
    <x v="8"/>
  </r>
  <r>
    <n v="662"/>
    <s v="LW - the cool luminescent band with a watch"/>
    <s v="A stylish, durable safety light band on your wrist or ankle holds a watch or another modular accessory."/>
    <n v="-38844"/>
    <n v="39000"/>
    <n v="156"/>
    <x v="2"/>
    <x v="0"/>
    <s v="USD"/>
    <n v="1421404247"/>
    <n v="1418812247"/>
    <b v="0"/>
    <n v="4"/>
    <b v="0"/>
    <x v="8"/>
    <n v="78"/>
    <x v="2"/>
    <x v="8"/>
  </r>
  <r>
    <n v="663"/>
    <s v="MouseFighter invisible AIR mouse"/>
    <s v="Imagine a mouse that automatically moves your pointer to where your head is facing. Its an air mouse hidden inside a standard headset."/>
    <n v="-199300"/>
    <n v="200000"/>
    <n v="700"/>
    <x v="2"/>
    <x v="8"/>
    <s v="DKK"/>
    <n v="1437250456"/>
    <n v="1434658456"/>
    <b v="0"/>
    <n v="7"/>
    <b v="0"/>
    <x v="8"/>
    <n v="350"/>
    <x v="2"/>
    <x v="8"/>
  </r>
  <r>
    <n v="664"/>
    <s v="Oregon Babyâ„¢ Diapers"/>
    <s v="Save Oregon Babyâ„¢ Diapers, a handmade business, run by awesome moms in Southern Oregon, from permanently closing!"/>
    <n v="-11096"/>
    <n v="12000"/>
    <n v="904"/>
    <x v="2"/>
    <x v="0"/>
    <s v="USD"/>
    <n v="1428940775"/>
    <n v="1426348775"/>
    <b v="0"/>
    <n v="29"/>
    <b v="0"/>
    <x v="8"/>
    <n v="45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-8136"/>
    <n v="10000"/>
    <n v="1864"/>
    <x v="2"/>
    <x v="0"/>
    <s v="USD"/>
    <n v="1484327061"/>
    <n v="1479143061"/>
    <b v="0"/>
    <n v="12"/>
    <b v="0"/>
    <x v="8"/>
    <n v="932"/>
    <x v="2"/>
    <x v="8"/>
  </r>
  <r>
    <n v="666"/>
    <s v="Ducky Diapers"/>
    <s v="Have you ever dreamed of having a pet duckling, but concerned about all the pooping, here is a a solution to help solve that issue."/>
    <n v="-199992"/>
    <n v="200000"/>
    <n v="8"/>
    <x v="2"/>
    <x v="0"/>
    <s v="USD"/>
    <n v="1408305498"/>
    <n v="1405713498"/>
    <b v="0"/>
    <n v="4"/>
    <b v="0"/>
    <x v="8"/>
    <n v="4"/>
    <x v="2"/>
    <x v="8"/>
  </r>
  <r>
    <n v="667"/>
    <s v="Ubivade - Vibrating navigation belt"/>
    <s v="The first navigation system, usable by each means of transport, that will take you wherever you want without thinking about the route."/>
    <n v="-44990"/>
    <n v="50000"/>
    <n v="5010"/>
    <x v="2"/>
    <x v="13"/>
    <s v="EUR"/>
    <n v="1477731463"/>
    <n v="1474275463"/>
    <b v="0"/>
    <n v="28"/>
    <b v="0"/>
    <x v="8"/>
    <n v="250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-14316"/>
    <n v="15000"/>
    <n v="684"/>
    <x v="2"/>
    <x v="0"/>
    <s v="USD"/>
    <n v="1431374222"/>
    <n v="1427486222"/>
    <b v="0"/>
    <n v="25"/>
    <b v="0"/>
    <x v="8"/>
    <n v="342"/>
    <x v="2"/>
    <x v="8"/>
  </r>
  <r>
    <n v="669"/>
    <s v="Christian DiLusso Watches"/>
    <s v="Beautiful automatic watches, made for every moment._x000a_Sports, business, casual.....it fits every moment of your life."/>
    <n v="-156985"/>
    <n v="200000"/>
    <n v="43015"/>
    <x v="2"/>
    <x v="11"/>
    <s v="SEK"/>
    <n v="1467817258"/>
    <n v="1465225258"/>
    <b v="0"/>
    <n v="28"/>
    <b v="0"/>
    <x v="8"/>
    <n v="21507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-63651"/>
    <n v="90000"/>
    <n v="26349"/>
    <x v="2"/>
    <x v="13"/>
    <s v="EUR"/>
    <n v="1466323800"/>
    <n v="1463418120"/>
    <b v="0"/>
    <n v="310"/>
    <b v="0"/>
    <x v="8"/>
    <n v="13174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-18172"/>
    <n v="30000"/>
    <n v="11828"/>
    <x v="2"/>
    <x v="0"/>
    <s v="USD"/>
    <n v="1421208000"/>
    <n v="1418315852"/>
    <b v="0"/>
    <n v="15"/>
    <b v="0"/>
    <x v="8"/>
    <n v="5914"/>
    <x v="2"/>
    <x v="8"/>
  </r>
  <r>
    <n v="672"/>
    <s v="youWare  |  A digital ID for the real world"/>
    <s v="Fashion accessories used to instantly link with people you meet and exchange contact info, money, documents, media and so much more."/>
    <n v="-39186"/>
    <n v="50000"/>
    <n v="10814"/>
    <x v="2"/>
    <x v="0"/>
    <s v="USD"/>
    <n v="1420088340"/>
    <n v="1417410964"/>
    <b v="0"/>
    <n v="215"/>
    <b v="0"/>
    <x v="8"/>
    <n v="5407"/>
    <x v="2"/>
    <x v="8"/>
  </r>
  <r>
    <n v="673"/>
    <s v="HORIZON: LIFE ENHANCED GLASSWARE"/>
    <s v="Will assist the deaf to have better communication and safety through the use of LCD glassware with audio &amp; sensory components."/>
    <n v="-99795"/>
    <n v="100000"/>
    <n v="205"/>
    <x v="2"/>
    <x v="0"/>
    <s v="USD"/>
    <n v="1409602217"/>
    <n v="1405714217"/>
    <b v="0"/>
    <n v="3"/>
    <b v="0"/>
    <x v="8"/>
    <n v="102.5"/>
    <x v="2"/>
    <x v="8"/>
  </r>
  <r>
    <n v="674"/>
    <s v="Something To Wear For Hearing Sounds By Feeling Vibrations"/>
    <s v="Listen to sounds by feeling an array of vibrational patterns against your body."/>
    <n v="-49985"/>
    <n v="50000"/>
    <n v="15"/>
    <x v="2"/>
    <x v="0"/>
    <s v="USD"/>
    <n v="1407811627"/>
    <n v="1402627627"/>
    <b v="0"/>
    <n v="2"/>
    <b v="0"/>
    <x v="8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-5109"/>
    <n v="6000"/>
    <n v="891"/>
    <x v="2"/>
    <x v="0"/>
    <s v="USD"/>
    <n v="1420095540"/>
    <n v="1417558804"/>
    <b v="0"/>
    <n v="26"/>
    <b v="0"/>
    <x v="8"/>
    <n v="445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-98529"/>
    <n v="100000"/>
    <n v="1471"/>
    <x v="2"/>
    <x v="5"/>
    <s v="CAD"/>
    <n v="1423333581"/>
    <n v="1420741581"/>
    <b v="0"/>
    <n v="24"/>
    <b v="0"/>
    <x v="8"/>
    <n v="735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-37208"/>
    <n v="50000"/>
    <n v="12792"/>
    <x v="2"/>
    <x v="13"/>
    <s v="EUR"/>
    <n v="1467106895"/>
    <n v="1463218895"/>
    <b v="0"/>
    <n v="96"/>
    <b v="0"/>
    <x v="8"/>
    <n v="639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-27892"/>
    <n v="29000"/>
    <n v="1108"/>
    <x v="2"/>
    <x v="0"/>
    <s v="USD"/>
    <n v="1463821338"/>
    <n v="1461229338"/>
    <b v="0"/>
    <n v="17"/>
    <b v="0"/>
    <x v="8"/>
    <n v="554"/>
    <x v="2"/>
    <x v="8"/>
  </r>
  <r>
    <n v="679"/>
    <s v="Monolith Posture Coach"/>
    <s v="World's first bio-feedback posture device for your entire back. Trains back, neck, thoracic &amp; ab segments by using only 30 min/day."/>
    <n v="-48173"/>
    <n v="57000"/>
    <n v="8827"/>
    <x v="2"/>
    <x v="0"/>
    <s v="USD"/>
    <n v="1472920909"/>
    <n v="1467736909"/>
    <b v="0"/>
    <n v="94"/>
    <b v="0"/>
    <x v="8"/>
    <n v="4413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-55566"/>
    <n v="75000"/>
    <n v="19434"/>
    <x v="2"/>
    <x v="0"/>
    <s v="USD"/>
    <n v="1410955331"/>
    <n v="1407931331"/>
    <b v="0"/>
    <n v="129"/>
    <b v="0"/>
    <x v="8"/>
    <n v="9717"/>
    <x v="2"/>
    <x v="8"/>
  </r>
  <r>
    <n v="681"/>
    <s v="D-Pro Athletic Headband with Carbon Fiber"/>
    <s v="The D-Pro is a lightweight, moisture-wicking headband with a padded carbon fiber insert that reduces the risk of head injury in sports."/>
    <n v="-2499"/>
    <n v="2500"/>
    <n v="1"/>
    <x v="2"/>
    <x v="0"/>
    <s v="USD"/>
    <n v="1477509604"/>
    <n v="1474917604"/>
    <b v="0"/>
    <n v="1"/>
    <b v="0"/>
    <x v="8"/>
    <n v="0.5"/>
    <x v="2"/>
    <x v="8"/>
  </r>
  <r>
    <n v="682"/>
    <s v="Deception Belt"/>
    <s v="The Deception Belt is an innovative belt with app capability, designed to assist any user gain control over their appetite."/>
    <n v="-49947"/>
    <n v="50000"/>
    <n v="53"/>
    <x v="2"/>
    <x v="0"/>
    <s v="USD"/>
    <n v="1489512122"/>
    <n v="1486923722"/>
    <b v="0"/>
    <n v="4"/>
    <b v="0"/>
    <x v="8"/>
    <n v="26.5"/>
    <x v="2"/>
    <x v="8"/>
  </r>
  <r>
    <n v="683"/>
    <s v="Mist Buddy Hydration/Misting Backpack"/>
    <s v="Mist Buddy is a remote controlled misting system, powered by a rechargeable battery with misting/sipping tip for complete coolness."/>
    <n v="-34702"/>
    <n v="35000"/>
    <n v="298"/>
    <x v="2"/>
    <x v="0"/>
    <s v="USD"/>
    <n v="1477949764"/>
    <n v="1474493764"/>
    <b v="0"/>
    <n v="3"/>
    <b v="0"/>
    <x v="8"/>
    <n v="149"/>
    <x v="2"/>
    <x v="8"/>
  </r>
  <r>
    <n v="684"/>
    <s v="Arcus Motion Analyzer | The Versatile Smart Ring"/>
    <s v="Arcus gives your fingers super powers."/>
    <n v="-296052"/>
    <n v="320000"/>
    <n v="23948"/>
    <x v="2"/>
    <x v="0"/>
    <s v="USD"/>
    <n v="1406257200"/>
    <n v="1403176891"/>
    <b v="0"/>
    <n v="135"/>
    <b v="0"/>
    <x v="8"/>
    <n v="11974"/>
    <x v="2"/>
    <x v="8"/>
  </r>
  <r>
    <n v="685"/>
    <s v="Nomadica All purpose backpack with battery"/>
    <s v="PowerPack is an efficient and affordable backpack with a lithium-ion charger for all electronic devices offering charges on the go!"/>
    <n v="-1447"/>
    <n v="2000"/>
    <n v="553"/>
    <x v="2"/>
    <x v="0"/>
    <s v="USD"/>
    <n v="1421095672"/>
    <n v="1417207672"/>
    <b v="0"/>
    <n v="10"/>
    <b v="0"/>
    <x v="8"/>
    <n v="276.5"/>
    <x v="2"/>
    <x v="8"/>
  </r>
  <r>
    <n v="686"/>
    <s v="Vivi di Cuore - Heart Rate Watch"/>
    <s v="La tua giornata sportiva monitorata nel tuo polso??!!!_x000a_Rendiamolo possibile... VIVI DI CUORE --- All MADE in ITALY"/>
    <n v="-500000"/>
    <n v="500000"/>
    <n v="0"/>
    <x v="2"/>
    <x v="13"/>
    <s v="EUR"/>
    <n v="1438618170"/>
    <n v="1436026170"/>
    <b v="0"/>
    <n v="0"/>
    <b v="0"/>
    <x v="8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-96450"/>
    <n v="100000"/>
    <n v="3550"/>
    <x v="2"/>
    <x v="14"/>
    <s v="MXN"/>
    <n v="1486317653"/>
    <n v="1481133653"/>
    <b v="0"/>
    <n v="6"/>
    <b v="0"/>
    <x v="8"/>
    <n v="1775"/>
    <x v="2"/>
    <x v="8"/>
  </r>
  <r>
    <n v="688"/>
    <s v="The Most Advanced Dress Shirt- EVER!!"/>
    <s v="Removable collars and cuffs along with hidden underarm designs that prevent embarrassing and stubborn stains. What does YOUR shirt do?"/>
    <n v="-5402"/>
    <n v="20000"/>
    <n v="14598"/>
    <x v="2"/>
    <x v="0"/>
    <s v="USD"/>
    <n v="1444876253"/>
    <n v="1442284253"/>
    <b v="0"/>
    <n v="36"/>
    <b v="0"/>
    <x v="8"/>
    <n v="729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-84702.5"/>
    <n v="200000"/>
    <n v="115297.5"/>
    <x v="2"/>
    <x v="0"/>
    <s v="USD"/>
    <n v="1481173140"/>
    <n v="1478016097"/>
    <b v="0"/>
    <n v="336"/>
    <b v="0"/>
    <x v="8"/>
    <n v="57648.75"/>
    <x v="2"/>
    <x v="8"/>
  </r>
  <r>
    <n v="690"/>
    <s v="BLOXSHIELD"/>
    <s v="A radiation shield for your fitness tracker, smartwatch or other wearable smart device"/>
    <n v="-17532"/>
    <n v="20000"/>
    <n v="2468"/>
    <x v="2"/>
    <x v="0"/>
    <s v="USD"/>
    <n v="1473400800"/>
    <n v="1469718841"/>
    <b v="0"/>
    <n v="34"/>
    <b v="0"/>
    <x v="8"/>
    <n v="1234"/>
    <x v="2"/>
    <x v="8"/>
  </r>
  <r>
    <n v="691"/>
    <s v="ShapeCase - Colorful Apple Watch Bumpers"/>
    <s v="Personalizing your Apple Watch has never been easier. Ten different colors to match any lifestyle. Time is precious, protect it."/>
    <n v="-49740"/>
    <n v="50000"/>
    <n v="260"/>
    <x v="2"/>
    <x v="0"/>
    <s v="USD"/>
    <n v="1435711246"/>
    <n v="1433292046"/>
    <b v="0"/>
    <n v="10"/>
    <b v="0"/>
    <x v="8"/>
    <n v="130"/>
    <x v="2"/>
    <x v="8"/>
  </r>
  <r>
    <n v="692"/>
    <s v="Signum Indicators by Brighter Indication"/>
    <s v="A revolutionary, cycling safety device is born! Signum indicators close the communication gap between cyclists and other road users."/>
    <n v="-18694"/>
    <n v="20000"/>
    <n v="1306"/>
    <x v="2"/>
    <x v="1"/>
    <s v="GBP"/>
    <n v="1482397263"/>
    <n v="1479805263"/>
    <b v="0"/>
    <n v="201"/>
    <b v="0"/>
    <x v="8"/>
    <n v="653"/>
    <x v="2"/>
    <x v="8"/>
  </r>
  <r>
    <n v="693"/>
    <s v="Prana: Wearable for Breathing and Posture"/>
    <s v="Prana is the first wearable combining breath and posture tracking to make your sitting time count."/>
    <n v="-64662"/>
    <n v="100000"/>
    <n v="35338"/>
    <x v="2"/>
    <x v="0"/>
    <s v="USD"/>
    <n v="1430421827"/>
    <n v="1427829827"/>
    <b v="0"/>
    <n v="296"/>
    <b v="0"/>
    <x v="8"/>
    <n v="17669"/>
    <x v="2"/>
    <x v="8"/>
  </r>
  <r>
    <n v="694"/>
    <s v="Airlock bike helmet"/>
    <s v="You can control how much air enters the helmet by opening or closing the vents. This is very useful in bad weather, or for competition."/>
    <n v="-149410"/>
    <n v="150000"/>
    <n v="590"/>
    <x v="2"/>
    <x v="0"/>
    <s v="USD"/>
    <n v="1485964559"/>
    <n v="1483372559"/>
    <b v="0"/>
    <n v="7"/>
    <b v="0"/>
    <x v="8"/>
    <n v="295"/>
    <x v="2"/>
    <x v="8"/>
  </r>
  <r>
    <n v="695"/>
    <s v="mini air- personal air conditioner"/>
    <s v="Unique small wearable personal air conditioning device that provides the user a 10-15 degree environmental difference on his person."/>
    <n v="-59364"/>
    <n v="60000"/>
    <n v="636"/>
    <x v="2"/>
    <x v="0"/>
    <s v="USD"/>
    <n v="1414758620"/>
    <n v="1412166620"/>
    <b v="0"/>
    <n v="7"/>
    <b v="0"/>
    <x v="8"/>
    <n v="318"/>
    <x v="2"/>
    <x v="8"/>
  </r>
  <r>
    <n v="696"/>
    <s v="trustee"/>
    <s v="Show your fidelity by wearing the Trustee rings! Show where you are (at)!"/>
    <n v="-174999"/>
    <n v="175000"/>
    <n v="1"/>
    <x v="2"/>
    <x v="9"/>
    <s v="EUR"/>
    <n v="1406326502"/>
    <n v="1403734502"/>
    <b v="0"/>
    <n v="1"/>
    <b v="0"/>
    <x v="8"/>
    <n v="0.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-2681"/>
    <n v="5000"/>
    <n v="2319"/>
    <x v="2"/>
    <x v="12"/>
    <s v="EUR"/>
    <n v="1454502789"/>
    <n v="1453206789"/>
    <b v="0"/>
    <n v="114"/>
    <b v="0"/>
    <x v="8"/>
    <n v="1159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-84610"/>
    <n v="100000"/>
    <n v="15390"/>
    <x v="2"/>
    <x v="0"/>
    <s v="USD"/>
    <n v="1411005600"/>
    <n v="1408141245"/>
    <b v="0"/>
    <n v="29"/>
    <b v="0"/>
    <x v="8"/>
    <n v="7695"/>
    <x v="2"/>
    <x v="8"/>
  </r>
  <r>
    <n v="699"/>
    <s v="TapTap, a touch communication wristband"/>
    <s v="TapTap is a technology to transfer touch between two people. It can also be an activity tracker, a game controller or smart alarm."/>
    <n v="-22851.259999999995"/>
    <n v="130000"/>
    <n v="107148.74"/>
    <x v="2"/>
    <x v="0"/>
    <s v="USD"/>
    <n v="1385136000"/>
    <n v="1381923548"/>
    <b v="0"/>
    <n v="890"/>
    <b v="0"/>
    <x v="8"/>
    <n v="53574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-14597"/>
    <n v="15000"/>
    <n v="403"/>
    <x v="2"/>
    <x v="3"/>
    <s v="EUR"/>
    <n v="1484065881"/>
    <n v="1481473881"/>
    <b v="0"/>
    <n v="31"/>
    <b v="0"/>
    <x v="8"/>
    <n v="201.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-16882"/>
    <n v="23000"/>
    <n v="6118"/>
    <x v="2"/>
    <x v="1"/>
    <s v="GBP"/>
    <n v="1406130880"/>
    <n v="1403538880"/>
    <b v="0"/>
    <n v="21"/>
    <b v="0"/>
    <x v="8"/>
    <n v="305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-10377.99"/>
    <n v="15000"/>
    <n v="4622.01"/>
    <x v="2"/>
    <x v="0"/>
    <s v="USD"/>
    <n v="1480011987"/>
    <n v="1477416387"/>
    <b v="0"/>
    <n v="37"/>
    <b v="0"/>
    <x v="8"/>
    <n v="2311.0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-14163"/>
    <n v="15000"/>
    <n v="837"/>
    <x v="2"/>
    <x v="0"/>
    <s v="USD"/>
    <n v="1485905520"/>
    <n v="1481150949"/>
    <b v="0"/>
    <n v="7"/>
    <b v="0"/>
    <x v="8"/>
    <n v="418.5"/>
    <x v="2"/>
    <x v="8"/>
  </r>
  <r>
    <n v="704"/>
    <s v="ZNITCH- The Evolution in Helmet Safety"/>
    <s v="Turn you helmet into the safest helmet and don't worry about a thing,you will always have the right fit!!"/>
    <n v="-54519"/>
    <n v="55000"/>
    <n v="481"/>
    <x v="2"/>
    <x v="5"/>
    <s v="CAD"/>
    <n v="1487565468"/>
    <n v="1482381468"/>
    <b v="0"/>
    <n v="4"/>
    <b v="0"/>
    <x v="8"/>
    <n v="240.5"/>
    <x v="2"/>
    <x v="8"/>
  </r>
  <r>
    <n v="705"/>
    <s v="SomnoScope"/>
    <s v="The closest thing ever to the Holy Grail of wearables technology"/>
    <n v="-99023"/>
    <n v="100000"/>
    <n v="977"/>
    <x v="2"/>
    <x v="9"/>
    <s v="EUR"/>
    <n v="1484999278"/>
    <n v="1482407278"/>
    <b v="0"/>
    <n v="5"/>
    <b v="0"/>
    <x v="8"/>
    <n v="488.5"/>
    <x v="2"/>
    <x v="8"/>
  </r>
  <r>
    <n v="706"/>
    <s v="Driver Alert System"/>
    <s v="Driver Alert System es un sistema de seguridad para el conductor, que le avisa en caso de perder la posicion vertical mientras conduce."/>
    <n v="-100000"/>
    <n v="100000"/>
    <n v="0"/>
    <x v="2"/>
    <x v="3"/>
    <s v="EUR"/>
    <n v="1481740740"/>
    <n v="1478130783"/>
    <b v="0"/>
    <n v="0"/>
    <b v="0"/>
    <x v="8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-14329.400000000001"/>
    <n v="68000"/>
    <n v="53670.6"/>
    <x v="2"/>
    <x v="1"/>
    <s v="GBP"/>
    <n v="1483286127"/>
    <n v="1479830127"/>
    <b v="0"/>
    <n v="456"/>
    <b v="0"/>
    <x v="8"/>
    <n v="26835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-31163"/>
    <n v="40000"/>
    <n v="8837"/>
    <x v="2"/>
    <x v="1"/>
    <s v="GBP"/>
    <n v="1410616600"/>
    <n v="1405432600"/>
    <b v="0"/>
    <n v="369"/>
    <b v="0"/>
    <x v="8"/>
    <n v="4418.5"/>
    <x v="2"/>
    <x v="8"/>
  </r>
  <r>
    <n v="709"/>
    <s v="lumiglove"/>
    <s v="A &quot;handheld&quot; light, which eases the way you illuminate objects and/or paths."/>
    <n v="-14939"/>
    <n v="15000"/>
    <n v="61"/>
    <x v="2"/>
    <x v="0"/>
    <s v="USD"/>
    <n v="1417741159"/>
    <n v="1415149159"/>
    <b v="0"/>
    <n v="2"/>
    <b v="0"/>
    <x v="8"/>
    <n v="30.5"/>
    <x v="2"/>
    <x v="8"/>
  </r>
  <r>
    <n v="710"/>
    <s v="Hate York Shirt 2.0"/>
    <s v="Shirts, so technologically advanced, they connect mentally to their audience upon sight."/>
    <n v="-1200"/>
    <n v="1200"/>
    <n v="0"/>
    <x v="2"/>
    <x v="5"/>
    <s v="CAD"/>
    <n v="1408495440"/>
    <n v="1405640302"/>
    <b v="0"/>
    <n v="0"/>
    <b v="0"/>
    <x v="8"/>
    <n v="0"/>
    <x v="2"/>
    <x v="8"/>
  </r>
  <r>
    <n v="711"/>
    <s v="Anti Snore Wearable"/>
    <s v="Our wearable and app automates the poke you normally get from your bedpartner to make you stop snoring and making you turn to the side."/>
    <n v="-66209"/>
    <n v="100000"/>
    <n v="33791"/>
    <x v="2"/>
    <x v="9"/>
    <s v="EUR"/>
    <n v="1481716868"/>
    <n v="1478257268"/>
    <b v="0"/>
    <n v="338"/>
    <b v="0"/>
    <x v="8"/>
    <n v="16895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-48395"/>
    <n v="48500"/>
    <n v="105"/>
    <x v="2"/>
    <x v="0"/>
    <s v="USD"/>
    <n v="1455466832"/>
    <n v="1452874832"/>
    <b v="0"/>
    <n v="4"/>
    <b v="0"/>
    <x v="8"/>
    <n v="52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-24801"/>
    <n v="25000"/>
    <n v="199"/>
    <x v="2"/>
    <x v="13"/>
    <s v="EUR"/>
    <n v="1465130532"/>
    <n v="1462538532"/>
    <b v="0"/>
    <n v="1"/>
    <b v="0"/>
    <x v="8"/>
    <n v="99.5"/>
    <x v="2"/>
    <x v="8"/>
  </r>
  <r>
    <n v="714"/>
    <s v="Prep Packs Survival Belt"/>
    <s v="The Prep Packs Survival Belt allows you to carry all of the essentials for outdoor survival inside your belt buckle"/>
    <n v="-12751"/>
    <n v="15000"/>
    <n v="2249"/>
    <x v="2"/>
    <x v="0"/>
    <s v="USD"/>
    <n v="1488308082"/>
    <n v="1483124082"/>
    <b v="0"/>
    <n v="28"/>
    <b v="0"/>
    <x v="8"/>
    <n v="1124.5"/>
    <x v="2"/>
    <x v="8"/>
  </r>
  <r>
    <n v="715"/>
    <s v="Mouse^3"/>
    <s v="Mouse^3 is the next generation of input devices. With cursor control and customized gesture recognition, its applications are endless!"/>
    <n v="-26111"/>
    <n v="27500"/>
    <n v="1389"/>
    <x v="2"/>
    <x v="0"/>
    <s v="USD"/>
    <n v="1446693040"/>
    <n v="1443233440"/>
    <b v="0"/>
    <n v="12"/>
    <b v="0"/>
    <x v="8"/>
    <n v="694.5"/>
    <x v="2"/>
    <x v="8"/>
  </r>
  <r>
    <n v="716"/>
    <s v="Pathfinder - Wearable Navigation for the Blind"/>
    <s v="Translate sight into touch with a wrist-mounted wearable. A revolution for visually impaired people everywhere."/>
    <n v="-6285"/>
    <n v="7000"/>
    <n v="715"/>
    <x v="2"/>
    <x v="0"/>
    <s v="USD"/>
    <n v="1417392000"/>
    <n v="1414511307"/>
    <b v="0"/>
    <n v="16"/>
    <b v="0"/>
    <x v="8"/>
    <n v="357.5"/>
    <x v="2"/>
    <x v="8"/>
  </r>
  <r>
    <n v="717"/>
    <s v="cool air belt"/>
    <s v="Cool air flowing under clothing keeps you cool."/>
    <n v="-99695"/>
    <n v="100000"/>
    <n v="305"/>
    <x v="2"/>
    <x v="0"/>
    <s v="USD"/>
    <n v="1409949002"/>
    <n v="1407357002"/>
    <b v="0"/>
    <n v="4"/>
    <b v="0"/>
    <x v="8"/>
    <n v="152.5"/>
    <x v="2"/>
    <x v="8"/>
  </r>
  <r>
    <n v="718"/>
    <s v="BioToo - Emergency Temporary Tattoos"/>
    <s v="When every second matters, BioToo temporary tattoos get critical information to emergency personnel to help them help you."/>
    <n v="-11910"/>
    <n v="12000"/>
    <n v="90"/>
    <x v="2"/>
    <x v="0"/>
    <s v="USD"/>
    <n v="1487397540"/>
    <n v="1484684247"/>
    <b v="0"/>
    <n v="4"/>
    <b v="0"/>
    <x v="8"/>
    <n v="4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-14806"/>
    <n v="15000"/>
    <n v="194"/>
    <x v="2"/>
    <x v="0"/>
    <s v="USD"/>
    <n v="1456189076"/>
    <n v="1454979476"/>
    <b v="0"/>
    <n v="10"/>
    <b v="0"/>
    <x v="8"/>
    <n v="97"/>
    <x v="2"/>
    <x v="8"/>
  </r>
  <r>
    <n v="720"/>
    <s v="Without Utterance: Tales from the Other Side of Language"/>
    <s v="Without Utterance, a crushingly intimate literary memoir told from the inside of losing language, self, and world."/>
    <n v="835"/>
    <n v="1900"/>
    <n v="2735"/>
    <x v="0"/>
    <x v="0"/>
    <s v="USD"/>
    <n v="1327851291"/>
    <n v="1325432091"/>
    <b v="0"/>
    <n v="41"/>
    <b v="1"/>
    <x v="9"/>
    <n v="1367.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1813"/>
    <n v="8200"/>
    <n v="10013"/>
    <x v="0"/>
    <x v="0"/>
    <s v="USD"/>
    <n v="1406900607"/>
    <n v="1403012607"/>
    <b v="0"/>
    <n v="119"/>
    <b v="1"/>
    <x v="9"/>
    <n v="5006.5"/>
    <x v="3"/>
    <x v="9"/>
  </r>
  <r>
    <n v="722"/>
    <s v="The BANGGAI Rescue Project"/>
    <s v="BANGGAI RESCUE is a beautiful, must-read book and a project setting out to answer some critical questions about the species' future."/>
    <n v="8006"/>
    <n v="25000"/>
    <n v="33006"/>
    <x v="0"/>
    <x v="0"/>
    <s v="USD"/>
    <n v="1333909178"/>
    <n v="1331320778"/>
    <b v="0"/>
    <n v="153"/>
    <b v="1"/>
    <x v="9"/>
    <n v="16503"/>
    <x v="3"/>
    <x v="9"/>
  </r>
  <r>
    <n v="723"/>
    <s v="The 2015 Pro Football Beast Book"/>
    <s v="The Definitive (and Slightly Ridiculous) Guide to Enjoying the 2015 Pro Football Season"/>
    <n v="469"/>
    <n v="5000"/>
    <n v="5469"/>
    <x v="0"/>
    <x v="0"/>
    <s v="USD"/>
    <n v="1438228740"/>
    <n v="1435606549"/>
    <b v="0"/>
    <n v="100"/>
    <b v="1"/>
    <x v="9"/>
    <n v="273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383.01000000000022"/>
    <n v="7000"/>
    <n v="7383.01"/>
    <x v="0"/>
    <x v="0"/>
    <s v="USD"/>
    <n v="1309447163"/>
    <n v="1306855163"/>
    <b v="0"/>
    <n v="143"/>
    <b v="1"/>
    <x v="9"/>
    <n v="3691.5050000000001"/>
    <x v="3"/>
    <x v="9"/>
  </r>
  <r>
    <n v="725"/>
    <s v="The Year It All Made Sense"/>
    <s v="A true story about inspiration and survival - David Alfred George turns his powerful experience into a compelling vBook."/>
    <n v="70"/>
    <n v="20000"/>
    <n v="20070"/>
    <x v="0"/>
    <x v="0"/>
    <s v="USD"/>
    <n v="1450018912"/>
    <n v="1447426912"/>
    <b v="0"/>
    <n v="140"/>
    <b v="1"/>
    <x v="9"/>
    <n v="10035"/>
    <x v="3"/>
    <x v="9"/>
  </r>
  <r>
    <n v="726"/>
    <s v="60 Days to a Radiating Faith"/>
    <s v="&quot;60 Days to a Radiating Faith&quot; is a collection of carefully selected Bible verses to encourage those undergoing cancer treatments."/>
    <n v="35"/>
    <n v="2500"/>
    <n v="2535"/>
    <x v="0"/>
    <x v="0"/>
    <s v="USD"/>
    <n v="1365728487"/>
    <n v="1363136487"/>
    <b v="0"/>
    <n v="35"/>
    <b v="1"/>
    <x v="9"/>
    <n v="1267.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1943"/>
    <n v="3500"/>
    <n v="5443"/>
    <x v="0"/>
    <x v="0"/>
    <s v="USD"/>
    <n v="1358198400"/>
    <n v="1354580949"/>
    <b v="0"/>
    <n v="149"/>
    <b v="1"/>
    <x v="9"/>
    <n v="2721.5"/>
    <x v="3"/>
    <x v="9"/>
  </r>
  <r>
    <n v="728"/>
    <s v="The Age of the Platform: My Fourth Book"/>
    <s v="A big idea non-fiction book by an impatient three-time author and insomniac willing to bet on himself."/>
    <n v="417.44999999999982"/>
    <n v="7500"/>
    <n v="7917.45"/>
    <x v="0"/>
    <x v="0"/>
    <s v="USD"/>
    <n v="1313957157"/>
    <n v="1310069157"/>
    <b v="0"/>
    <n v="130"/>
    <b v="1"/>
    <x v="9"/>
    <n v="3958.7249999999999"/>
    <x v="3"/>
    <x v="9"/>
  </r>
  <r>
    <n v="729"/>
    <s v="The Malformation of Health Care"/>
    <s v="A true David vs.Goliath story about a young adult battling the U.S. health care system to survive and become an advocate for change."/>
    <n v="1226"/>
    <n v="4000"/>
    <n v="5226"/>
    <x v="0"/>
    <x v="0"/>
    <s v="USD"/>
    <n v="1348028861"/>
    <n v="1342844861"/>
    <b v="0"/>
    <n v="120"/>
    <b v="1"/>
    <x v="9"/>
    <n v="2613"/>
    <x v="3"/>
    <x v="9"/>
  </r>
  <r>
    <n v="730"/>
    <s v="Encyclopedia of Surfing"/>
    <s v="A Massive but Cheerful Online Digital Archive of Surfing"/>
    <n v="6438"/>
    <n v="20000"/>
    <n v="26438"/>
    <x v="0"/>
    <x v="0"/>
    <s v="USD"/>
    <n v="1323280391"/>
    <n v="1320688391"/>
    <b v="0"/>
    <n v="265"/>
    <b v="1"/>
    <x v="9"/>
    <n v="13219"/>
    <x v="3"/>
    <x v="9"/>
  </r>
  <r>
    <n v="731"/>
    <s v="Portland Boat Tours:  From Dream to Business"/>
    <s v="Be part of the excitement by supporting our first season offering unique perspectives of Portland from the water."/>
    <n v="1300"/>
    <n v="5000"/>
    <n v="6300"/>
    <x v="0"/>
    <x v="0"/>
    <s v="USD"/>
    <n v="1327212000"/>
    <n v="1322852747"/>
    <b v="0"/>
    <n v="71"/>
    <b v="1"/>
    <x v="9"/>
    <n v="3150"/>
    <x v="3"/>
    <x v="9"/>
  </r>
  <r>
    <n v="732"/>
    <s v="Chess puzzles in your pocket: a new eBook"/>
    <s v="A great collection of puzzles to take and enjoy anywhere in the world - have fun, challenge yourself, and become a better chess player!"/>
    <n v="24"/>
    <n v="40"/>
    <n v="64"/>
    <x v="0"/>
    <x v="1"/>
    <s v="GBP"/>
    <n v="1380449461"/>
    <n v="1375265461"/>
    <b v="0"/>
    <n v="13"/>
    <b v="1"/>
    <x v="9"/>
    <n v="3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512"/>
    <n v="2500"/>
    <n v="3012"/>
    <x v="0"/>
    <x v="1"/>
    <s v="GBP"/>
    <n v="1387533892"/>
    <n v="1384941892"/>
    <b v="0"/>
    <n v="169"/>
    <b v="1"/>
    <x v="9"/>
    <n v="1506"/>
    <x v="3"/>
    <x v="9"/>
  </r>
  <r>
    <n v="734"/>
    <s v="Sideswiped"/>
    <s v="Sideswiped is my story of growing in and trusting God through the mess and mysteries of life."/>
    <n v="2170"/>
    <n v="8500"/>
    <n v="10670"/>
    <x v="0"/>
    <x v="5"/>
    <s v="CAD"/>
    <n v="1431147600"/>
    <n v="1428465420"/>
    <b v="0"/>
    <n v="57"/>
    <b v="1"/>
    <x v="9"/>
    <n v="5335"/>
    <x v="3"/>
    <x v="9"/>
  </r>
  <r>
    <n v="735"/>
    <s v="TOP FUEL FOR LIFE - Life Lessons from a Crew Chief"/>
    <s v="TOP FUEL FOR LIFE â€¦ a true story of victory, unimaginable loss_x000a_and the epiphany that changed everything."/>
    <n v="6771"/>
    <n v="47000"/>
    <n v="53771"/>
    <x v="0"/>
    <x v="0"/>
    <s v="USD"/>
    <n v="1417653540"/>
    <n v="1414975346"/>
    <b v="0"/>
    <n v="229"/>
    <b v="1"/>
    <x v="9"/>
    <n v="26885.5"/>
    <x v="3"/>
    <x v="9"/>
  </r>
  <r>
    <n v="736"/>
    <s v="What Happens in Vegas Stays on YouTube"/>
    <s v="I'm writing a new book! Topic: Privacy is Dead. What does a world without privacy mean for humanity? Our reputations? Our kids?"/>
    <n v="7745"/>
    <n v="3600"/>
    <n v="11345"/>
    <x v="0"/>
    <x v="0"/>
    <s v="USD"/>
    <n v="1385009940"/>
    <n v="1383327440"/>
    <b v="0"/>
    <n v="108"/>
    <b v="1"/>
    <x v="9"/>
    <n v="5672.5"/>
    <x v="3"/>
    <x v="9"/>
  </r>
  <r>
    <n v="737"/>
    <s v="Eat Mendocino: Writing the Book"/>
    <s v="For one year, two women exclusively ate food produced within Mendocino County, CA. Now, they will write a book about their adventures."/>
    <n v="1120"/>
    <n v="5000"/>
    <n v="6120"/>
    <x v="0"/>
    <x v="0"/>
    <s v="USD"/>
    <n v="1392408000"/>
    <n v="1390890987"/>
    <b v="0"/>
    <n v="108"/>
    <b v="1"/>
    <x v="9"/>
    <n v="3060"/>
    <x v="3"/>
    <x v="9"/>
  </r>
  <r>
    <n v="738"/>
    <s v="Under the Sour Sun: Hunger through the Eyes of a Child"/>
    <s v="The true story of a child's struggle with hunger, poverty, and war in El Salvador."/>
    <n v="101"/>
    <n v="1500"/>
    <n v="1601"/>
    <x v="0"/>
    <x v="0"/>
    <s v="USD"/>
    <n v="1417409940"/>
    <n v="1414765794"/>
    <b v="0"/>
    <n v="41"/>
    <b v="1"/>
    <x v="9"/>
    <n v="800.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3500"/>
    <n v="6000"/>
    <n v="9500"/>
    <x v="0"/>
    <x v="0"/>
    <s v="USD"/>
    <n v="1407758629"/>
    <n v="1404907429"/>
    <b v="0"/>
    <n v="139"/>
    <b v="1"/>
    <x v="9"/>
    <n v="475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222"/>
    <n v="3000"/>
    <n v="3222"/>
    <x v="0"/>
    <x v="0"/>
    <s v="USD"/>
    <n v="1434857482"/>
    <n v="1433647882"/>
    <b v="0"/>
    <n v="19"/>
    <b v="1"/>
    <x v="9"/>
    <n v="1611"/>
    <x v="3"/>
    <x v="9"/>
  </r>
  <r>
    <n v="741"/>
    <s v="reVILNA: the vilna ghetto project"/>
    <s v="A revolutionary digital mapping project of the Vilna Ghetto"/>
    <n v="293.79999999999927"/>
    <n v="13000"/>
    <n v="13293.8"/>
    <x v="0"/>
    <x v="0"/>
    <s v="USD"/>
    <n v="1370964806"/>
    <n v="1367940806"/>
    <b v="0"/>
    <n v="94"/>
    <b v="1"/>
    <x v="9"/>
    <n v="6646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50"/>
    <n v="1400"/>
    <n v="1550"/>
    <x v="0"/>
    <x v="0"/>
    <s v="USD"/>
    <n v="1395435712"/>
    <n v="1392847312"/>
    <b v="0"/>
    <n v="23"/>
    <b v="1"/>
    <x v="9"/>
    <n v="77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264"/>
    <n v="550"/>
    <n v="814"/>
    <x v="0"/>
    <x v="0"/>
    <s v="USD"/>
    <n v="1334610000"/>
    <n v="1332435685"/>
    <b v="0"/>
    <n v="15"/>
    <b v="1"/>
    <x v="9"/>
    <n v="407"/>
    <x v="3"/>
    <x v="9"/>
  </r>
  <r>
    <n v="744"/>
    <s v="A Revolutionary Leadership Resource Book"/>
    <s v="Join others to help create a world that is possible -- in your workplace, community and society!"/>
    <n v="116"/>
    <n v="5000"/>
    <n v="5116"/>
    <x v="0"/>
    <x v="0"/>
    <s v="USD"/>
    <n v="1355439503"/>
    <n v="1352847503"/>
    <b v="0"/>
    <n v="62"/>
    <b v="1"/>
    <x v="9"/>
    <n v="2558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1756"/>
    <n v="2220"/>
    <n v="3976"/>
    <x v="0"/>
    <x v="0"/>
    <s v="USD"/>
    <n v="1367588645"/>
    <n v="1364996645"/>
    <b v="0"/>
    <n v="74"/>
    <b v="1"/>
    <x v="9"/>
    <n v="1988"/>
    <x v="3"/>
    <x v="9"/>
  </r>
  <r>
    <n v="746"/>
    <s v="Attention: People With Body Parts"/>
    <s v="This is a book of letters. Letters to our body parts."/>
    <n v="331"/>
    <n v="2987"/>
    <n v="3318"/>
    <x v="0"/>
    <x v="0"/>
    <s v="USD"/>
    <n v="1348372740"/>
    <n v="1346806909"/>
    <b v="0"/>
    <n v="97"/>
    <b v="1"/>
    <x v="9"/>
    <n v="1659"/>
    <x v="3"/>
    <x v="9"/>
  </r>
  <r>
    <n v="747"/>
    <s v="Trash is Treasure"/>
    <s v="My creations are born in different cultural environment around the globe with Â« what is already there Â» and act as a social impulse"/>
    <n v="3"/>
    <n v="7000"/>
    <n v="7003"/>
    <x v="0"/>
    <x v="9"/>
    <s v="EUR"/>
    <n v="1421319240"/>
    <n v="1418649019"/>
    <b v="0"/>
    <n v="55"/>
    <b v="1"/>
    <x v="9"/>
    <n v="3501.5"/>
    <x v="3"/>
    <x v="9"/>
  </r>
  <r>
    <n v="748"/>
    <s v="Meditations for the Childbearing Year - a Book"/>
    <s v="Peace on Earth begins with birth. Educating pregnant women to create a more peaceful world is what this book is all about."/>
    <n v="5"/>
    <n v="2000"/>
    <n v="2005"/>
    <x v="0"/>
    <x v="0"/>
    <s v="USD"/>
    <n v="1407701966"/>
    <n v="1405109966"/>
    <b v="0"/>
    <n v="44"/>
    <b v="1"/>
    <x v="9"/>
    <n v="1002.5"/>
    <x v="3"/>
    <x v="9"/>
  </r>
  <r>
    <n v="749"/>
    <s v="chartwellwest.com"/>
    <s v="A place for rational, fact and data based non-partisan political and societal commentary on things that matter to Americans."/>
    <n v="556"/>
    <n v="10000"/>
    <n v="10556"/>
    <x v="0"/>
    <x v="0"/>
    <s v="USD"/>
    <n v="1485642930"/>
    <n v="1483050930"/>
    <b v="0"/>
    <n v="110"/>
    <b v="1"/>
    <x v="9"/>
    <n v="527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115"/>
    <n v="4444"/>
    <n v="4559"/>
    <x v="0"/>
    <x v="0"/>
    <s v="USD"/>
    <n v="1361739872"/>
    <n v="1359147872"/>
    <b v="0"/>
    <n v="59"/>
    <b v="1"/>
    <x v="9"/>
    <n v="2279.5"/>
    <x v="3"/>
    <x v="9"/>
  </r>
  <r>
    <n v="751"/>
    <s v="Surviving the Journey: Letters from the Railroad"/>
    <s v="A young cancer survivor embarks on a cross country railroad adventure while writing her memoir through letters."/>
    <n v="555"/>
    <n v="3000"/>
    <n v="3555"/>
    <x v="0"/>
    <x v="0"/>
    <s v="USD"/>
    <n v="1312470475"/>
    <n v="1308496075"/>
    <b v="0"/>
    <n v="62"/>
    <b v="1"/>
    <x v="9"/>
    <n v="1777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85"/>
    <n v="5000"/>
    <n v="5585"/>
    <x v="0"/>
    <x v="2"/>
    <s v="AUD"/>
    <n v="1476615600"/>
    <n v="1474884417"/>
    <b v="0"/>
    <n v="105"/>
    <b v="1"/>
    <x v="9"/>
    <n v="2792.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2800"/>
    <n v="10000"/>
    <n v="12800"/>
    <x v="0"/>
    <x v="0"/>
    <s v="USD"/>
    <n v="1423922991"/>
    <n v="1421330991"/>
    <b v="0"/>
    <n v="26"/>
    <b v="1"/>
    <x v="9"/>
    <n v="640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75"/>
    <n v="2000"/>
    <n v="2075"/>
    <x v="0"/>
    <x v="0"/>
    <s v="USD"/>
    <n v="1357408721"/>
    <n v="1354816721"/>
    <b v="0"/>
    <n v="49"/>
    <b v="1"/>
    <x v="9"/>
    <n v="1037.5"/>
    <x v="3"/>
    <x v="9"/>
  </r>
  <r>
    <n v="755"/>
    <s v="Rumble Yell: Discovering America's Biggest Bike Ride"/>
    <s v="The hilarious new book about RAGBRAI, America's greatest event that you've never heard of. Crotch lube is entirely optional."/>
    <n v="47.690000000000055"/>
    <n v="2500"/>
    <n v="2547.69"/>
    <x v="0"/>
    <x v="0"/>
    <s v="USD"/>
    <n v="1369010460"/>
    <n v="1366381877"/>
    <b v="0"/>
    <n v="68"/>
    <b v="1"/>
    <x v="9"/>
    <n v="1273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124"/>
    <n v="700"/>
    <n v="824"/>
    <x v="0"/>
    <x v="0"/>
    <s v="USD"/>
    <n v="1303147459"/>
    <n v="1297880659"/>
    <b v="0"/>
    <n v="22"/>
    <b v="1"/>
    <x v="9"/>
    <n v="41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345"/>
    <n v="250"/>
    <n v="595"/>
    <x v="0"/>
    <x v="0"/>
    <s v="USD"/>
    <n v="1354756714"/>
    <n v="1353547114"/>
    <b v="0"/>
    <n v="18"/>
    <b v="1"/>
    <x v="9"/>
    <n v="297.5"/>
    <x v="3"/>
    <x v="9"/>
  </r>
  <r>
    <n v="758"/>
    <s v="Publish Waiting On Humanity"/>
    <s v="I am publishing my book, Waiting on Humanity and need some finishing funds to do so."/>
    <n v="50"/>
    <n v="2500"/>
    <n v="2550"/>
    <x v="0"/>
    <x v="0"/>
    <s v="USD"/>
    <n v="1286568268"/>
    <n v="1283976268"/>
    <b v="0"/>
    <n v="19"/>
    <b v="1"/>
    <x v="9"/>
    <n v="1275"/>
    <x v="3"/>
    <x v="9"/>
  </r>
  <r>
    <n v="759"/>
    <s v="Wild Ruins"/>
    <s v="Help me search for the lost ruins of the UK. A unique guide to  lesser known and somewhat known ruins of Britain."/>
    <n v="96"/>
    <n v="5000"/>
    <n v="5096"/>
    <x v="0"/>
    <x v="1"/>
    <s v="GBP"/>
    <n v="1404892539"/>
    <n v="1401436539"/>
    <b v="0"/>
    <n v="99"/>
    <b v="1"/>
    <x v="9"/>
    <n v="2548"/>
    <x v="3"/>
    <x v="9"/>
  </r>
  <r>
    <n v="760"/>
    <s v="Random Thoughts from a Random Mind"/>
    <s v="I am publishing my 5th book, I am looking to publish a book of short stories, all based on random thoughts that flash through my mind."/>
    <n v="-2200"/>
    <n v="2200"/>
    <n v="0"/>
    <x v="2"/>
    <x v="0"/>
    <s v="USD"/>
    <n v="1480188013"/>
    <n v="1477592413"/>
    <b v="0"/>
    <n v="0"/>
    <b v="0"/>
    <x v="10"/>
    <n v="0"/>
    <x v="3"/>
    <x v="10"/>
  </r>
  <r>
    <n v="761"/>
    <s v="DONE WITH DEATH"/>
    <s v="The day Chuck died was the day everything changed. Now he has to save the afterlife from extinction or die again trying."/>
    <n v="-4765"/>
    <n v="5000"/>
    <n v="235"/>
    <x v="2"/>
    <x v="0"/>
    <s v="USD"/>
    <n v="1391364126"/>
    <n v="1388772126"/>
    <b v="0"/>
    <n v="6"/>
    <b v="0"/>
    <x v="10"/>
    <n v="117.5"/>
    <x v="3"/>
    <x v="10"/>
  </r>
  <r>
    <n v="762"/>
    <s v="Where we used to live - eBook (PROJECT 80%)"/>
    <s v="An original-well-done eBook. Mainly about fiction, action, adventure, and mystery. A story that you've never read!"/>
    <n v="-3500"/>
    <n v="3500"/>
    <n v="0"/>
    <x v="2"/>
    <x v="14"/>
    <s v="MXN"/>
    <n v="1480831200"/>
    <n v="1479328570"/>
    <b v="0"/>
    <n v="0"/>
    <b v="0"/>
    <x v="1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-4285"/>
    <n v="4290"/>
    <n v="5"/>
    <x v="2"/>
    <x v="1"/>
    <s v="GBP"/>
    <n v="1376563408"/>
    <n v="1373971408"/>
    <b v="0"/>
    <n v="1"/>
    <b v="0"/>
    <x v="10"/>
    <n v="2.5"/>
    <x v="3"/>
    <x v="10"/>
  </r>
  <r>
    <n v="764"/>
    <s v="[JOE]KES"/>
    <s v="[JOE]KES is a book full of over 200 original, sometimes funny, pun-ish Joekes. If you hate the book, use it as a coster!"/>
    <n v="-5000"/>
    <n v="5000"/>
    <n v="0"/>
    <x v="2"/>
    <x v="0"/>
    <s v="USD"/>
    <n v="1441858161"/>
    <n v="1439266161"/>
    <b v="0"/>
    <n v="0"/>
    <b v="0"/>
    <x v="10"/>
    <n v="0"/>
    <x v="3"/>
    <x v="10"/>
  </r>
  <r>
    <n v="765"/>
    <s v="Dirty Quiet Money"/>
    <s v="To survive, an American socialite must fight with a Mafia boss in the French Resistance, but will his underworld ruin her in the end?"/>
    <n v="-4479"/>
    <n v="7000"/>
    <n v="2521"/>
    <x v="2"/>
    <x v="0"/>
    <s v="USD"/>
    <n v="1413723684"/>
    <n v="1411131684"/>
    <b v="0"/>
    <n v="44"/>
    <b v="0"/>
    <x v="10"/>
    <n v="1260.5"/>
    <x v="3"/>
    <x v="10"/>
  </r>
  <r>
    <n v="766"/>
    <s v="Memories of Italy &amp; Olive Oil"/>
    <s v="I am writing about my nonna's life in Southern Italy and what it was like to grow up in a Fascist regime before immigrating to Canada."/>
    <n v="-4000"/>
    <n v="4000"/>
    <n v="0"/>
    <x v="2"/>
    <x v="5"/>
    <s v="CAD"/>
    <n v="1424112483"/>
    <n v="1421520483"/>
    <b v="0"/>
    <n v="0"/>
    <b v="0"/>
    <x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-4823"/>
    <n v="5000"/>
    <n v="177"/>
    <x v="2"/>
    <x v="0"/>
    <s v="USD"/>
    <n v="1432178810"/>
    <n v="1429586810"/>
    <b v="0"/>
    <n v="3"/>
    <b v="0"/>
    <x v="10"/>
    <n v="88.5"/>
    <x v="3"/>
    <x v="10"/>
  </r>
  <r>
    <n v="768"/>
    <s v="A dream of becoming an upcoming Author"/>
    <s v="Haunted by a wrong decision and hunted by a Tall Dark Stranger, a misguided teen struggles to find her way home ..or will she make it?"/>
    <n v="-2500"/>
    <n v="2500"/>
    <n v="0"/>
    <x v="2"/>
    <x v="0"/>
    <s v="USD"/>
    <n v="1387169890"/>
    <n v="1384577890"/>
    <b v="0"/>
    <n v="0"/>
    <b v="0"/>
    <x v="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-2344"/>
    <n v="4000"/>
    <n v="1656"/>
    <x v="2"/>
    <x v="0"/>
    <s v="USD"/>
    <n v="1388102094"/>
    <n v="1385510094"/>
    <b v="0"/>
    <n v="52"/>
    <b v="0"/>
    <x v="10"/>
    <n v="82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-17500"/>
    <n v="17500"/>
    <n v="0"/>
    <x v="2"/>
    <x v="0"/>
    <s v="USD"/>
    <n v="1361750369"/>
    <n v="1358294369"/>
    <b v="0"/>
    <n v="0"/>
    <b v="0"/>
    <x v="10"/>
    <n v="0"/>
    <x v="3"/>
    <x v="10"/>
  </r>
  <r>
    <n v="771"/>
    <s v="Donald Trump Presidential Stress Cube"/>
    <s v="A satire gift, the stress cube has original artwork, comes on a custom mahogany stand and has a funny exercise booklet."/>
    <n v="-37990"/>
    <n v="38000"/>
    <n v="10"/>
    <x v="2"/>
    <x v="0"/>
    <s v="USD"/>
    <n v="1454183202"/>
    <n v="1449863202"/>
    <b v="0"/>
    <n v="1"/>
    <b v="0"/>
    <x v="10"/>
    <n v="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-1450"/>
    <n v="1500"/>
    <n v="50"/>
    <x v="2"/>
    <x v="0"/>
    <s v="USD"/>
    <n v="1257047940"/>
    <n v="1252718519"/>
    <b v="0"/>
    <n v="1"/>
    <b v="0"/>
    <x v="10"/>
    <n v="25"/>
    <x v="3"/>
    <x v="10"/>
  </r>
  <r>
    <n v="773"/>
    <s v="Expansion of The Mortis Chronicles"/>
    <s v="The Mortis Chronicles is a hard hitting, thought provoking and action packed indie published series. You know you want to read!"/>
    <n v="-3727"/>
    <n v="3759"/>
    <n v="32"/>
    <x v="2"/>
    <x v="1"/>
    <s v="GBP"/>
    <n v="1431298860"/>
    <n v="1428341985"/>
    <b v="0"/>
    <n v="2"/>
    <b v="0"/>
    <x v="1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-149"/>
    <n v="500"/>
    <n v="351"/>
    <x v="2"/>
    <x v="0"/>
    <s v="USD"/>
    <n v="1393181018"/>
    <n v="1390589018"/>
    <b v="0"/>
    <n v="9"/>
    <b v="0"/>
    <x v="10"/>
    <n v="175.5"/>
    <x v="3"/>
    <x v="10"/>
  </r>
  <r>
    <n v="775"/>
    <s v="Scorned: A LeKrista Scott, Vampire Hunted Novel"/>
    <s v="Scorned is the first in a series that I have been working on for two years and it's time to get it published."/>
    <n v="-9830"/>
    <n v="10000"/>
    <n v="170"/>
    <x v="2"/>
    <x v="0"/>
    <s v="USD"/>
    <n v="1323998795"/>
    <n v="1321406795"/>
    <b v="0"/>
    <n v="5"/>
    <b v="0"/>
    <x v="10"/>
    <n v="85"/>
    <x v="3"/>
    <x v="10"/>
  </r>
  <r>
    <n v="776"/>
    <s v="Run Ragged"/>
    <s v="Would anything change if women were in charge? Book Clubs, readers, and critics herald the latest by award-winning author, Aguila."/>
    <n v="-3402"/>
    <n v="7000"/>
    <n v="3598"/>
    <x v="2"/>
    <x v="0"/>
    <s v="USD"/>
    <n v="1444539600"/>
    <n v="1441297645"/>
    <b v="0"/>
    <n v="57"/>
    <b v="0"/>
    <x v="10"/>
    <n v="179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-2979"/>
    <n v="3000"/>
    <n v="21"/>
    <x v="2"/>
    <x v="0"/>
    <s v="USD"/>
    <n v="1375313577"/>
    <n v="1372721577"/>
    <b v="0"/>
    <n v="3"/>
    <b v="0"/>
    <x v="10"/>
    <n v="10.5"/>
    <x v="3"/>
    <x v="10"/>
  </r>
  <r>
    <n v="778"/>
    <s v="Summers' Love, A Cute and Funny Cinderella Love Story"/>
    <s v="Laughter, tears and good times in the warm glow of Summer s Love. The perfect recipe for the winter blahs."/>
    <n v="-498"/>
    <n v="500"/>
    <n v="2"/>
    <x v="2"/>
    <x v="0"/>
    <s v="USD"/>
    <n v="1398876680"/>
    <n v="1396284680"/>
    <b v="0"/>
    <n v="1"/>
    <b v="0"/>
    <x v="10"/>
    <n v="1"/>
    <x v="3"/>
    <x v="10"/>
  </r>
  <r>
    <n v="779"/>
    <s v="Silenus March: A Novel"/>
    <s v="A novel. Beautiful. Sparse. The truth behind the American Dream seen from the eyes of a young wanderer in the midst of the economic collapse. "/>
    <n v="-14600"/>
    <n v="15000"/>
    <n v="400"/>
    <x v="2"/>
    <x v="0"/>
    <s v="USD"/>
    <n v="1287115200"/>
    <n v="1284567905"/>
    <b v="0"/>
    <n v="6"/>
    <b v="0"/>
    <x v="10"/>
    <n v="200"/>
    <x v="3"/>
    <x v="10"/>
  </r>
  <r>
    <n v="780"/>
    <s v="Wess Meets West - Press Our New Album on CD!"/>
    <s v="We are finishing up recording our new record and we would like help with its physical CD release."/>
    <n v="40"/>
    <n v="1000"/>
    <n v="1040"/>
    <x v="0"/>
    <x v="0"/>
    <s v="USD"/>
    <n v="1304439025"/>
    <n v="1301847025"/>
    <b v="0"/>
    <n v="27"/>
    <b v="1"/>
    <x v="11"/>
    <n v="520"/>
    <x v="4"/>
    <x v="11"/>
  </r>
  <r>
    <n v="781"/>
    <s v="Touring the United States This July"/>
    <s v="&quot;WE ARE ON A MISSION TO TOUR THE UNITED STATES NON-STOP. TO DO SO WE NEED TO PURCHASE A NEW VAN.&quot;"/>
    <n v="265.23"/>
    <n v="800"/>
    <n v="1065.23"/>
    <x v="0"/>
    <x v="0"/>
    <s v="USD"/>
    <n v="1370649674"/>
    <n v="1368057674"/>
    <b v="0"/>
    <n v="25"/>
    <b v="1"/>
    <x v="11"/>
    <n v="532.61500000000001"/>
    <x v="4"/>
    <x v="11"/>
  </r>
  <r>
    <n v="782"/>
    <s v="Richie Ray finally records a new record!"/>
    <s v="After almost three years of being out of music, I've decided to finally make the solo record I've wanted to do for years."/>
    <n v="0"/>
    <n v="700"/>
    <n v="700"/>
    <x v="0"/>
    <x v="0"/>
    <s v="USD"/>
    <n v="1345918302"/>
    <n v="1343326302"/>
    <b v="0"/>
    <n v="14"/>
    <b v="1"/>
    <x v="11"/>
    <n v="3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722"/>
    <n v="1500"/>
    <n v="2222"/>
    <x v="0"/>
    <x v="0"/>
    <s v="USD"/>
    <n v="1335564000"/>
    <n v="1332182049"/>
    <b v="0"/>
    <n v="35"/>
    <b v="1"/>
    <x v="11"/>
    <n v="111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25"/>
    <n v="1000"/>
    <n v="1025"/>
    <x v="0"/>
    <x v="0"/>
    <s v="USD"/>
    <n v="1395023719"/>
    <n v="1391571319"/>
    <b v="0"/>
    <n v="10"/>
    <b v="1"/>
    <x v="11"/>
    <n v="512.5"/>
    <x v="4"/>
    <x v="11"/>
  </r>
  <r>
    <n v="785"/>
    <s v="Treedom's NEW album fund!"/>
    <s v="Treedom wants to record a second album! We have a lot of new material, and we wanted to capture our new sound in a record for our fans."/>
    <n v="403.14"/>
    <n v="500"/>
    <n v="903.14"/>
    <x v="0"/>
    <x v="0"/>
    <s v="USD"/>
    <n v="1362060915"/>
    <n v="1359468915"/>
    <b v="0"/>
    <n v="29"/>
    <b v="1"/>
    <x v="11"/>
    <n v="451.57"/>
    <x v="4"/>
    <x v="11"/>
  </r>
  <r>
    <n v="786"/>
    <s v="New Album: BRICK AND MORTAR. New Book: HITLESS WONDER."/>
    <s v="In June, Columbus rock veterans, Watershed, will release and tour behind a new album, BRICK AND MORTAR."/>
    <n v="2140"/>
    <n v="5000"/>
    <n v="7140"/>
    <x v="0"/>
    <x v="0"/>
    <s v="USD"/>
    <n v="1336751220"/>
    <n v="1331774434"/>
    <b v="0"/>
    <n v="44"/>
    <b v="1"/>
    <x v="11"/>
    <n v="3570"/>
    <x v="4"/>
    <x v="11"/>
  </r>
  <r>
    <n v="787"/>
    <s v="Mahayla CD Pressing"/>
    <s v="We've made our goal with your help. Thanks so much! This is a great time to pre-purchase the album and get some extra perks."/>
    <n v="170"/>
    <n v="1200"/>
    <n v="1370"/>
    <x v="0"/>
    <x v="0"/>
    <s v="USD"/>
    <n v="1383318226"/>
    <n v="1380726226"/>
    <b v="0"/>
    <n v="17"/>
    <b v="1"/>
    <x v="11"/>
    <n v="685"/>
    <x v="4"/>
    <x v="11"/>
  </r>
  <r>
    <n v="788"/>
    <s v="HELP UNRB GO ON TOUR!"/>
    <s v="With all of our money going towards our new full-length album and merch, we need your help so we don't end up stranded on tour."/>
    <n v="1035.05"/>
    <n v="1000"/>
    <n v="2035.05"/>
    <x v="0"/>
    <x v="0"/>
    <s v="USD"/>
    <n v="1341633540"/>
    <n v="1338336588"/>
    <b v="0"/>
    <n v="34"/>
    <b v="1"/>
    <x v="11"/>
    <n v="1017.525"/>
    <x v="4"/>
    <x v="11"/>
  </r>
  <r>
    <n v="789"/>
    <s v="Reluctant Hero's &quot;All As One&quot; EP"/>
    <s v="Reluctant Hero is getting ready to record their next EP titled All As One! Studio dates are set for January 18th-22nd! Let's work!"/>
    <n v="160"/>
    <n v="1700"/>
    <n v="1860"/>
    <x v="0"/>
    <x v="0"/>
    <s v="USD"/>
    <n v="1358755140"/>
    <n v="1357187280"/>
    <b v="0"/>
    <n v="14"/>
    <b v="1"/>
    <x v="11"/>
    <n v="93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4437.4599999999991"/>
    <n v="10000"/>
    <n v="14437.46"/>
    <x v="0"/>
    <x v="0"/>
    <s v="USD"/>
    <n v="1359680939"/>
    <n v="1357088939"/>
    <b v="0"/>
    <n v="156"/>
    <b v="1"/>
    <x v="11"/>
    <n v="7218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90"/>
    <n v="7500"/>
    <n v="7790"/>
    <x v="0"/>
    <x v="0"/>
    <s v="USD"/>
    <n v="1384322340"/>
    <n v="1381430646"/>
    <b v="0"/>
    <n v="128"/>
    <b v="1"/>
    <x v="11"/>
    <n v="3895"/>
    <x v="4"/>
    <x v="11"/>
  </r>
  <r>
    <n v="792"/>
    <s v="&quot;Believable Lies&quot; - The Album"/>
    <s v="Rock n' Roll about the intersection of lies and belief: the Believable Lie."/>
    <n v="11.110000000000127"/>
    <n v="2500"/>
    <n v="2511.11"/>
    <x v="0"/>
    <x v="0"/>
    <s v="USD"/>
    <n v="1383861483"/>
    <n v="1381265883"/>
    <b v="0"/>
    <n v="60"/>
    <b v="1"/>
    <x v="11"/>
    <n v="125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76.429999999999836"/>
    <n v="2750"/>
    <n v="2826.43"/>
    <x v="0"/>
    <x v="0"/>
    <s v="USD"/>
    <n v="1372827540"/>
    <n v="1371491244"/>
    <b v="0"/>
    <n v="32"/>
    <b v="1"/>
    <x v="11"/>
    <n v="1413.2149999999999"/>
    <x v="4"/>
    <x v="11"/>
  </r>
  <r>
    <n v="794"/>
    <s v="Begins Again"/>
    <s v="The Brian Davis Band is a group of friends that want to share their lives and experiences through music that connects with people."/>
    <n v="425"/>
    <n v="8000"/>
    <n v="8425"/>
    <x v="0"/>
    <x v="0"/>
    <s v="USD"/>
    <n v="1315242360"/>
    <n v="1310438737"/>
    <b v="0"/>
    <n v="53"/>
    <b v="1"/>
    <x v="11"/>
    <n v="4212.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650"/>
    <n v="14000"/>
    <n v="15650"/>
    <x v="0"/>
    <x v="0"/>
    <s v="USD"/>
    <n v="1333774740"/>
    <n v="1330094566"/>
    <b v="0"/>
    <n v="184"/>
    <b v="1"/>
    <x v="11"/>
    <n v="7825"/>
    <x v="4"/>
    <x v="11"/>
  </r>
  <r>
    <n v="796"/>
    <s v="Madrone: New Album for 2013"/>
    <s v="Madrone is an independent band creating melodic, emotional, _x000a_alternative-rock needing your help to finish their new album."/>
    <n v="135"/>
    <n v="10000"/>
    <n v="10135"/>
    <x v="0"/>
    <x v="0"/>
    <s v="USD"/>
    <n v="1379279400"/>
    <n v="1376687485"/>
    <b v="0"/>
    <n v="90"/>
    <b v="1"/>
    <x v="11"/>
    <n v="5067.5"/>
    <x v="4"/>
    <x v="11"/>
  </r>
  <r>
    <n v="797"/>
    <s v="Lust Control NEW CD!!!"/>
    <s v="Help Lust Control Kickstart their first cd in 20 years!!  To be mixed by Rocky Gray (Living Sacrifice, Soul Embraced, Evanescence)!!"/>
    <n v="226"/>
    <n v="3000"/>
    <n v="3226"/>
    <x v="0"/>
    <x v="0"/>
    <s v="USD"/>
    <n v="1335672000"/>
    <n v="1332978688"/>
    <b v="0"/>
    <n v="71"/>
    <b v="1"/>
    <x v="11"/>
    <n v="1613"/>
    <x v="4"/>
    <x v="11"/>
  </r>
  <r>
    <n v="798"/>
    <s v="Eric Stuart Band 4 Song EP &quot;Character&quot;"/>
    <s v="We have some great new songs and want to record a special edition 4 song EP as our next Eric Stuart Band release"/>
    <n v="521"/>
    <n v="3500"/>
    <n v="4021"/>
    <x v="0"/>
    <x v="0"/>
    <s v="USD"/>
    <n v="1412086187"/>
    <n v="1409494187"/>
    <b v="0"/>
    <n v="87"/>
    <b v="1"/>
    <x v="11"/>
    <n v="2010.5"/>
    <x v="4"/>
    <x v="11"/>
  </r>
  <r>
    <n v="799"/>
    <s v="Ryan Caskey's BREAKOUT ALBUM, ready to CHARGE"/>
    <s v="Los Angeles-based recording artist Ryan Caskey joined forces with producer Eddie Hedges to record alternative rock masterworks."/>
    <n v="1"/>
    <n v="5000"/>
    <n v="5001"/>
    <x v="0"/>
    <x v="0"/>
    <s v="USD"/>
    <n v="1335542446"/>
    <n v="1332950446"/>
    <b v="0"/>
    <n v="28"/>
    <b v="1"/>
    <x v="11"/>
    <n v="2500.5"/>
    <x v="4"/>
    <x v="11"/>
  </r>
  <r>
    <n v="800"/>
    <s v="LF4 WildFire"/>
    <s v="Scotland's premier classic rock and metal festival, 3 days, 3-4 stages, family friendly,  for people of all ages"/>
    <n v="782"/>
    <n v="1500"/>
    <n v="2282"/>
    <x v="0"/>
    <x v="1"/>
    <s v="GBP"/>
    <n v="1410431054"/>
    <n v="1407839054"/>
    <b v="0"/>
    <n v="56"/>
    <b v="1"/>
    <x v="11"/>
    <n v="1141"/>
    <x v="4"/>
    <x v="11"/>
  </r>
  <r>
    <n v="801"/>
    <s v="SLUTEVER DO AMERICA TOUR"/>
    <s v="ALL WE WANT TO DO IS DRIVE AROUND AMERICA AND PLAY A BUNCH OF SHOWS, BUT WE DON'T HAVE ANY MONEY..."/>
    <n v="230.42999999999984"/>
    <n v="2000"/>
    <n v="2230.4299999999998"/>
    <x v="0"/>
    <x v="0"/>
    <s v="USD"/>
    <n v="1309547120"/>
    <n v="1306955120"/>
    <b v="0"/>
    <n v="51"/>
    <b v="1"/>
    <x v="11"/>
    <n v="1115.2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80"/>
    <n v="6000"/>
    <n v="6080"/>
    <x v="0"/>
    <x v="0"/>
    <s v="USD"/>
    <n v="1347854700"/>
    <n v="1343867524"/>
    <b v="0"/>
    <n v="75"/>
    <b v="1"/>
    <x v="11"/>
    <n v="304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535"/>
    <n v="2300"/>
    <n v="2835"/>
    <x v="0"/>
    <x v="0"/>
    <s v="USD"/>
    <n v="1306630800"/>
    <n v="1304376478"/>
    <b v="0"/>
    <n v="38"/>
    <b v="1"/>
    <x v="11"/>
    <n v="1417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0"/>
    <n v="5500"/>
    <n v="5500"/>
    <x v="0"/>
    <x v="0"/>
    <s v="USD"/>
    <n v="1311393540"/>
    <n v="1309919526"/>
    <b v="0"/>
    <n v="18"/>
    <b v="1"/>
    <x v="11"/>
    <n v="2750"/>
    <x v="4"/>
    <x v="11"/>
  </r>
  <r>
    <n v="805"/>
    <s v="Virtual CH - The One-Man-Mixed-Media-Rock-Band Debut"/>
    <s v="Be a part of Virtual CH's debut Video and Record release.  Help fund their debut music video and record mixing expenses."/>
    <n v="150"/>
    <n v="3000"/>
    <n v="3150"/>
    <x v="0"/>
    <x v="0"/>
    <s v="USD"/>
    <n v="1310857200"/>
    <n v="1306525512"/>
    <b v="0"/>
    <n v="54"/>
    <b v="1"/>
    <x v="11"/>
    <n v="1575"/>
    <x v="4"/>
    <x v="11"/>
  </r>
  <r>
    <n v="806"/>
    <s v="Golden Animals NEW Album!"/>
    <s v="Help Golden Animals finish their NEW Album!"/>
    <n v="355"/>
    <n v="8000"/>
    <n v="8355"/>
    <x v="0"/>
    <x v="0"/>
    <s v="USD"/>
    <n v="1315413339"/>
    <n v="1312821339"/>
    <b v="0"/>
    <n v="71"/>
    <b v="1"/>
    <x v="11"/>
    <n v="4177.5"/>
    <x v="4"/>
    <x v="11"/>
  </r>
  <r>
    <n v="807"/>
    <s v="Sic Vita - New EP Release - 2017"/>
    <s v="Join the Sic Vita family and lend a hand as we create a new album!"/>
    <n v="205"/>
    <n v="4000"/>
    <n v="4205"/>
    <x v="0"/>
    <x v="0"/>
    <s v="USD"/>
    <n v="1488333600"/>
    <n v="1485270311"/>
    <b v="0"/>
    <n v="57"/>
    <b v="1"/>
    <x v="11"/>
    <n v="2102.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0"/>
    <n v="4500"/>
    <n v="4500"/>
    <x v="0"/>
    <x v="5"/>
    <s v="CAD"/>
    <n v="1419224340"/>
    <n v="1416363886"/>
    <b v="0"/>
    <n v="43"/>
    <b v="1"/>
    <x v="11"/>
    <n v="2250"/>
    <x v="4"/>
    <x v="11"/>
  </r>
  <r>
    <n v="809"/>
    <s v="Peter's New Album!!"/>
    <s v="Acknowledged songwriter looking to record album of new songs to secure a Publishing Contract"/>
    <n v="151"/>
    <n v="4000"/>
    <n v="4151"/>
    <x v="0"/>
    <x v="0"/>
    <s v="USD"/>
    <n v="1390161630"/>
    <n v="1387569630"/>
    <b v="0"/>
    <n v="52"/>
    <b v="1"/>
    <x v="11"/>
    <n v="2075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75"/>
    <n v="1500"/>
    <n v="1575"/>
    <x v="0"/>
    <x v="0"/>
    <s v="USD"/>
    <n v="1346462462"/>
    <n v="1343870462"/>
    <b v="0"/>
    <n v="27"/>
    <b v="1"/>
    <x v="11"/>
    <n v="787.5"/>
    <x v="4"/>
    <x v="11"/>
  </r>
  <r>
    <n v="811"/>
    <s v="Love Water Tour"/>
    <s v="We need your financial support to cover the tour costs!  (Sound, lights, travel, stage design)"/>
    <n v="40"/>
    <n v="1000"/>
    <n v="1040"/>
    <x v="0"/>
    <x v="0"/>
    <s v="USD"/>
    <n v="1373475120"/>
    <n v="1371569202"/>
    <b v="0"/>
    <n v="12"/>
    <b v="1"/>
    <x v="11"/>
    <n v="520"/>
    <x v="4"/>
    <x v="11"/>
  </r>
  <r>
    <n v="812"/>
    <s v="Don Walrus wants to press a record!!"/>
    <s v="Gainesville's pop punk 3 piece Assassinate The Scientist started a new band and they want to release a 7&quot;, but they need your help!!"/>
    <n v="311"/>
    <n v="600"/>
    <n v="911"/>
    <x v="0"/>
    <x v="0"/>
    <s v="USD"/>
    <n v="1362146280"/>
    <n v="1357604752"/>
    <b v="0"/>
    <n v="33"/>
    <b v="1"/>
    <x v="11"/>
    <n v="455.5"/>
    <x v="4"/>
    <x v="11"/>
  </r>
  <r>
    <n v="813"/>
    <s v="Rules of Civility and Decent Behavior"/>
    <s v="A pre order campaign to fund the pressing of our second full length vinyl LP"/>
    <n v="899.94"/>
    <n v="1500"/>
    <n v="2399.94"/>
    <x v="0"/>
    <x v="0"/>
    <s v="USD"/>
    <n v="1342825365"/>
    <n v="1340233365"/>
    <b v="0"/>
    <n v="96"/>
    <b v="1"/>
    <x v="11"/>
    <n v="1199.97"/>
    <x v="4"/>
    <x v="11"/>
  </r>
  <r>
    <n v="814"/>
    <s v="Help Pat The Human Get A Tour Van!"/>
    <s v="We have been a band since 2007, but we've never hit the road. That's messed up... So this summer, we're trying to and need your help!"/>
    <n v="273"/>
    <n v="1000"/>
    <n v="1273"/>
    <x v="0"/>
    <x v="0"/>
    <s v="USD"/>
    <n v="1306865040"/>
    <n v="1305568201"/>
    <b v="0"/>
    <n v="28"/>
    <b v="1"/>
    <x v="11"/>
    <n v="636.5"/>
    <x v="4"/>
    <x v="11"/>
  </r>
  <r>
    <n v="815"/>
    <s v="Some Late Help for The Early Reset"/>
    <s v="Be a part of helping The Early Reset finish their new 7 song EP."/>
    <n v="280"/>
    <n v="4000"/>
    <n v="4280"/>
    <x v="0"/>
    <x v="0"/>
    <s v="USD"/>
    <n v="1414879303"/>
    <n v="1412287303"/>
    <b v="0"/>
    <n v="43"/>
    <b v="1"/>
    <x v="11"/>
    <n v="2140"/>
    <x v="4"/>
    <x v="11"/>
  </r>
  <r>
    <n v="816"/>
    <s v="Help Friends and Family Release Their Debut Album"/>
    <s v="Friends and Family have an album for you. They need your help to release it to the world."/>
    <n v="1058.5500000000002"/>
    <n v="7000"/>
    <n v="8058.55"/>
    <x v="0"/>
    <x v="0"/>
    <s v="USD"/>
    <n v="1365489000"/>
    <n v="1362776043"/>
    <b v="0"/>
    <n v="205"/>
    <b v="1"/>
    <x v="11"/>
    <n v="4029.275000000000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556.65999999999985"/>
    <n v="1500"/>
    <n v="2056.66"/>
    <x v="0"/>
    <x v="0"/>
    <s v="USD"/>
    <n v="1331441940"/>
    <n v="1326810211"/>
    <b v="0"/>
    <n v="23"/>
    <b v="1"/>
    <x v="11"/>
    <n v="1028.3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195"/>
    <n v="350"/>
    <n v="545"/>
    <x v="0"/>
    <x v="0"/>
    <s v="USD"/>
    <n v="1344358860"/>
    <n v="1343682681"/>
    <b v="0"/>
    <n v="19"/>
    <b v="1"/>
    <x v="11"/>
    <n v="272.5"/>
    <x v="4"/>
    <x v="11"/>
  </r>
  <r>
    <n v="819"/>
    <s v="Winter Tour"/>
    <s v="We are touring the Southeast in support of our new EP"/>
    <n v="35"/>
    <n v="400"/>
    <n v="435"/>
    <x v="0"/>
    <x v="0"/>
    <s v="USD"/>
    <n v="1387601040"/>
    <n v="1386806254"/>
    <b v="0"/>
    <n v="14"/>
    <b v="1"/>
    <x v="11"/>
    <n v="217.5"/>
    <x v="4"/>
    <x v="11"/>
  </r>
  <r>
    <n v="820"/>
    <s v="Wyatt Lowe &amp; the Ottomatics Summer 2014 Tour!"/>
    <s v="Wyatt Lowe &amp; the Ottomatics will be hitting the road this June on a North and Southwest Summer 2014 tour!"/>
    <n v="681"/>
    <n v="2000"/>
    <n v="2681"/>
    <x v="0"/>
    <x v="0"/>
    <s v="USD"/>
    <n v="1402290000"/>
    <n v="1399666342"/>
    <b v="0"/>
    <n v="38"/>
    <b v="1"/>
    <x v="11"/>
    <n v="1340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0"/>
    <n v="17482"/>
    <n v="17482"/>
    <x v="0"/>
    <x v="0"/>
    <s v="USD"/>
    <n v="1430712060"/>
    <n v="1427753265"/>
    <b v="0"/>
    <n v="78"/>
    <b v="1"/>
    <x v="11"/>
    <n v="8741"/>
    <x v="4"/>
    <x v="11"/>
  </r>
  <r>
    <n v="822"/>
    <s v="Soul Easy - Making music for our friends."/>
    <s v="Soul Easy recording our first full length CD.  Inspired by lots of friends and lots of good times."/>
    <n v="575"/>
    <n v="3000"/>
    <n v="3575"/>
    <x v="0"/>
    <x v="0"/>
    <s v="USD"/>
    <n v="1349477050"/>
    <n v="1346885050"/>
    <b v="0"/>
    <n v="69"/>
    <b v="1"/>
    <x v="11"/>
    <n v="1787.5"/>
    <x v="4"/>
    <x v="11"/>
  </r>
  <r>
    <n v="823"/>
    <s v="Debut Album"/>
    <s v="Eyes For Fire is finally ready to release their Debut Album but we need YOU to help us put the final touches on it."/>
    <n v="636"/>
    <n v="800"/>
    <n v="1436"/>
    <x v="0"/>
    <x v="0"/>
    <s v="USD"/>
    <n v="1427062852"/>
    <n v="1424474452"/>
    <b v="0"/>
    <n v="33"/>
    <b v="1"/>
    <x v="11"/>
    <n v="718"/>
    <x v="4"/>
    <x v="11"/>
  </r>
  <r>
    <n v="824"/>
    <s v="Hi Ho Silver Oh - The West Coast Tour"/>
    <s v="Hi Ho Silver Oh is going on a West Coast tour! We'll be starting in Santa Barbara, and spreading our tunes all the way to Seattle and back."/>
    <n v="550.09999999999991"/>
    <n v="1600"/>
    <n v="2150.1"/>
    <x v="0"/>
    <x v="0"/>
    <s v="USD"/>
    <n v="1271573940"/>
    <n v="1268459318"/>
    <b v="0"/>
    <n v="54"/>
    <b v="1"/>
    <x v="11"/>
    <n v="1075.05"/>
    <x v="4"/>
    <x v="11"/>
  </r>
  <r>
    <n v="825"/>
    <s v="KILL FREEMAN"/>
    <s v="Kickstarting Kill Freeman independently. Help fund the New Record, Video and Live Shows."/>
    <n v="54"/>
    <n v="12500"/>
    <n v="12554"/>
    <x v="0"/>
    <x v="0"/>
    <s v="USD"/>
    <n v="1351495284"/>
    <n v="1349335284"/>
    <b v="0"/>
    <n v="99"/>
    <b v="1"/>
    <x v="11"/>
    <n v="6277"/>
    <x v="4"/>
    <x v="11"/>
  </r>
  <r>
    <n v="826"/>
    <s v="Protect The Dream Debut Album"/>
    <s v="Protect The Dream is preparing to record their debut album 8 years in the making. Lets make it happen Kickstarter!"/>
    <n v="80"/>
    <n v="5500"/>
    <n v="5580"/>
    <x v="0"/>
    <x v="0"/>
    <s v="USD"/>
    <n v="1332719730"/>
    <n v="1330908930"/>
    <b v="0"/>
    <n v="49"/>
    <b v="1"/>
    <x v="11"/>
    <n v="279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10"/>
    <n v="300"/>
    <n v="310"/>
    <x v="0"/>
    <x v="0"/>
    <s v="USD"/>
    <n v="1329248940"/>
    <n v="1326972107"/>
    <b v="0"/>
    <n v="11"/>
    <b v="1"/>
    <x v="11"/>
    <n v="15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91"/>
    <n v="1300"/>
    <n v="1391"/>
    <x v="0"/>
    <x v="0"/>
    <s v="USD"/>
    <n v="1340641440"/>
    <n v="1339549982"/>
    <b v="0"/>
    <n v="38"/>
    <b v="1"/>
    <x v="11"/>
    <n v="695.5"/>
    <x v="4"/>
    <x v="11"/>
  </r>
  <r>
    <n v="829"/>
    <s v="Monk"/>
    <s v="We are a band from South East London- each member is19 years OA. We have been together for two years. Taking pride in making good music"/>
    <n v="20"/>
    <n v="500"/>
    <n v="520"/>
    <x v="0"/>
    <x v="1"/>
    <s v="GBP"/>
    <n v="1468437240"/>
    <n v="1463253240"/>
    <b v="0"/>
    <n v="16"/>
    <b v="1"/>
    <x v="11"/>
    <n v="260"/>
    <x v="4"/>
    <x v="11"/>
  </r>
  <r>
    <n v="830"/>
    <s v="Dark Disco Club's new album"/>
    <s v="We're making a high energy, fist pumpin', pelvis-thrusting new Rock n Roll album and we'd love for you to be a part of it."/>
    <n v="141"/>
    <n v="1800"/>
    <n v="1941"/>
    <x v="0"/>
    <x v="0"/>
    <s v="USD"/>
    <n v="1363952225"/>
    <n v="1361363825"/>
    <b v="0"/>
    <n v="32"/>
    <b v="1"/>
    <x v="11"/>
    <n v="970.5"/>
    <x v="4"/>
    <x v="11"/>
  </r>
  <r>
    <n v="831"/>
    <s v="Let The 7Horse Run!"/>
    <s v="7Horse is a new band with a self-funded album and a show they want to rock in your town!"/>
    <n v="2000"/>
    <n v="1500"/>
    <n v="3500"/>
    <x v="0"/>
    <x v="0"/>
    <s v="USD"/>
    <n v="1335540694"/>
    <n v="1332948694"/>
    <b v="0"/>
    <n v="20"/>
    <b v="1"/>
    <x v="11"/>
    <n v="175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91.059999999999491"/>
    <n v="15000"/>
    <n v="15091.06"/>
    <x v="0"/>
    <x v="0"/>
    <s v="USD"/>
    <n v="1327133580"/>
    <n v="1321978335"/>
    <b v="0"/>
    <n v="154"/>
    <b v="1"/>
    <x v="11"/>
    <n v="7545.53"/>
    <x v="4"/>
    <x v="11"/>
  </r>
  <r>
    <n v="833"/>
    <s v="Ragman Rolls"/>
    <s v="This is an American rock album."/>
    <n v="100"/>
    <n v="6000"/>
    <n v="6100"/>
    <x v="0"/>
    <x v="0"/>
    <s v="USD"/>
    <n v="1397941475"/>
    <n v="1395349475"/>
    <b v="0"/>
    <n v="41"/>
    <b v="1"/>
    <x v="11"/>
    <n v="3050"/>
    <x v="4"/>
    <x v="11"/>
  </r>
  <r>
    <n v="834"/>
    <s v="VANS Warped Tour or BUST!"/>
    <s v="We were selected out of 4,000 bands to play on VANS Warped Tour! Amazing opportunity, but touring costs $$$!  We REALLY need your help!"/>
    <n v="1706"/>
    <n v="5500"/>
    <n v="7206"/>
    <x v="0"/>
    <x v="0"/>
    <s v="USD"/>
    <n v="1372651140"/>
    <n v="1369770292"/>
    <b v="0"/>
    <n v="75"/>
    <b v="1"/>
    <x v="11"/>
    <n v="360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345"/>
    <n v="2000"/>
    <n v="2345"/>
    <x v="0"/>
    <x v="0"/>
    <s v="USD"/>
    <n v="1337396400"/>
    <n v="1333709958"/>
    <b v="0"/>
    <n v="40"/>
    <b v="1"/>
    <x v="11"/>
    <n v="1172.5"/>
    <x v="4"/>
    <x v="11"/>
  </r>
  <r>
    <n v="836"/>
    <s v="DESMADRE Full Album + Press Kit"/>
    <s v="An album you can bring home to mom."/>
    <n v="46.520000000000437"/>
    <n v="5000"/>
    <n v="5046.5200000000004"/>
    <x v="0"/>
    <x v="0"/>
    <s v="USD"/>
    <n v="1381108918"/>
    <n v="1378516918"/>
    <b v="0"/>
    <n v="46"/>
    <b v="1"/>
    <x v="11"/>
    <n v="2523.2600000000002"/>
    <x v="4"/>
    <x v="11"/>
  </r>
  <r>
    <n v="837"/>
    <s v="Take 147 - Nothin' to Lose CD Project"/>
    <s v="Take 147 is currently in the process of recording the debut album called, &quot;Nothin' to Lose&quot;."/>
    <n v="545"/>
    <n v="2500"/>
    <n v="3045"/>
    <x v="0"/>
    <x v="0"/>
    <s v="USD"/>
    <n v="1398988662"/>
    <n v="1396396662"/>
    <b v="0"/>
    <n v="62"/>
    <b v="1"/>
    <x v="11"/>
    <n v="1522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908"/>
    <n v="2000"/>
    <n v="2908"/>
    <x v="0"/>
    <x v="0"/>
    <s v="USD"/>
    <n v="1326835985"/>
    <n v="1324243985"/>
    <b v="0"/>
    <n v="61"/>
    <b v="1"/>
    <x v="11"/>
    <n v="1454"/>
    <x v="4"/>
    <x v="11"/>
  </r>
  <r>
    <n v="839"/>
    <s v="The Waffle Stompers - We'll Never Die"/>
    <s v="The Waffle Stompers need your support to keep doing what we love--go on tour, make music and music videos."/>
    <n v="830.82999999999993"/>
    <n v="5000"/>
    <n v="5830.83"/>
    <x v="0"/>
    <x v="0"/>
    <s v="USD"/>
    <n v="1348337956"/>
    <n v="1345745956"/>
    <b v="0"/>
    <n v="96"/>
    <b v="1"/>
    <x v="11"/>
    <n v="2915.415"/>
    <x v="4"/>
    <x v="11"/>
  </r>
  <r>
    <n v="840"/>
    <s v="Carl King's New Album: Grand Architects Of The Universe"/>
    <s v="Carl King / Sir Millard Mulch / Dr. Zoltan Ã˜belisk is making a new 45-minute instrumental sci-fi album!"/>
    <n v="2041.6599999999999"/>
    <n v="10000"/>
    <n v="12041.66"/>
    <x v="0"/>
    <x v="0"/>
    <s v="USD"/>
    <n v="1474694787"/>
    <n v="1472102787"/>
    <b v="0"/>
    <n v="190"/>
    <b v="1"/>
    <x v="12"/>
    <n v="6020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66"/>
    <n v="5000"/>
    <n v="5066"/>
    <x v="0"/>
    <x v="0"/>
    <s v="USD"/>
    <n v="1415653663"/>
    <n v="1413058063"/>
    <b v="1"/>
    <n v="94"/>
    <b v="1"/>
    <x v="12"/>
    <n v="253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108"/>
    <n v="2500"/>
    <n v="2608"/>
    <x v="0"/>
    <x v="5"/>
    <s v="CAD"/>
    <n v="1381723140"/>
    <n v="1378735983"/>
    <b v="1"/>
    <n v="39"/>
    <b v="1"/>
    <x v="12"/>
    <n v="1304"/>
    <x v="4"/>
    <x v="12"/>
  </r>
  <r>
    <n v="843"/>
    <s v="The New Album: Dig Deeper"/>
    <s v="Five metal heads dedicated to our passion for music. We believe music is Freedom, Unity &amp; Escape. Join us on our mission to Dig Deeper."/>
    <n v="5014"/>
    <n v="3000"/>
    <n v="8014"/>
    <x v="0"/>
    <x v="0"/>
    <s v="USD"/>
    <n v="1481184000"/>
    <n v="1479708680"/>
    <b v="0"/>
    <n v="127"/>
    <b v="1"/>
    <x v="12"/>
    <n v="4007"/>
    <x v="4"/>
    <x v="12"/>
  </r>
  <r>
    <n v="844"/>
    <s v="FROSTBURN - Lords of the Trident's new album!"/>
    <s v="The NEW ALBUM from the MOST METAL BAND ON EARTH is here! (WARNING: May cause melted faces and headbanging-related spinal trauma!)"/>
    <n v="2824"/>
    <n v="3000"/>
    <n v="5824"/>
    <x v="0"/>
    <x v="0"/>
    <s v="USD"/>
    <n v="1414817940"/>
    <n v="1411489552"/>
    <b v="1"/>
    <n v="159"/>
    <b v="1"/>
    <x v="12"/>
    <n v="2912"/>
    <x v="4"/>
    <x v="12"/>
  </r>
  <r>
    <n v="845"/>
    <s v="Shadow and Steel: The new album from Master Sword"/>
    <s v="Help Legend of Zelda tribute band Master Sword complete their latest heavy metal album: Shadow and Steel!"/>
    <n v="1019.0100000000002"/>
    <n v="5000"/>
    <n v="6019.01"/>
    <x v="0"/>
    <x v="0"/>
    <s v="USD"/>
    <n v="1473047940"/>
    <n v="1469595396"/>
    <b v="0"/>
    <n v="177"/>
    <b v="1"/>
    <x v="12"/>
    <n v="3009.5050000000001"/>
    <x v="4"/>
    <x v="12"/>
  </r>
  <r>
    <n v="846"/>
    <s v="CURVE: The debut album from Miroist needs awesome merch"/>
    <s v="Pre-order and help me fund new merchandise so we can make the album release something amazing."/>
    <n v="242.01"/>
    <n v="1100"/>
    <n v="1342.01"/>
    <x v="0"/>
    <x v="1"/>
    <s v="GBP"/>
    <n v="1394460000"/>
    <n v="1393233855"/>
    <b v="0"/>
    <n v="47"/>
    <b v="1"/>
    <x v="12"/>
    <n v="671.005"/>
    <x v="4"/>
    <x v="12"/>
  </r>
  <r>
    <n v="847"/>
    <s v="CENTROPYMUSIC"/>
    <s v="MUSIC WITH MEANING!  MUSIC THAT MATTERS!!!"/>
    <n v="0"/>
    <n v="10"/>
    <n v="10"/>
    <x v="0"/>
    <x v="0"/>
    <s v="USD"/>
    <n v="1436555376"/>
    <n v="1433963376"/>
    <b v="0"/>
    <n v="1"/>
    <b v="1"/>
    <x v="12"/>
    <n v="5"/>
    <x v="4"/>
    <x v="12"/>
  </r>
  <r>
    <n v="848"/>
    <s v="God Am"/>
    <s v="God Am, a Grunge/Doom metal band, who have been trying to fund the production of our EP to bring you a unique aural assault."/>
    <n v="0"/>
    <n v="300"/>
    <n v="300"/>
    <x v="0"/>
    <x v="0"/>
    <s v="USD"/>
    <n v="1429038033"/>
    <n v="1426446033"/>
    <b v="0"/>
    <n v="16"/>
    <b v="1"/>
    <x v="12"/>
    <n v="15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796"/>
    <n v="4000"/>
    <n v="4796"/>
    <x v="0"/>
    <x v="0"/>
    <s v="USD"/>
    <n v="1426473264"/>
    <n v="1424057664"/>
    <b v="0"/>
    <n v="115"/>
    <b v="1"/>
    <x v="12"/>
    <n v="2398"/>
    <x v="4"/>
    <x v="12"/>
  </r>
  <r>
    <n v="850"/>
    <s v="Yet Further: Sioum's Second Full-Length Album"/>
    <s v="Help Chicago-based instrumental group Sioum complete the production of their 2nd full-length album."/>
    <n v="2207"/>
    <n v="4000"/>
    <n v="6207"/>
    <x v="0"/>
    <x v="0"/>
    <s v="USD"/>
    <n v="1461560340"/>
    <n v="1458762717"/>
    <b v="0"/>
    <n v="133"/>
    <b v="1"/>
    <x v="12"/>
    <n v="3103.5"/>
    <x v="4"/>
    <x v="12"/>
  </r>
  <r>
    <n v="851"/>
    <s v="M.F.Crew, 1er Album &quot;First Ride&quot;"/>
    <s v="Salut, nous c'est M.F.Crew, on a besoin de vous pour produire notre premier album &quot;First Ride&quot; ! :)"/>
    <n v="609"/>
    <n v="2000"/>
    <n v="2609"/>
    <x v="0"/>
    <x v="6"/>
    <s v="EUR"/>
    <n v="1469994300"/>
    <n v="1464815253"/>
    <b v="0"/>
    <n v="70"/>
    <b v="1"/>
    <x v="12"/>
    <n v="1304.5"/>
    <x v="4"/>
    <x v="12"/>
  </r>
  <r>
    <n v="852"/>
    <s v="Covers Album - Limited Vinyl Pressing"/>
    <s v="Limited edition 2x12&quot; vinyl pressing of our latest album &quot;Who Do You Think We Are?&quot;"/>
    <n v="174"/>
    <n v="3500"/>
    <n v="3674"/>
    <x v="0"/>
    <x v="0"/>
    <s v="USD"/>
    <n v="1477342800"/>
    <n v="1476386395"/>
    <b v="0"/>
    <n v="62"/>
    <b v="1"/>
    <x v="12"/>
    <n v="1837"/>
    <x v="4"/>
    <x v="12"/>
  </r>
  <r>
    <n v="853"/>
    <s v="sloggoth"/>
    <s v="Help release a CD of sloggoth's first album &quot;sloggoth&quot;.  All contributors of $5 or more get a CD when the goal is met!"/>
    <n v="0"/>
    <n v="300"/>
    <n v="300"/>
    <x v="0"/>
    <x v="0"/>
    <s v="USD"/>
    <n v="1424116709"/>
    <n v="1421524709"/>
    <b v="0"/>
    <n v="10"/>
    <b v="1"/>
    <x v="12"/>
    <n v="150"/>
    <x v="4"/>
    <x v="12"/>
  </r>
  <r>
    <n v="854"/>
    <s v="Westfield Massacre - Sophomore Album &amp; Tour"/>
    <s v="Writing and Recording Sophomore record, and funding Tour to support Spring 2017 album release."/>
    <n v="5065.3000000000029"/>
    <n v="27800"/>
    <n v="32865.300000000003"/>
    <x v="0"/>
    <x v="0"/>
    <s v="USD"/>
    <n v="1482901546"/>
    <n v="1480309546"/>
    <b v="0"/>
    <n v="499"/>
    <b v="1"/>
    <x v="12"/>
    <n v="16432.650000000001"/>
    <x v="4"/>
    <x v="12"/>
  </r>
  <r>
    <n v="855"/>
    <s v="AtteroTerra's Sophomore Album - Pray for Apocalypse"/>
    <s v="AtteroTerra's &quot;Pray for Apocalypse&quot; is fully completed, and only being held up by funding."/>
    <n v="50"/>
    <n v="1450"/>
    <n v="1500"/>
    <x v="0"/>
    <x v="0"/>
    <s v="USD"/>
    <n v="1469329217"/>
    <n v="1466737217"/>
    <b v="0"/>
    <n v="47"/>
    <b v="1"/>
    <x v="12"/>
    <n v="7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95"/>
    <n v="250"/>
    <n v="545"/>
    <x v="0"/>
    <x v="12"/>
    <s v="EUR"/>
    <n v="1477422000"/>
    <n v="1472282956"/>
    <b v="0"/>
    <n v="28"/>
    <b v="1"/>
    <x v="12"/>
    <n v="272.5"/>
    <x v="4"/>
    <x v="12"/>
  </r>
  <r>
    <n v="857"/>
    <s v="A Reason To Breathe - DEBUT ALBUM"/>
    <s v="Modern Post-Hardcore/Electro music (Hardstyle, EDM, Trap, Dubstep, Dembow, House)."/>
    <n v="0"/>
    <n v="1200"/>
    <n v="1200"/>
    <x v="0"/>
    <x v="3"/>
    <s v="EUR"/>
    <n v="1448463431"/>
    <n v="1444831031"/>
    <b v="0"/>
    <n v="24"/>
    <b v="1"/>
    <x v="12"/>
    <n v="6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528.06999999999994"/>
    <n v="1200"/>
    <n v="1728.07"/>
    <x v="0"/>
    <x v="1"/>
    <s v="GBP"/>
    <n v="1429138740"/>
    <n v="1426528418"/>
    <b v="0"/>
    <n v="76"/>
    <b v="1"/>
    <x v="12"/>
    <n v="864.03499999999997"/>
    <x v="4"/>
    <x v="12"/>
  </r>
  <r>
    <n v="859"/>
    <s v="Rise With Us Campaign"/>
    <s v="We are heading to the studio to create our second album and we want you to be right there with us!"/>
    <n v="187"/>
    <n v="4000"/>
    <n v="4187"/>
    <x v="0"/>
    <x v="0"/>
    <s v="USD"/>
    <n v="1433376000"/>
    <n v="1430768468"/>
    <b v="0"/>
    <n v="98"/>
    <b v="1"/>
    <x v="12"/>
    <n v="2093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-11460"/>
    <n v="14000"/>
    <n v="2540"/>
    <x v="2"/>
    <x v="0"/>
    <s v="USD"/>
    <n v="1385123713"/>
    <n v="1382528113"/>
    <b v="0"/>
    <n v="48"/>
    <b v="0"/>
    <x v="13"/>
    <n v="127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-4399"/>
    <n v="4500"/>
    <n v="101"/>
    <x v="2"/>
    <x v="0"/>
    <s v="USD"/>
    <n v="1474067404"/>
    <n v="1471475404"/>
    <b v="0"/>
    <n v="2"/>
    <b v="0"/>
    <x v="1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-49830"/>
    <n v="50000"/>
    <n v="170"/>
    <x v="2"/>
    <x v="1"/>
    <s v="GBP"/>
    <n v="1384179548"/>
    <n v="1381583948"/>
    <b v="0"/>
    <n v="4"/>
    <b v="0"/>
    <x v="13"/>
    <n v="85"/>
    <x v="4"/>
    <x v="13"/>
  </r>
  <r>
    <n v="863"/>
    <s v="Help Fund Jason's Debut Jazz CD &quot;Exodus&quot;"/>
    <s v="I'm making the move from a side man in local groups to the leader with this debut jazz CD project."/>
    <n v="-1910"/>
    <n v="2000"/>
    <n v="90"/>
    <x v="2"/>
    <x v="0"/>
    <s v="USD"/>
    <n v="1329014966"/>
    <n v="1326422966"/>
    <b v="0"/>
    <n v="5"/>
    <b v="0"/>
    <x v="13"/>
    <n v="4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-3800"/>
    <n v="6500"/>
    <n v="2700"/>
    <x v="2"/>
    <x v="0"/>
    <s v="USD"/>
    <n v="1381917540"/>
    <n v="1379990038"/>
    <b v="0"/>
    <n v="79"/>
    <b v="0"/>
    <x v="13"/>
    <n v="135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-2155"/>
    <n v="2200"/>
    <n v="45"/>
    <x v="2"/>
    <x v="0"/>
    <s v="USD"/>
    <n v="1358361197"/>
    <n v="1353177197"/>
    <b v="0"/>
    <n v="2"/>
    <b v="0"/>
    <x v="13"/>
    <n v="22.5"/>
    <x v="4"/>
    <x v="13"/>
  </r>
  <r>
    <n v="866"/>
    <s v="California Dreamin' Tour 2015"/>
    <s v="Drivetime heads to Cali for summer tour supported by @Smoothjazz.com &amp; @JJZPhilly  #Spaghettini #The Roxy"/>
    <n v="-2860"/>
    <n v="3500"/>
    <n v="640"/>
    <x v="2"/>
    <x v="0"/>
    <s v="USD"/>
    <n v="1425136200"/>
    <n v="1421853518"/>
    <b v="0"/>
    <n v="11"/>
    <b v="0"/>
    <x v="13"/>
    <n v="32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-3799"/>
    <n v="5000"/>
    <n v="1201"/>
    <x v="2"/>
    <x v="0"/>
    <s v="USD"/>
    <n v="1259643540"/>
    <n v="1254450706"/>
    <b v="0"/>
    <n v="11"/>
    <b v="0"/>
    <x v="13"/>
    <n v="600.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-44950"/>
    <n v="45000"/>
    <n v="50"/>
    <x v="2"/>
    <x v="0"/>
    <s v="USD"/>
    <n v="1389055198"/>
    <n v="1386463198"/>
    <b v="0"/>
    <n v="1"/>
    <b v="0"/>
    <x v="13"/>
    <n v="25"/>
    <x v="4"/>
    <x v="13"/>
  </r>
  <r>
    <n v="869"/>
    <s v="Live DVD Concert by Twice As Good"/>
    <s v="The band Twice As Good wants to create and distribute a DVD of their live concert performance. This amazing band needs to be seen!"/>
    <n v="-7760"/>
    <n v="8800"/>
    <n v="1040"/>
    <x v="2"/>
    <x v="0"/>
    <s v="USD"/>
    <n v="1365448657"/>
    <n v="1362860257"/>
    <b v="0"/>
    <n v="3"/>
    <b v="0"/>
    <x v="13"/>
    <n v="52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-19938"/>
    <n v="20000"/>
    <n v="62"/>
    <x v="2"/>
    <x v="1"/>
    <s v="GBP"/>
    <n v="1377995523"/>
    <n v="1375403523"/>
    <b v="0"/>
    <n v="5"/>
    <b v="0"/>
    <x v="13"/>
    <n v="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-5675"/>
    <n v="6000"/>
    <n v="325"/>
    <x v="2"/>
    <x v="0"/>
    <s v="USD"/>
    <n v="1385735295"/>
    <n v="1383139695"/>
    <b v="0"/>
    <n v="12"/>
    <b v="0"/>
    <x v="13"/>
    <n v="162.5"/>
    <x v="4"/>
    <x v="13"/>
  </r>
  <r>
    <n v="872"/>
    <s v="Songs of Africa Ensemble Goodwill Africa Tour"/>
    <s v="The Songs of Africa Ensemble embarks on their first Goodwill Africa Tour, to taste African music &amp; culture firsthand."/>
    <n v="-7935"/>
    <n v="8000"/>
    <n v="65"/>
    <x v="2"/>
    <x v="0"/>
    <s v="USD"/>
    <n v="1299786527"/>
    <n v="1295898527"/>
    <b v="0"/>
    <n v="2"/>
    <b v="0"/>
    <x v="13"/>
    <n v="32.5"/>
    <x v="4"/>
    <x v="13"/>
  </r>
  <r>
    <n v="873"/>
    <s v="The Dreamer-An Original Jazz CD"/>
    <s v="Fall in love with &quot;The Dreamer&quot;, new original music from trumpeter Freddie Dunn!"/>
    <n v="-3455"/>
    <n v="3500"/>
    <n v="45"/>
    <x v="2"/>
    <x v="0"/>
    <s v="USD"/>
    <n v="1352610040"/>
    <n v="1349150440"/>
    <b v="0"/>
    <n v="5"/>
    <b v="0"/>
    <x v="13"/>
    <n v="22.5"/>
    <x v="4"/>
    <x v="13"/>
  </r>
  <r>
    <n v="874"/>
    <s v="New Jerry Tachoir Group Recording"/>
    <s v="Tachoir music has been described as &quot;Highly original compositions with dazzling improvisations by virtuoso musicians&quot; - The Times"/>
    <n v="-2270"/>
    <n v="3000"/>
    <n v="730"/>
    <x v="2"/>
    <x v="0"/>
    <s v="USD"/>
    <n v="1367676034"/>
    <n v="1365084034"/>
    <b v="0"/>
    <n v="21"/>
    <b v="0"/>
    <x v="13"/>
    <n v="36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-5000"/>
    <n v="5000"/>
    <n v="0"/>
    <x v="2"/>
    <x v="0"/>
    <s v="USD"/>
    <n v="1442856131"/>
    <n v="1441128131"/>
    <b v="0"/>
    <n v="0"/>
    <b v="0"/>
    <x v="13"/>
    <n v="0"/>
    <x v="4"/>
    <x v="13"/>
  </r>
  <r>
    <n v="876"/>
    <s v="Sound Of Dobells"/>
    <s v="What was the greatest record shop ever?  DOBELLS!"/>
    <n v="-1866"/>
    <n v="3152"/>
    <n v="1286"/>
    <x v="2"/>
    <x v="1"/>
    <s v="GBP"/>
    <n v="1359978927"/>
    <n v="1357127727"/>
    <b v="0"/>
    <n v="45"/>
    <b v="0"/>
    <x v="13"/>
    <n v="643"/>
    <x v="4"/>
    <x v="13"/>
  </r>
  <r>
    <n v="877"/>
    <s v="A Saxidentals Music Video!!!"/>
    <s v="The Saxidentals are a Laie, HI based saxophone quartet. We have been playing gigs all around Laie and would love to make a music video!"/>
    <n v="-649"/>
    <n v="2000"/>
    <n v="1351"/>
    <x v="2"/>
    <x v="0"/>
    <s v="USD"/>
    <n v="1387479360"/>
    <n v="1384887360"/>
    <b v="0"/>
    <n v="29"/>
    <b v="0"/>
    <x v="13"/>
    <n v="675.5"/>
    <x v="4"/>
    <x v="13"/>
  </r>
  <r>
    <n v="878"/>
    <s v="Justin Cron's Sax Debut Album"/>
    <s v="Join in and help me make my first jazz album. I would really like to make a Christmas album and a smooth jazz CD. Want a FREE CD?"/>
    <n v="-4935"/>
    <n v="5000"/>
    <n v="65"/>
    <x v="2"/>
    <x v="0"/>
    <s v="USD"/>
    <n v="1293082524"/>
    <n v="1290490524"/>
    <b v="0"/>
    <n v="2"/>
    <b v="0"/>
    <x v="1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-1456"/>
    <n v="2100"/>
    <n v="644"/>
    <x v="2"/>
    <x v="0"/>
    <s v="USD"/>
    <n v="1338321305"/>
    <n v="1336506905"/>
    <b v="0"/>
    <n v="30"/>
    <b v="0"/>
    <x v="13"/>
    <n v="322"/>
    <x v="4"/>
    <x v="13"/>
  </r>
  <r>
    <n v="880"/>
    <s v="Lifelike Figures Vinyl Pressing!"/>
    <s v="A record representing an era in East Bay local music that sustained art &amp; community that deserves to be preserved on 180 gram vinyl."/>
    <n v="-3667"/>
    <n v="3780"/>
    <n v="113"/>
    <x v="2"/>
    <x v="0"/>
    <s v="USD"/>
    <n v="1351582938"/>
    <n v="1348731738"/>
    <b v="0"/>
    <n v="8"/>
    <b v="0"/>
    <x v="14"/>
    <n v="56.5"/>
    <x v="4"/>
    <x v="14"/>
  </r>
  <r>
    <n v="881"/>
    <s v="Funding the new album by Chris Reed and the Anime Raiders"/>
    <s v="To raise funds to finish the latest album by Chris Reed and the Anime Raiders, called &quot;Deep City Diving&quot;"/>
    <n v="-3720"/>
    <n v="3750"/>
    <n v="30"/>
    <x v="2"/>
    <x v="0"/>
    <s v="USD"/>
    <n v="1326520886"/>
    <n v="1322632886"/>
    <b v="0"/>
    <n v="1"/>
    <b v="0"/>
    <x v="14"/>
    <n v="1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-1198"/>
    <n v="1500"/>
    <n v="302"/>
    <x v="2"/>
    <x v="0"/>
    <s v="USD"/>
    <n v="1315341550"/>
    <n v="1312490350"/>
    <b v="0"/>
    <n v="14"/>
    <b v="0"/>
    <x v="14"/>
    <n v="151"/>
    <x v="4"/>
    <x v="14"/>
  </r>
  <r>
    <n v="883"/>
    <s v="Dana Lawrence Music NEW EP"/>
    <s v="Seeking supporters to help me break the 15 year streak since my last record.  Dana Lawrence Music is ready to go back into the studio!"/>
    <n v="-2999"/>
    <n v="5000"/>
    <n v="2001"/>
    <x v="2"/>
    <x v="0"/>
    <s v="USD"/>
    <n v="1456957635"/>
    <n v="1451773635"/>
    <b v="0"/>
    <n v="24"/>
    <b v="0"/>
    <x v="14"/>
    <n v="1000.5"/>
    <x v="4"/>
    <x v="14"/>
  </r>
  <r>
    <n v="884"/>
    <s v="Angwish &quot;I Wanna Be Your Monkey&quot; Music Video"/>
    <s v="We need to hire an animal trainer to have a chimpanzee actor perform in our music video with us!"/>
    <n v="-1980"/>
    <n v="2000"/>
    <n v="20"/>
    <x v="2"/>
    <x v="0"/>
    <s v="USD"/>
    <n v="1336789860"/>
    <n v="1331666146"/>
    <b v="0"/>
    <n v="2"/>
    <b v="0"/>
    <x v="14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-250"/>
    <n v="1000"/>
    <n v="750"/>
    <x v="2"/>
    <x v="0"/>
    <s v="USD"/>
    <n v="1483137311"/>
    <n v="1481322911"/>
    <b v="0"/>
    <n v="21"/>
    <b v="0"/>
    <x v="14"/>
    <n v="375"/>
    <x v="4"/>
    <x v="14"/>
  </r>
  <r>
    <n v="886"/>
    <s v="Sap Laughter : Merch Fundraiser!"/>
    <s v="The time has finally come... Sap Laughter is in the process of updating our merchandise setup, and we need your help making it happen!"/>
    <n v="-295"/>
    <n v="500"/>
    <n v="205"/>
    <x v="2"/>
    <x v="0"/>
    <s v="USD"/>
    <n v="1473972813"/>
    <n v="1471812813"/>
    <b v="0"/>
    <n v="7"/>
    <b v="0"/>
    <x v="14"/>
    <n v="102.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-1000"/>
    <n v="1000"/>
    <n v="0"/>
    <x v="2"/>
    <x v="0"/>
    <s v="USD"/>
    <n v="1338159655"/>
    <n v="1335567655"/>
    <b v="0"/>
    <n v="0"/>
    <b v="0"/>
    <x v="1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-928"/>
    <n v="1000"/>
    <n v="72"/>
    <x v="2"/>
    <x v="0"/>
    <s v="USD"/>
    <n v="1314856800"/>
    <n v="1311789885"/>
    <b v="0"/>
    <n v="4"/>
    <b v="0"/>
    <x v="14"/>
    <n v="3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-22639.68"/>
    <n v="25000"/>
    <n v="2360.3200000000002"/>
    <x v="2"/>
    <x v="0"/>
    <s v="USD"/>
    <n v="1412534943"/>
    <n v="1409942943"/>
    <b v="0"/>
    <n v="32"/>
    <b v="0"/>
    <x v="14"/>
    <n v="1180.159999999999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-2875"/>
    <n v="3000"/>
    <n v="125"/>
    <x v="2"/>
    <x v="0"/>
    <s v="USD"/>
    <n v="1385055979"/>
    <n v="1382460379"/>
    <b v="0"/>
    <n v="4"/>
    <b v="0"/>
    <x v="14"/>
    <n v="62.5"/>
    <x v="4"/>
    <x v="14"/>
  </r>
  <r>
    <n v="891"/>
    <s v="Den-Mate: New EP and Tour"/>
    <s v="Along with a new EP production and release, it's time to bring Den-Mate, LIVE, to a location near you - East Coast and Beyond!"/>
    <n v="-7740"/>
    <n v="8000"/>
    <n v="260"/>
    <x v="2"/>
    <x v="0"/>
    <s v="USD"/>
    <n v="1408581930"/>
    <n v="1405989930"/>
    <b v="0"/>
    <n v="9"/>
    <b v="0"/>
    <x v="14"/>
    <n v="13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-3555"/>
    <n v="6000"/>
    <n v="2445"/>
    <x v="2"/>
    <x v="0"/>
    <s v="USD"/>
    <n v="1280635200"/>
    <n v="1273121283"/>
    <b v="0"/>
    <n v="17"/>
    <b v="0"/>
    <x v="14"/>
    <n v="1222.5"/>
    <x v="4"/>
    <x v="14"/>
  </r>
  <r>
    <n v="893"/>
    <s v="The Big Band Theory Music Festival"/>
    <s v="The Philly music scene is full of amazing talent. This annual music festival is to celebrate those gems within that scene!"/>
    <n v="-1800"/>
    <n v="2000"/>
    <n v="200"/>
    <x v="2"/>
    <x v="0"/>
    <s v="USD"/>
    <n v="1427920363"/>
    <n v="1425331963"/>
    <b v="0"/>
    <n v="5"/>
    <b v="0"/>
    <x v="14"/>
    <n v="100"/>
    <x v="4"/>
    <x v="14"/>
  </r>
  <r>
    <n v="894"/>
    <s v="Saint Sebastian's Debut Album &amp; Short Film"/>
    <s v="Help Saint Sebastian finish their debut album, Melancholy Breakdown, accompanied by a short documentary film about fibromyalgia."/>
    <n v="-12166"/>
    <n v="20000"/>
    <n v="7834"/>
    <x v="2"/>
    <x v="0"/>
    <s v="USD"/>
    <n v="1465169610"/>
    <n v="1462577610"/>
    <b v="0"/>
    <n v="53"/>
    <b v="0"/>
    <x v="14"/>
    <n v="39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-7805"/>
    <n v="8000"/>
    <n v="195"/>
    <x v="2"/>
    <x v="0"/>
    <s v="USD"/>
    <n v="1287975829"/>
    <n v="1284087829"/>
    <b v="0"/>
    <n v="7"/>
    <b v="0"/>
    <x v="14"/>
    <n v="97.5"/>
    <x v="4"/>
    <x v="14"/>
  </r>
  <r>
    <n v="896"/>
    <s v="Hardsoul Poets New Album!"/>
    <s v="The people have spoken...the stars have aligned...Hardsoul Poets are making a new record and we want our fans on the front lines."/>
    <n v="-4800"/>
    <n v="8000"/>
    <n v="3200"/>
    <x v="2"/>
    <x v="0"/>
    <s v="USD"/>
    <n v="1440734400"/>
    <n v="1438549026"/>
    <b v="0"/>
    <n v="72"/>
    <b v="0"/>
    <x v="14"/>
    <n v="1600"/>
    <x v="4"/>
    <x v="14"/>
  </r>
  <r>
    <n v="897"/>
    <s v="Park XXVII Album Release"/>
    <s v="Park XXVII is putting together an album of up and coming Georgia bands. We need money to fund the recording/production costs of this cd"/>
    <n v="-3000"/>
    <n v="3000"/>
    <n v="0"/>
    <x v="2"/>
    <x v="0"/>
    <s v="USD"/>
    <n v="1354123908"/>
    <n v="1351528308"/>
    <b v="0"/>
    <n v="0"/>
    <b v="0"/>
    <x v="14"/>
    <n v="0"/>
    <x v="4"/>
    <x v="14"/>
  </r>
  <r>
    <n v="898"/>
    <s v="Foundations: 12 Songs in 2012"/>
    <s v="For each month in 2012, Sonnet will be releasing a Jesus-celebrating, grave-shattering, ear-tickling, mind-provoking song!"/>
    <n v="-2430"/>
    <n v="2500"/>
    <n v="70"/>
    <x v="2"/>
    <x v="0"/>
    <s v="USD"/>
    <n v="1326651110"/>
    <n v="1322763110"/>
    <b v="0"/>
    <n v="2"/>
    <b v="0"/>
    <x v="14"/>
    <n v="35"/>
    <x v="4"/>
    <x v="14"/>
  </r>
  <r>
    <n v="899"/>
    <s v="Lets get 48/14 pressed!!!"/>
    <s v="Lets get 48/14 pressed and in your cd players,ipods,blogs, and facebook status'. Lets get it everywhere!"/>
    <n v="-470"/>
    <n v="750"/>
    <n v="280"/>
    <x v="2"/>
    <x v="0"/>
    <s v="USD"/>
    <n v="1306549362"/>
    <n v="1302661362"/>
    <b v="0"/>
    <n v="8"/>
    <b v="0"/>
    <x v="14"/>
    <n v="140"/>
    <x v="4"/>
    <x v="14"/>
  </r>
  <r>
    <n v="900"/>
    <s v="Project Revive: Protecting the Creative Impulse"/>
    <s v="With Project Revive, I aim to protect and nurture the creative impulse through music."/>
    <n v="-4979"/>
    <n v="5000"/>
    <n v="21"/>
    <x v="2"/>
    <x v="0"/>
    <s v="USD"/>
    <n v="1459365802"/>
    <n v="1456777402"/>
    <b v="0"/>
    <n v="2"/>
    <b v="0"/>
    <x v="1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-6500"/>
    <n v="6500"/>
    <n v="0"/>
    <x v="2"/>
    <x v="0"/>
    <s v="USD"/>
    <n v="1276024260"/>
    <n v="1272050914"/>
    <b v="0"/>
    <n v="0"/>
    <b v="0"/>
    <x v="13"/>
    <n v="0"/>
    <x v="4"/>
    <x v="13"/>
  </r>
  <r>
    <n v="902"/>
    <s v="MISTER BROWN"/>
    <s v="I'VE STARTED A BRAND NEW ALBUM THAT WILL FEATURE ACID JAZZ, FUNK, ROCK, AND DANCE WITH THE PROMISE OF TOURING NEXT YEAR IN THE USA"/>
    <n v="-29910"/>
    <n v="30000"/>
    <n v="90"/>
    <x v="2"/>
    <x v="0"/>
    <s v="USD"/>
    <n v="1409412600"/>
    <n v="1404947422"/>
    <b v="0"/>
    <n v="3"/>
    <b v="0"/>
    <x v="13"/>
    <n v="45"/>
    <x v="4"/>
    <x v="13"/>
  </r>
  <r>
    <n v="903"/>
    <s v="U City Jazz Festival, St. Louis, MO"/>
    <s v="The U City Jazz Festival is offered for free to the community and features the best jazz talent from the midwest."/>
    <n v="-4840"/>
    <n v="5000"/>
    <n v="160"/>
    <x v="2"/>
    <x v="0"/>
    <s v="USD"/>
    <n v="1348367100"/>
    <n v="1346180780"/>
    <b v="0"/>
    <n v="4"/>
    <b v="0"/>
    <x v="13"/>
    <n v="80"/>
    <x v="4"/>
    <x v="13"/>
  </r>
  <r>
    <n v="904"/>
    <s v="The Woodlands Jazz Fest"/>
    <s v="Support the preservation of Jazz and help us become a national Jazz Festival with the best music, food, and fun for all ages!"/>
    <n v="-49849"/>
    <n v="50000"/>
    <n v="151"/>
    <x v="2"/>
    <x v="0"/>
    <s v="USD"/>
    <n v="1451786137"/>
    <n v="1449194137"/>
    <b v="0"/>
    <n v="3"/>
    <b v="0"/>
    <x v="13"/>
    <n v="75.5"/>
    <x v="4"/>
    <x v="13"/>
  </r>
  <r>
    <n v="905"/>
    <s v="Jazz For Everyone!"/>
    <s v="Working hard to get into the studio to record, produce, and edit my break out CD. I hope to realize my vision!"/>
    <n v="-6304"/>
    <n v="6500"/>
    <n v="196"/>
    <x v="2"/>
    <x v="0"/>
    <s v="USD"/>
    <n v="1295847926"/>
    <n v="1290663926"/>
    <b v="0"/>
    <n v="6"/>
    <b v="0"/>
    <x v="13"/>
    <n v="98"/>
    <x v="4"/>
    <x v="13"/>
  </r>
  <r>
    <n v="906"/>
    <s v="24th Music Presents Channeling Motown (Live)"/>
    <s v="The DMV's most respected saxophonist pay tribute to Motown."/>
    <n v="-15000"/>
    <n v="15000"/>
    <n v="0"/>
    <x v="2"/>
    <x v="0"/>
    <s v="USD"/>
    <n v="1394681590"/>
    <n v="1392093190"/>
    <b v="0"/>
    <n v="0"/>
    <b v="0"/>
    <x v="13"/>
    <n v="0"/>
    <x v="4"/>
    <x v="13"/>
  </r>
  <r>
    <n v="907"/>
    <s v="Greg Chambers Saxophone CD"/>
    <s v="Greg Chambers' self-titled CD needs support for post production, replication, and promotion."/>
    <n v="-2900"/>
    <n v="2900"/>
    <n v="0"/>
    <x v="2"/>
    <x v="0"/>
    <s v="USD"/>
    <n v="1315715823"/>
    <n v="1313123823"/>
    <b v="0"/>
    <n v="0"/>
    <b v="0"/>
    <x v="13"/>
    <n v="0"/>
    <x v="4"/>
    <x v="13"/>
  </r>
  <r>
    <n v="908"/>
    <s v="Help Tony Copeland and get free cd's and mp3's"/>
    <s v="This project is designed to help protect the environment by using Eco-friendly product packaging."/>
    <n v="-2500"/>
    <n v="2500"/>
    <n v="0"/>
    <x v="2"/>
    <x v="0"/>
    <s v="USD"/>
    <n v="1280206740"/>
    <n v="1276283655"/>
    <b v="0"/>
    <n v="0"/>
    <b v="0"/>
    <x v="13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-15480"/>
    <n v="16000"/>
    <n v="520"/>
    <x v="2"/>
    <x v="0"/>
    <s v="USD"/>
    <n v="1343016000"/>
    <n v="1340296440"/>
    <b v="0"/>
    <n v="8"/>
    <b v="0"/>
    <x v="13"/>
    <n v="260"/>
    <x v="4"/>
    <x v="13"/>
  </r>
  <r>
    <n v="910"/>
    <s v="Hattie Bee's Second Album"/>
    <s v="After the success of my first album &quot;A Very Hattie Christmas&quot; I'm coming back with my second album &quot;The Way We Used To Bee&quot;."/>
    <n v="-427"/>
    <n v="550"/>
    <n v="123"/>
    <x v="2"/>
    <x v="1"/>
    <s v="GBP"/>
    <n v="1488546319"/>
    <n v="1483362319"/>
    <b v="0"/>
    <n v="5"/>
    <b v="0"/>
    <x v="13"/>
    <n v="61.5"/>
    <x v="4"/>
    <x v="13"/>
  </r>
  <r>
    <n v="911"/>
    <s v="Hot Jazz and Latin Luxury in Lima"/>
    <s v="Promoting an &quot;over the top&quot; all inclusive jazz experience featuring top notch performers in a luxurious Latin setting in Lima, Peru."/>
    <n v="-100000"/>
    <n v="100000"/>
    <n v="0"/>
    <x v="2"/>
    <x v="0"/>
    <s v="USD"/>
    <n v="1390522045"/>
    <n v="1388707645"/>
    <b v="0"/>
    <n v="0"/>
    <b v="0"/>
    <x v="13"/>
    <n v="0"/>
    <x v="4"/>
    <x v="13"/>
  </r>
  <r>
    <n v="912"/>
    <s v="Triad a new album by James Murrell"/>
    <s v="My new album will be called Triad, an album of original music performed by me &amp; guest musical artists."/>
    <n v="-3470"/>
    <n v="3500"/>
    <n v="30"/>
    <x v="2"/>
    <x v="0"/>
    <s v="USD"/>
    <n v="1355197047"/>
    <n v="1350009447"/>
    <b v="0"/>
    <n v="2"/>
    <b v="0"/>
    <x v="1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-28018"/>
    <n v="30000"/>
    <n v="1982"/>
    <x v="2"/>
    <x v="0"/>
    <s v="USD"/>
    <n v="1336188019"/>
    <n v="1333596019"/>
    <b v="0"/>
    <n v="24"/>
    <b v="0"/>
    <x v="13"/>
    <n v="991"/>
    <x v="4"/>
    <x v="13"/>
  </r>
  <r>
    <n v="914"/>
    <s v="Soul Of Man Video Project"/>
    <s v="This project is for the making of a music video. All funds will go towards production costs for this event only."/>
    <n v="-1500"/>
    <n v="1500"/>
    <n v="0"/>
    <x v="2"/>
    <x v="0"/>
    <s v="USD"/>
    <n v="1345918747"/>
    <n v="1343326747"/>
    <b v="0"/>
    <n v="0"/>
    <b v="0"/>
    <x v="13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-6125"/>
    <n v="6500"/>
    <n v="375"/>
    <x v="2"/>
    <x v="0"/>
    <s v="USD"/>
    <n v="1330577940"/>
    <n v="1327853914"/>
    <b v="0"/>
    <n v="9"/>
    <b v="0"/>
    <x v="13"/>
    <n v="187.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-3300"/>
    <n v="3300"/>
    <n v="0"/>
    <x v="2"/>
    <x v="0"/>
    <s v="USD"/>
    <n v="1287723600"/>
    <n v="1284409734"/>
    <b v="0"/>
    <n v="0"/>
    <b v="0"/>
    <x v="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-4970"/>
    <n v="5000"/>
    <n v="30"/>
    <x v="2"/>
    <x v="0"/>
    <s v="USD"/>
    <n v="1405305000"/>
    <n v="1402612730"/>
    <b v="0"/>
    <n v="1"/>
    <b v="0"/>
    <x v="13"/>
    <n v="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-3704"/>
    <n v="3900"/>
    <n v="196"/>
    <x v="2"/>
    <x v="1"/>
    <s v="GBP"/>
    <n v="1417474761"/>
    <n v="1414879161"/>
    <b v="0"/>
    <n v="10"/>
    <b v="0"/>
    <x v="13"/>
    <n v="98"/>
    <x v="4"/>
    <x v="13"/>
  </r>
  <r>
    <n v="919"/>
    <s v="Jazz CD:  Out of The Blue"/>
    <s v="Cool jazz with a New Orleans flavor."/>
    <n v="-19900"/>
    <n v="20000"/>
    <n v="100"/>
    <x v="2"/>
    <x v="0"/>
    <s v="USD"/>
    <n v="1355930645"/>
    <n v="1352906645"/>
    <b v="0"/>
    <n v="1"/>
    <b v="0"/>
    <x v="13"/>
    <n v="50"/>
    <x v="4"/>
    <x v="13"/>
  </r>
  <r>
    <n v="920"/>
    <s v="MIAMI JAZZ PROJECT: TEST OF TIME RECORDING"/>
    <s v="Miami club band records powerhouse fusion album. You don't have to be a musician to understand the sound of jazz."/>
    <n v="-5500"/>
    <n v="5500"/>
    <n v="0"/>
    <x v="2"/>
    <x v="0"/>
    <s v="USD"/>
    <n v="1384448822"/>
    <n v="1381853222"/>
    <b v="0"/>
    <n v="0"/>
    <b v="0"/>
    <x v="13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-10365"/>
    <n v="15000"/>
    <n v="4635"/>
    <x v="2"/>
    <x v="0"/>
    <s v="USD"/>
    <n v="1323666376"/>
    <n v="1320033976"/>
    <b v="0"/>
    <n v="20"/>
    <b v="0"/>
    <x v="13"/>
    <n v="2317.5"/>
    <x v="4"/>
    <x v="13"/>
  </r>
  <r>
    <n v="922"/>
    <s v="THE JOEY MORANT PROJECT:   JAZZIFIED R'nB"/>
    <s v="Our goal is to help educate the world about jazz and its components; how it relates to love, romance, and success."/>
    <n v="-21320"/>
    <n v="27000"/>
    <n v="5680"/>
    <x v="2"/>
    <x v="0"/>
    <s v="USD"/>
    <n v="1412167393"/>
    <n v="1409143393"/>
    <b v="0"/>
    <n v="30"/>
    <b v="0"/>
    <x v="13"/>
    <n v="284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-14670"/>
    <n v="15000"/>
    <n v="330"/>
    <x v="2"/>
    <x v="0"/>
    <s v="USD"/>
    <n v="1416614523"/>
    <n v="1414018923"/>
    <b v="0"/>
    <n v="6"/>
    <b v="0"/>
    <x v="13"/>
    <n v="165"/>
    <x v="4"/>
    <x v="13"/>
  </r>
  <r>
    <n v="924"/>
    <s v="Africa Brass Master Class for youth"/>
    <s v="Cultural and jazz instructional classes for youth at Preservation Hall. Preserving traditional New Orleans jazz and it's African roots."/>
    <n v="-2673"/>
    <n v="3000"/>
    <n v="327"/>
    <x v="2"/>
    <x v="0"/>
    <s v="USD"/>
    <n v="1360795069"/>
    <n v="1358203069"/>
    <b v="0"/>
    <n v="15"/>
    <b v="0"/>
    <x v="13"/>
    <n v="163.5"/>
    <x v="4"/>
    <x v="13"/>
  </r>
  <r>
    <n v="925"/>
    <s v="&quot;Never Let Me Go&quot; CD Recording Project"/>
    <s v="This project is a mix of original &amp; standard song selections.  This phase covers recording and package design expenses."/>
    <n v="-5840"/>
    <n v="6000"/>
    <n v="160"/>
    <x v="2"/>
    <x v="0"/>
    <s v="USD"/>
    <n v="1385590111"/>
    <n v="1382994511"/>
    <b v="0"/>
    <n v="5"/>
    <b v="0"/>
    <x v="13"/>
    <n v="8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-7000"/>
    <n v="7000"/>
    <n v="0"/>
    <x v="2"/>
    <x v="0"/>
    <s v="USD"/>
    <n v="1278628800"/>
    <n v="1276043330"/>
    <b v="0"/>
    <n v="0"/>
    <b v="0"/>
    <x v="13"/>
    <n v="0"/>
    <x v="4"/>
    <x v="13"/>
  </r>
  <r>
    <n v="927"/>
    <s v="JETRO DA SILVA FUNK PROJECT"/>
    <s v="Studio CD/DVD Solo project of Pianist &amp; Keyboardist Jetro da Silva"/>
    <n v="-20000"/>
    <n v="20000"/>
    <n v="0"/>
    <x v="2"/>
    <x v="0"/>
    <s v="USD"/>
    <n v="1337024695"/>
    <n v="1334432695"/>
    <b v="0"/>
    <n v="0"/>
    <b v="0"/>
    <x v="13"/>
    <n v="0"/>
    <x v="4"/>
    <x v="13"/>
  </r>
  <r>
    <n v="928"/>
    <s v="In a Jazzy Motown"/>
    <s v="A real Motown Backup singer on 22 gold and platinum albums headlines her own Jazz CD of Motown songs."/>
    <n v="-12925"/>
    <n v="14500"/>
    <n v="1575"/>
    <x v="2"/>
    <x v="0"/>
    <s v="USD"/>
    <n v="1353196800"/>
    <n v="1348864913"/>
    <b v="0"/>
    <n v="28"/>
    <b v="0"/>
    <x v="13"/>
    <n v="787.5"/>
    <x v="4"/>
    <x v="13"/>
  </r>
  <r>
    <n v="929"/>
    <s v="EXPERIMENTAL JAZZ STUDIO RECORDING"/>
    <s v="I am searching for monetary funding to go into a good recording studio and record experimental intuitive improv jazz."/>
    <n v="-500"/>
    <n v="500"/>
    <n v="0"/>
    <x v="2"/>
    <x v="0"/>
    <s v="USD"/>
    <n v="1333946569"/>
    <n v="1331358169"/>
    <b v="0"/>
    <n v="0"/>
    <b v="0"/>
    <x v="13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-555"/>
    <n v="900"/>
    <n v="345"/>
    <x v="2"/>
    <x v="0"/>
    <s v="USD"/>
    <n v="1277501520"/>
    <n v="1273874306"/>
    <b v="0"/>
    <n v="5"/>
    <b v="0"/>
    <x v="13"/>
    <n v="172.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-1869"/>
    <n v="2000"/>
    <n v="131"/>
    <x v="2"/>
    <x v="1"/>
    <s v="GBP"/>
    <n v="1395007200"/>
    <n v="1392021502"/>
    <b v="0"/>
    <n v="7"/>
    <b v="0"/>
    <x v="13"/>
    <n v="65.5"/>
    <x v="4"/>
    <x v="13"/>
  </r>
  <r>
    <n v="932"/>
    <s v="Mandy Harvey Christmas Album"/>
    <s v="Help me to create my 3rd album, a Christmas CD with 16 Holiday/Original favorites!"/>
    <n v="-8119"/>
    <n v="9500"/>
    <n v="1381"/>
    <x v="2"/>
    <x v="0"/>
    <s v="USD"/>
    <n v="1363990545"/>
    <n v="1360106145"/>
    <b v="0"/>
    <n v="30"/>
    <b v="0"/>
    <x v="13"/>
    <n v="690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-1880"/>
    <n v="2000"/>
    <n v="120"/>
    <x v="2"/>
    <x v="0"/>
    <s v="USD"/>
    <n v="1399867409"/>
    <n v="1394683409"/>
    <b v="0"/>
    <n v="2"/>
    <b v="0"/>
    <x v="13"/>
    <n v="60"/>
    <x v="4"/>
    <x v="13"/>
  </r>
  <r>
    <n v="934"/>
    <s v="Kyle Krysa debut EP Ground Effect"/>
    <s v="Ground Effect is my first solo EP project intended to help promote Fusion and creative music music in Saskatchewan and Canada."/>
    <n v="-3480"/>
    <n v="5000"/>
    <n v="1520"/>
    <x v="2"/>
    <x v="5"/>
    <s v="CAD"/>
    <n v="1399183200"/>
    <n v="1396633284"/>
    <b v="0"/>
    <n v="30"/>
    <b v="0"/>
    <x v="13"/>
    <n v="760"/>
    <x v="4"/>
    <x v="13"/>
  </r>
  <r>
    <n v="935"/>
    <s v="The Art of You Too"/>
    <s v="This vocal music and spoken word project uses the  gift of life,love,hope &amp; peace to enable people to see themselves as a masterpiece!"/>
    <n v="-3450"/>
    <n v="3500"/>
    <n v="50"/>
    <x v="2"/>
    <x v="0"/>
    <s v="USD"/>
    <n v="1454054429"/>
    <n v="1451462429"/>
    <b v="0"/>
    <n v="2"/>
    <b v="0"/>
    <x v="13"/>
    <n v="25"/>
    <x v="4"/>
    <x v="13"/>
  </r>
  <r>
    <n v="936"/>
    <s v="Jazz Singer, Marti Mendenhall Live Concert Recording"/>
    <s v="A CD of a live Jazz concert featuring Marti Mendenhall, George Mitchell, Scott Steed and Todd Strait."/>
    <n v="-1400"/>
    <n v="1400"/>
    <n v="0"/>
    <x v="2"/>
    <x v="0"/>
    <s v="USD"/>
    <n v="1326916800"/>
    <n v="1323131689"/>
    <b v="0"/>
    <n v="0"/>
    <b v="0"/>
    <x v="1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-3460"/>
    <n v="3500"/>
    <n v="40"/>
    <x v="2"/>
    <x v="0"/>
    <s v="USD"/>
    <n v="1383509357"/>
    <n v="1380913757"/>
    <b v="0"/>
    <n v="2"/>
    <b v="0"/>
    <x v="13"/>
    <n v="20"/>
    <x v="4"/>
    <x v="13"/>
  </r>
  <r>
    <n v="938"/>
    <s v="Celebrating American Jazz &amp; Soul Music"/>
    <s v="Creating new avenues of exposure for young Jazz &amp; Soul artists_x000a_to express their Art of Music."/>
    <n v="-6975"/>
    <n v="7000"/>
    <n v="25"/>
    <x v="2"/>
    <x v="0"/>
    <s v="USD"/>
    <n v="1346585448"/>
    <n v="1343993448"/>
    <b v="0"/>
    <n v="1"/>
    <b v="0"/>
    <x v="13"/>
    <n v="12.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-2710"/>
    <n v="2750"/>
    <n v="40"/>
    <x v="2"/>
    <x v="0"/>
    <s v="USD"/>
    <n v="1372622280"/>
    <n v="1369246738"/>
    <b v="0"/>
    <n v="2"/>
    <b v="0"/>
    <x v="13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-7456"/>
    <n v="9000"/>
    <n v="1544"/>
    <x v="2"/>
    <x v="0"/>
    <s v="USD"/>
    <n v="1439251926"/>
    <n v="1435363926"/>
    <b v="0"/>
    <n v="14"/>
    <b v="0"/>
    <x v="8"/>
    <n v="77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-48839"/>
    <n v="50000"/>
    <n v="1161"/>
    <x v="2"/>
    <x v="0"/>
    <s v="USD"/>
    <n v="1486693145"/>
    <n v="1484101145"/>
    <b v="0"/>
    <n v="31"/>
    <b v="0"/>
    <x v="8"/>
    <n v="580.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-6832"/>
    <n v="7500"/>
    <n v="668"/>
    <x v="2"/>
    <x v="0"/>
    <s v="USD"/>
    <n v="1455826460"/>
    <n v="1452716060"/>
    <b v="0"/>
    <n v="16"/>
    <b v="0"/>
    <x v="8"/>
    <n v="334"/>
    <x v="2"/>
    <x v="8"/>
  </r>
  <r>
    <n v="943"/>
    <s v="SleepMode"/>
    <s v="A mask for home or travel that will give you the best, undisturbed sleep of your life."/>
    <n v="-2711"/>
    <n v="3000"/>
    <n v="289"/>
    <x v="2"/>
    <x v="0"/>
    <s v="USD"/>
    <n v="1480438905"/>
    <n v="1477843305"/>
    <b v="0"/>
    <n v="12"/>
    <b v="0"/>
    <x v="8"/>
    <n v="144.5"/>
    <x v="2"/>
    <x v="8"/>
  </r>
  <r>
    <n v="944"/>
    <s v="RoamingTails, The Connected Pet Tag"/>
    <s v="Find your pet when it's missing, digitally store pet-related information, and locate pet friend establishments and services."/>
    <n v="-43337"/>
    <n v="50000"/>
    <n v="6663"/>
    <x v="2"/>
    <x v="0"/>
    <s v="USD"/>
    <n v="1460988000"/>
    <n v="1458050450"/>
    <b v="0"/>
    <n v="96"/>
    <b v="0"/>
    <x v="8"/>
    <n v="3331.5"/>
    <x v="2"/>
    <x v="8"/>
  </r>
  <r>
    <n v="945"/>
    <s v="CT BAND"/>
    <s v="Make your watch Smart ! CT Band is an ultra-thin, high-tech smart watch-strap awarded twice at CES 2017 las vegas"/>
    <n v="-97516"/>
    <n v="100000"/>
    <n v="2484"/>
    <x v="2"/>
    <x v="6"/>
    <s v="EUR"/>
    <n v="1487462340"/>
    <n v="1482958626"/>
    <b v="0"/>
    <n v="16"/>
    <b v="0"/>
    <x v="8"/>
    <n v="1242"/>
    <x v="2"/>
    <x v="8"/>
  </r>
  <r>
    <n v="946"/>
    <s v="OmniTrade Apron"/>
    <s v="Soft edged-Hard working. The perfect wearable organization for the home and professional shop."/>
    <n v="-14714"/>
    <n v="15000"/>
    <n v="286"/>
    <x v="2"/>
    <x v="0"/>
    <s v="USD"/>
    <n v="1473444048"/>
    <n v="1470852048"/>
    <b v="0"/>
    <n v="5"/>
    <b v="0"/>
    <x v="8"/>
    <n v="143"/>
    <x v="2"/>
    <x v="8"/>
  </r>
  <r>
    <n v="947"/>
    <s v="PAKPOWER, The CCP Pack"/>
    <s v="The CCP Pack is a bag that charges your smartphones and tablets on the go! Also holds small important items. &quot;Never Without Power&quot;."/>
    <n v="-850"/>
    <n v="850"/>
    <n v="0"/>
    <x v="2"/>
    <x v="0"/>
    <s v="USD"/>
    <n v="1467312306"/>
    <n v="1462128306"/>
    <b v="0"/>
    <n v="0"/>
    <b v="0"/>
    <x v="8"/>
    <n v="0"/>
    <x v="2"/>
    <x v="8"/>
  </r>
  <r>
    <n v="948"/>
    <s v="Led Shirt - WiFi Controlled"/>
    <s v="T-Shirt with Led panel controlled by Android app over WiFi. _x000a_Multiple shirts, games, text, video effects support,"/>
    <n v="-3520"/>
    <n v="4000"/>
    <n v="480"/>
    <x v="2"/>
    <x v="9"/>
    <s v="EUR"/>
    <n v="1457812364"/>
    <n v="1455220364"/>
    <b v="0"/>
    <n v="8"/>
    <b v="0"/>
    <x v="8"/>
    <n v="240"/>
    <x v="2"/>
    <x v="8"/>
  </r>
  <r>
    <n v="949"/>
    <s v="INBED"/>
    <s v="Der INBED ist ein innovatives Multisensor-Wearable fÃ¼r die SturzprÃ¤vention motorisch eingeschrÃ¤nkter Personen."/>
    <n v="-19727"/>
    <n v="20000"/>
    <n v="273"/>
    <x v="2"/>
    <x v="12"/>
    <s v="EUR"/>
    <n v="1456016576"/>
    <n v="1450832576"/>
    <b v="0"/>
    <n v="7"/>
    <b v="0"/>
    <x v="8"/>
    <n v="136.5"/>
    <x v="2"/>
    <x v="8"/>
  </r>
  <r>
    <n v="950"/>
    <s v="EZC Smartlight"/>
    <s v="Rider worn tail light brake light. Adheres to virtually any coat, jacket or vest. Stays on even when you get off."/>
    <n v="-3598"/>
    <n v="5000"/>
    <n v="1402"/>
    <x v="2"/>
    <x v="5"/>
    <s v="CAD"/>
    <n v="1453053661"/>
    <n v="1450461661"/>
    <b v="0"/>
    <n v="24"/>
    <b v="0"/>
    <x v="8"/>
    <n v="701"/>
    <x v="2"/>
    <x v="8"/>
  </r>
  <r>
    <n v="951"/>
    <s v="Smart Harness"/>
    <s v="Revolutionizing the way we walk our dogs!"/>
    <n v="-30805"/>
    <n v="50000"/>
    <n v="19195"/>
    <x v="2"/>
    <x v="0"/>
    <s v="USD"/>
    <n v="1465054872"/>
    <n v="1461166872"/>
    <b v="0"/>
    <n v="121"/>
    <b v="0"/>
    <x v="8"/>
    <n v="9597.5"/>
    <x v="2"/>
    <x v="8"/>
  </r>
  <r>
    <n v="952"/>
    <s v="Audionoggin - Join the Earvolution"/>
    <s v="Audionoggin: Wireless personal surround sound for the athlete in everyone."/>
    <n v="-29428"/>
    <n v="49000"/>
    <n v="19572"/>
    <x v="2"/>
    <x v="0"/>
    <s v="USD"/>
    <n v="1479483812"/>
    <n v="1476888212"/>
    <b v="0"/>
    <n v="196"/>
    <b v="0"/>
    <x v="8"/>
    <n v="97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-14874"/>
    <n v="15000"/>
    <n v="126"/>
    <x v="2"/>
    <x v="0"/>
    <s v="USD"/>
    <n v="1422158199"/>
    <n v="1419566199"/>
    <b v="0"/>
    <n v="5"/>
    <b v="0"/>
    <x v="8"/>
    <n v="6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-8489"/>
    <n v="15000"/>
    <n v="6511"/>
    <x v="2"/>
    <x v="0"/>
    <s v="USD"/>
    <n v="1440100839"/>
    <n v="1436472039"/>
    <b v="0"/>
    <n v="73"/>
    <b v="0"/>
    <x v="8"/>
    <n v="3255.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-283016"/>
    <n v="300000"/>
    <n v="16984"/>
    <x v="2"/>
    <x v="0"/>
    <s v="USD"/>
    <n v="1473750300"/>
    <n v="1470294300"/>
    <b v="0"/>
    <n v="93"/>
    <b v="0"/>
    <x v="8"/>
    <n v="8492"/>
    <x v="2"/>
    <x v="8"/>
  </r>
  <r>
    <n v="956"/>
    <s v="SemiYours"/>
    <s v="You can rent out your Car with Uber. _x000a_You can rent out your Home with Airbnb. _x000a_Now you can rent out your CLOSET with SemiYOURS!"/>
    <n v="-49139"/>
    <n v="50000"/>
    <n v="861"/>
    <x v="2"/>
    <x v="0"/>
    <s v="USD"/>
    <n v="1430081759"/>
    <n v="1424901359"/>
    <b v="0"/>
    <n v="17"/>
    <b v="0"/>
    <x v="8"/>
    <n v="430.5"/>
    <x v="2"/>
    <x v="8"/>
  </r>
  <r>
    <n v="957"/>
    <s v="DUALBAND, the Leather NFC Smart Watch Band"/>
    <s v="A Leather Smart watch Band, that NEVER needs to be charged for only $37!"/>
    <n v="-11767"/>
    <n v="12000"/>
    <n v="233"/>
    <x v="2"/>
    <x v="0"/>
    <s v="USD"/>
    <n v="1479392133"/>
    <n v="1476710133"/>
    <b v="0"/>
    <n v="7"/>
    <b v="0"/>
    <x v="8"/>
    <n v="116.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-6896"/>
    <n v="7777"/>
    <n v="881"/>
    <x v="2"/>
    <x v="0"/>
    <s v="USD"/>
    <n v="1428641940"/>
    <n v="1426792563"/>
    <b v="0"/>
    <n v="17"/>
    <b v="0"/>
    <x v="8"/>
    <n v="440.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-30570"/>
    <n v="50000"/>
    <n v="19430"/>
    <x v="2"/>
    <x v="0"/>
    <s v="USD"/>
    <n v="1421640665"/>
    <n v="1419048665"/>
    <b v="0"/>
    <n v="171"/>
    <b v="0"/>
    <x v="8"/>
    <n v="9715"/>
    <x v="2"/>
    <x v="8"/>
  </r>
  <r>
    <n v="960"/>
    <s v="Kai - Turn any pair of Glasses into Smart Glasses!"/>
    <s v="Kai sits right behind your ear and lets you access a smart voice interface 24/7. Call, text, search, and even call an Uber."/>
    <n v="-29995"/>
    <n v="55650"/>
    <n v="25655"/>
    <x v="2"/>
    <x v="0"/>
    <s v="USD"/>
    <n v="1489500155"/>
    <n v="1485874955"/>
    <b v="0"/>
    <n v="188"/>
    <b v="0"/>
    <x v="8"/>
    <n v="12827.5"/>
    <x v="2"/>
    <x v="8"/>
  </r>
  <r>
    <n v="961"/>
    <s v="The first personal trainer and diet coach for your dog!"/>
    <s v="Active, happy &amp; healthy together! _x000a_Thatâ€™s our mission for all dogs and their parents."/>
    <n v="-54921"/>
    <n v="95000"/>
    <n v="40079"/>
    <x v="2"/>
    <x v="0"/>
    <s v="USD"/>
    <n v="1487617200"/>
    <n v="1483634335"/>
    <b v="0"/>
    <n v="110"/>
    <b v="0"/>
    <x v="8"/>
    <n v="20039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-1788"/>
    <n v="2500"/>
    <n v="712"/>
    <x v="2"/>
    <x v="0"/>
    <s v="USD"/>
    <n v="1455210353"/>
    <n v="1451927153"/>
    <b v="0"/>
    <n v="37"/>
    <b v="0"/>
    <x v="8"/>
    <n v="356"/>
    <x v="2"/>
    <x v="8"/>
  </r>
  <r>
    <n v="963"/>
    <s v="The Ultimate Learning Center"/>
    <s v="WE are molding an educated, motivated, non violent GENERATION!"/>
    <n v="-34623"/>
    <n v="35000"/>
    <n v="377"/>
    <x v="2"/>
    <x v="0"/>
    <s v="USD"/>
    <n v="1476717319"/>
    <n v="1473693319"/>
    <b v="0"/>
    <n v="9"/>
    <b v="0"/>
    <x v="8"/>
    <n v="188.5"/>
    <x v="2"/>
    <x v="8"/>
  </r>
  <r>
    <n v="964"/>
    <s v="GoMote: a remote control for your smartphone"/>
    <s v="Tired of fumbling around for the audio controls on your phone?  Easily control your music with the GoMote and a click of your thumb."/>
    <n v="-109121"/>
    <n v="110000"/>
    <n v="879"/>
    <x v="2"/>
    <x v="5"/>
    <s v="CAD"/>
    <n v="1441119919"/>
    <n v="1437663919"/>
    <b v="0"/>
    <n v="29"/>
    <b v="0"/>
    <x v="8"/>
    <n v="439.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-24702"/>
    <n v="25000"/>
    <n v="298"/>
    <x v="2"/>
    <x v="0"/>
    <s v="USD"/>
    <n v="1477454340"/>
    <n v="1474676646"/>
    <b v="0"/>
    <n v="6"/>
    <b v="0"/>
    <x v="8"/>
    <n v="149"/>
    <x v="2"/>
    <x v="8"/>
  </r>
  <r>
    <n v="966"/>
    <s v="ICE SHIRT; Running, Multi-Sport, Cycling, Athletic Wear"/>
    <s v="ICE SHIRT; running, multi-sport, cycling, &amp; athletic wear shirts that hold melting ice to cool you on hot days."/>
    <n v="-10224"/>
    <n v="12000"/>
    <n v="1776"/>
    <x v="2"/>
    <x v="0"/>
    <s v="USD"/>
    <n v="1475766932"/>
    <n v="1473174932"/>
    <b v="0"/>
    <n v="30"/>
    <b v="0"/>
    <x v="8"/>
    <n v="888"/>
    <x v="2"/>
    <x v="8"/>
  </r>
  <r>
    <n v="967"/>
    <s v="Better Beanie"/>
    <s v="Better Beanie is the new therapeutic wearable designed to assist you while keeping your hands free."/>
    <n v="-16438"/>
    <n v="20000"/>
    <n v="3562"/>
    <x v="2"/>
    <x v="0"/>
    <s v="USD"/>
    <n v="1461301574"/>
    <n v="1456121174"/>
    <b v="0"/>
    <n v="81"/>
    <b v="0"/>
    <x v="8"/>
    <n v="178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-7894"/>
    <n v="8000"/>
    <n v="106"/>
    <x v="2"/>
    <x v="0"/>
    <s v="USD"/>
    <n v="1408134034"/>
    <n v="1405542034"/>
    <b v="0"/>
    <n v="4"/>
    <b v="0"/>
    <x v="8"/>
    <n v="53"/>
    <x v="2"/>
    <x v="8"/>
  </r>
  <r>
    <n v="969"/>
    <s v="Make 100 | Geek &amp; Chic: Smart Safety Jewelry."/>
    <s v="Geek &amp; Chic Smart Jewelry Collection, Wearables Meet Style!"/>
    <n v="-16000"/>
    <n v="30000"/>
    <n v="14000"/>
    <x v="2"/>
    <x v="14"/>
    <s v="MXN"/>
    <n v="1486624607"/>
    <n v="1483773407"/>
    <b v="0"/>
    <n v="11"/>
    <b v="0"/>
    <x v="8"/>
    <n v="700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-2704"/>
    <n v="5000"/>
    <n v="2296"/>
    <x v="2"/>
    <x v="5"/>
    <s v="CAD"/>
    <n v="1485147540"/>
    <n v="1481951853"/>
    <b v="0"/>
    <n v="14"/>
    <b v="0"/>
    <x v="8"/>
    <n v="1148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-99774"/>
    <n v="100000"/>
    <n v="226"/>
    <x v="2"/>
    <x v="0"/>
    <s v="USD"/>
    <n v="1433178060"/>
    <n v="1429290060"/>
    <b v="0"/>
    <n v="5"/>
    <b v="0"/>
    <x v="8"/>
    <n v="11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-13075"/>
    <n v="20000"/>
    <n v="6925"/>
    <x v="2"/>
    <x v="0"/>
    <s v="USD"/>
    <n v="1409813940"/>
    <n v="1407271598"/>
    <b v="0"/>
    <n v="45"/>
    <b v="0"/>
    <x v="8"/>
    <n v="3462.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-19589"/>
    <n v="20000"/>
    <n v="411"/>
    <x v="2"/>
    <x v="0"/>
    <s v="USD"/>
    <n v="1447032093"/>
    <n v="1441844493"/>
    <b v="0"/>
    <n v="8"/>
    <b v="0"/>
    <x v="8"/>
    <n v="205.5"/>
    <x v="2"/>
    <x v="8"/>
  </r>
  <r>
    <n v="974"/>
    <s v="KneeJack"/>
    <s v="The device that allows those with artificial knees or arthritic knees to kneel down without putting pressure on their knees."/>
    <n v="-49720"/>
    <n v="50000"/>
    <n v="280"/>
    <x v="2"/>
    <x v="0"/>
    <s v="USD"/>
    <n v="1458925156"/>
    <n v="1456336756"/>
    <b v="0"/>
    <n v="3"/>
    <b v="0"/>
    <x v="8"/>
    <n v="14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-97393"/>
    <n v="100000"/>
    <n v="2607"/>
    <x v="2"/>
    <x v="0"/>
    <s v="USD"/>
    <n v="1467132185"/>
    <n v="1461948185"/>
    <b v="0"/>
    <n v="24"/>
    <b v="0"/>
    <x v="8"/>
    <n v="1303.5"/>
    <x v="2"/>
    <x v="8"/>
  </r>
  <r>
    <n v="976"/>
    <s v="Cinnamon II The Ultimate Retro Smartwatch"/>
    <s v="The Cinnamon II is an AppleÂ® ][ compatible wrist watch. Featuring 32k of memory and a 1 Mhz cpu. It's the ultimate in geek fashion."/>
    <n v="-147111"/>
    <n v="150000"/>
    <n v="2889"/>
    <x v="2"/>
    <x v="2"/>
    <s v="AUD"/>
    <n v="1439515497"/>
    <n v="1435627497"/>
    <b v="0"/>
    <n v="18"/>
    <b v="0"/>
    <x v="8"/>
    <n v="1444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-1791"/>
    <n v="2700"/>
    <n v="909"/>
    <x v="2"/>
    <x v="15"/>
    <s v="EUR"/>
    <n v="1456094197"/>
    <n v="1453502197"/>
    <b v="0"/>
    <n v="12"/>
    <b v="0"/>
    <x v="8"/>
    <n v="454.5"/>
    <x v="2"/>
    <x v="8"/>
  </r>
  <r>
    <n v="978"/>
    <s v="hidn tempo - a wearable stress coach"/>
    <s v="hidn tempo is an intelligent watch band that allows you to monitor your stress and manage it anywhere, anytime."/>
    <n v="-75616"/>
    <n v="172889"/>
    <n v="97273"/>
    <x v="2"/>
    <x v="11"/>
    <s v="SEK"/>
    <n v="1456385101"/>
    <n v="1453793101"/>
    <b v="0"/>
    <n v="123"/>
    <b v="0"/>
    <x v="8"/>
    <n v="48636.5"/>
    <x v="2"/>
    <x v="8"/>
  </r>
  <r>
    <n v="979"/>
    <s v="Trequant - First Wearable for Tremors"/>
    <s v="Trequant is specifically designed for people with tremors. It helps them to track and analyse their tremors for better understanding."/>
    <n v="-6013.84"/>
    <n v="35000"/>
    <n v="28986.16"/>
    <x v="2"/>
    <x v="0"/>
    <s v="USD"/>
    <n v="1466449140"/>
    <n v="1463392828"/>
    <b v="0"/>
    <n v="96"/>
    <b v="0"/>
    <x v="8"/>
    <n v="14493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-8514"/>
    <n v="10000"/>
    <n v="1486"/>
    <x v="2"/>
    <x v="0"/>
    <s v="USD"/>
    <n v="1417387322"/>
    <n v="1413495722"/>
    <b v="0"/>
    <n v="31"/>
    <b v="0"/>
    <x v="8"/>
    <n v="74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-88877"/>
    <n v="88888"/>
    <n v="11"/>
    <x v="2"/>
    <x v="0"/>
    <s v="USD"/>
    <n v="1407624222"/>
    <n v="1405032222"/>
    <b v="0"/>
    <n v="4"/>
    <b v="0"/>
    <x v="8"/>
    <n v="5.5"/>
    <x v="2"/>
    <x v="8"/>
  </r>
  <r>
    <n v="982"/>
    <s v="Smart 2-in-1 I-PHONE HANDLE/WALLETtm"/>
    <s v="revolutonary ultra-slim 2-in-1 Smart  2-in-1 I-PHONE handle/WALLETtm with 360 rotatiion"/>
    <n v="-17497"/>
    <n v="17500"/>
    <n v="3"/>
    <x v="2"/>
    <x v="0"/>
    <s v="USD"/>
    <n v="1475431486"/>
    <n v="1472839486"/>
    <b v="0"/>
    <n v="3"/>
    <b v="0"/>
    <x v="8"/>
    <n v="1.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-73468"/>
    <n v="104219"/>
    <n v="30751"/>
    <x v="2"/>
    <x v="3"/>
    <s v="EUR"/>
    <n v="1471985640"/>
    <n v="1469289685"/>
    <b v="0"/>
    <n v="179"/>
    <b v="0"/>
    <x v="8"/>
    <n v="15375.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-9894"/>
    <n v="10000"/>
    <n v="106"/>
    <x v="2"/>
    <x v="0"/>
    <s v="USD"/>
    <n v="1427507208"/>
    <n v="1424918808"/>
    <b v="0"/>
    <n v="3"/>
    <b v="0"/>
    <x v="8"/>
    <n v="53"/>
    <x v="2"/>
    <x v="8"/>
  </r>
  <r>
    <n v="985"/>
    <s v="Cardiglow : Fitness Tracker and Biofeedback Device"/>
    <s v="Make your heart shine and watch it work! Cardiglow tracks improvements, times intervals and translates heart rate into color."/>
    <n v="-28112"/>
    <n v="30000"/>
    <n v="1888"/>
    <x v="2"/>
    <x v="12"/>
    <s v="EUR"/>
    <n v="1451602800"/>
    <n v="1449011610"/>
    <b v="0"/>
    <n v="23"/>
    <b v="0"/>
    <x v="8"/>
    <n v="944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-17450"/>
    <n v="20000"/>
    <n v="2550"/>
    <x v="2"/>
    <x v="1"/>
    <s v="GBP"/>
    <n v="1452384000"/>
    <n v="1447698300"/>
    <b v="0"/>
    <n v="23"/>
    <b v="0"/>
    <x v="8"/>
    <n v="1275"/>
    <x v="2"/>
    <x v="8"/>
  </r>
  <r>
    <n v="987"/>
    <s v="Kidswatcher"/>
    <s v="Always know where your precious children are. Let them explore the world freely and in a secure way by using the Kidswatcher."/>
    <n v="-43390"/>
    <n v="50000"/>
    <n v="6610"/>
    <x v="2"/>
    <x v="9"/>
    <s v="EUR"/>
    <n v="1403507050"/>
    <n v="1400051050"/>
    <b v="0"/>
    <n v="41"/>
    <b v="0"/>
    <x v="8"/>
    <n v="330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-5000"/>
    <n v="5000"/>
    <n v="0"/>
    <x v="2"/>
    <x v="13"/>
    <s v="EUR"/>
    <n v="1475310825"/>
    <n v="1472718825"/>
    <b v="0"/>
    <n v="0"/>
    <b v="0"/>
    <x v="8"/>
    <n v="0"/>
    <x v="2"/>
    <x v="8"/>
  </r>
  <r>
    <n v="989"/>
    <s v="Power Rope"/>
    <s v="The most useful phone charger you will ever buy"/>
    <n v="-8323"/>
    <n v="10000"/>
    <n v="1677"/>
    <x v="2"/>
    <x v="0"/>
    <s v="USD"/>
    <n v="1475101495"/>
    <n v="1472509495"/>
    <b v="0"/>
    <n v="32"/>
    <b v="0"/>
    <x v="8"/>
    <n v="838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-24974"/>
    <n v="25000"/>
    <n v="26"/>
    <x v="2"/>
    <x v="0"/>
    <s v="USD"/>
    <n v="1409770164"/>
    <n v="1407178164"/>
    <b v="0"/>
    <n v="2"/>
    <b v="0"/>
    <x v="8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-4788"/>
    <n v="5000"/>
    <n v="212"/>
    <x v="2"/>
    <x v="1"/>
    <s v="GBP"/>
    <n v="1468349460"/>
    <n v="1466186988"/>
    <b v="0"/>
    <n v="7"/>
    <b v="0"/>
    <x v="8"/>
    <n v="106"/>
    <x v="2"/>
    <x v="8"/>
  </r>
  <r>
    <n v="992"/>
    <s v="WairConditioning"/>
    <s v="The HOTTEST and COOLEST thing yet! WairConditioning... an entirely new level of comfortability!"/>
    <n v="-99533"/>
    <n v="100000"/>
    <n v="467"/>
    <x v="2"/>
    <x v="0"/>
    <s v="USD"/>
    <n v="1462655519"/>
    <n v="1457475119"/>
    <b v="0"/>
    <n v="4"/>
    <b v="0"/>
    <x v="8"/>
    <n v="233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-52439"/>
    <n v="70000"/>
    <n v="17561"/>
    <x v="2"/>
    <x v="0"/>
    <s v="USD"/>
    <n v="1478926800"/>
    <n v="1476054568"/>
    <b v="0"/>
    <n v="196"/>
    <b v="0"/>
    <x v="8"/>
    <n v="8780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-195331"/>
    <n v="200000"/>
    <n v="4669"/>
    <x v="2"/>
    <x v="0"/>
    <s v="USD"/>
    <n v="1417388340"/>
    <n v="1412835530"/>
    <b v="0"/>
    <n v="11"/>
    <b v="0"/>
    <x v="8"/>
    <n v="2334.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-9274"/>
    <n v="10000"/>
    <n v="726"/>
    <x v="2"/>
    <x v="0"/>
    <s v="USD"/>
    <n v="1417276800"/>
    <n v="1415140480"/>
    <b v="0"/>
    <n v="9"/>
    <b v="0"/>
    <x v="8"/>
    <n v="363"/>
    <x v="2"/>
    <x v="8"/>
  </r>
  <r>
    <n v="996"/>
    <s v="Social behavior in technical communities"/>
    <s v="Study the behaviour of technical communities by tracking their movement  through wearables"/>
    <n v="-3935"/>
    <n v="4000"/>
    <n v="65"/>
    <x v="2"/>
    <x v="0"/>
    <s v="USD"/>
    <n v="1406474820"/>
    <n v="1403902060"/>
    <b v="0"/>
    <n v="5"/>
    <b v="0"/>
    <x v="8"/>
    <n v="32.5"/>
    <x v="2"/>
    <x v="8"/>
  </r>
  <r>
    <n v="997"/>
    <s v="iPhanny"/>
    <s v="The iPhanny keeps your iPhone 6 safe from bending in those dangerous pants pockets."/>
    <n v="-4935"/>
    <n v="5000"/>
    <n v="65"/>
    <x v="2"/>
    <x v="0"/>
    <s v="USD"/>
    <n v="1417145297"/>
    <n v="1414549697"/>
    <b v="0"/>
    <n v="8"/>
    <b v="0"/>
    <x v="8"/>
    <n v="32.5"/>
    <x v="2"/>
    <x v="8"/>
  </r>
  <r>
    <n v="998"/>
    <s v="Ollinfit: The Wearable Personal Trainer"/>
    <s v="Ollinfit is the first wearable fitness trainer with 3 sensors for superior accuracy, feedback and results."/>
    <n v="-24865"/>
    <n v="60000"/>
    <n v="35135"/>
    <x v="2"/>
    <x v="5"/>
    <s v="CAD"/>
    <n v="1447909401"/>
    <n v="1444017801"/>
    <b v="0"/>
    <n v="229"/>
    <b v="0"/>
    <x v="8"/>
    <n v="17567.5"/>
    <x v="2"/>
    <x v="8"/>
  </r>
  <r>
    <n v="999"/>
    <s v="Avid Watch: Multi-Sport Smart Watch with Activity Tracking"/>
    <s v="Built in running, cycling, pedometer, and golf features for the edge you need to perform at your very best!"/>
    <n v="-138317"/>
    <n v="150000"/>
    <n v="11683"/>
    <x v="2"/>
    <x v="5"/>
    <s v="CAD"/>
    <n v="1415865720"/>
    <n v="1413270690"/>
    <b v="0"/>
    <n v="40"/>
    <b v="0"/>
    <x v="8"/>
    <n v="5841.5"/>
    <x v="2"/>
    <x v="8"/>
  </r>
  <r>
    <n v="1000"/>
    <s v="Ristola Plongeur/UTC 300 Meter COSC/ISO Diver (Canceled)"/>
    <s v="Ristola watches made in La Chaux de-Fonds, Switzerland. A new brand of COSC and ISO Certified Professional watches."/>
    <n v="-874876"/>
    <n v="894700"/>
    <n v="19824"/>
    <x v="1"/>
    <x v="0"/>
    <s v="USD"/>
    <n v="1489537560"/>
    <n v="1484357160"/>
    <b v="0"/>
    <n v="6"/>
    <b v="0"/>
    <x v="8"/>
    <n v="991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200"/>
    <n v="5000"/>
    <n v="5200"/>
    <x v="1"/>
    <x v="1"/>
    <s v="GBP"/>
    <n v="1485796613"/>
    <n v="1481908613"/>
    <b v="0"/>
    <n v="4"/>
    <b v="0"/>
    <x v="8"/>
    <n v="26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-7039"/>
    <n v="9999"/>
    <n v="2960"/>
    <x v="1"/>
    <x v="0"/>
    <s v="USD"/>
    <n v="1450331940"/>
    <n v="1447777514"/>
    <b v="0"/>
    <n v="22"/>
    <b v="0"/>
    <x v="8"/>
    <n v="1480"/>
    <x v="2"/>
    <x v="8"/>
  </r>
  <r>
    <n v="1003"/>
    <s v="Fashion loves Technology: Lamour, the connected heating shoe (Canceled)"/>
    <s v="Connected, heating, premium quality and comfortable leather sneakers - hand-crafted in France."/>
    <n v="-16789"/>
    <n v="20000"/>
    <n v="3211"/>
    <x v="1"/>
    <x v="6"/>
    <s v="EUR"/>
    <n v="1489680061"/>
    <n v="1487091661"/>
    <b v="0"/>
    <n v="15"/>
    <b v="0"/>
    <x v="8"/>
    <n v="1605.5"/>
    <x v="2"/>
    <x v="8"/>
  </r>
  <r>
    <n v="1004"/>
    <s v="AllerGuarder: Bluetooth wristband helps food-allergy kids"/>
    <s v="Harnessing wearable technology as a powerful defense for food-allergy children."/>
    <n v="-4448"/>
    <n v="25000"/>
    <n v="20552"/>
    <x v="1"/>
    <x v="0"/>
    <s v="USD"/>
    <n v="1455814827"/>
    <n v="1453222827"/>
    <b v="0"/>
    <n v="95"/>
    <b v="0"/>
    <x v="8"/>
    <n v="10276"/>
    <x v="2"/>
    <x v="8"/>
  </r>
  <r>
    <n v="1005"/>
    <s v="Forcite Alpine - World's First smart helmet for snow sports"/>
    <s v="The Forcite Alpine helmet records 4K footage and keeps you connected all in one sleek design."/>
    <n v="-49898"/>
    <n v="200000"/>
    <n v="150102"/>
    <x v="1"/>
    <x v="0"/>
    <s v="USD"/>
    <n v="1446217183"/>
    <n v="1443538783"/>
    <b v="0"/>
    <n v="161"/>
    <b v="0"/>
    <x v="8"/>
    <n v="75051"/>
    <x v="2"/>
    <x v="8"/>
  </r>
  <r>
    <n v="1006"/>
    <s v="SnuG Watchbands for Moto360 smartwatch (Canceled)"/>
    <s v="Sweat resistant, colorful, durable, CUSTOMIZABLE, watch bands &amp; protector bands that fit the Moto360 smartwatch."/>
    <n v="-3766"/>
    <n v="4000"/>
    <n v="234"/>
    <x v="1"/>
    <x v="0"/>
    <s v="USD"/>
    <n v="1418368260"/>
    <n v="1417654672"/>
    <b v="0"/>
    <n v="8"/>
    <b v="0"/>
    <x v="8"/>
    <n v="117"/>
    <x v="2"/>
    <x v="8"/>
  </r>
  <r>
    <n v="1007"/>
    <s v="SMART Knee Sleeve that Recommends Rest (Canceled)"/>
    <s v="Our knee sleeve monitors your muscles and recommends rest time (on a mobile app) when it detects overexertion!"/>
    <n v="-16704"/>
    <n v="30000"/>
    <n v="13296"/>
    <x v="1"/>
    <x v="0"/>
    <s v="USD"/>
    <n v="1481727623"/>
    <n v="1478095223"/>
    <b v="0"/>
    <n v="76"/>
    <b v="0"/>
    <x v="8"/>
    <n v="664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-93250"/>
    <n v="93500"/>
    <n v="250"/>
    <x v="1"/>
    <x v="14"/>
    <s v="MXN"/>
    <n v="1482953115"/>
    <n v="1480361115"/>
    <b v="0"/>
    <n v="1"/>
    <b v="0"/>
    <x v="8"/>
    <n v="125"/>
    <x v="2"/>
    <x v="8"/>
  </r>
  <r>
    <n v="1009"/>
    <s v="R-CON: Run Faster, Run Longer (Canceled)"/>
    <s v="R-CON is a wearable that measures running form. Instantly know when your form is breaking down and when you are running your strongest."/>
    <n v="-43435"/>
    <n v="50000"/>
    <n v="6565"/>
    <x v="1"/>
    <x v="0"/>
    <s v="USD"/>
    <n v="1466346646"/>
    <n v="1463754646"/>
    <b v="0"/>
    <n v="101"/>
    <b v="0"/>
    <x v="8"/>
    <n v="3282.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-115030"/>
    <n v="115250"/>
    <n v="220"/>
    <x v="1"/>
    <x v="0"/>
    <s v="USD"/>
    <n v="1473044340"/>
    <n v="1468180462"/>
    <b v="0"/>
    <n v="4"/>
    <b v="0"/>
    <x v="8"/>
    <n v="11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-19925"/>
    <n v="20000"/>
    <n v="75"/>
    <x v="1"/>
    <x v="0"/>
    <s v="USD"/>
    <n v="1418938395"/>
    <n v="1415050395"/>
    <b v="0"/>
    <n v="1"/>
    <b v="0"/>
    <x v="8"/>
    <n v="37.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1071751.05"/>
    <n v="5000"/>
    <n v="1076751.05"/>
    <x v="1"/>
    <x v="0"/>
    <s v="USD"/>
    <n v="1485254052"/>
    <n v="1481366052"/>
    <b v="0"/>
    <n v="775"/>
    <b v="0"/>
    <x v="8"/>
    <n v="538375.5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-16368"/>
    <n v="25000"/>
    <n v="8632"/>
    <x v="1"/>
    <x v="0"/>
    <s v="USD"/>
    <n v="1451419200"/>
    <n v="1449000056"/>
    <b v="0"/>
    <n v="90"/>
    <b v="0"/>
    <x v="8"/>
    <n v="4316"/>
    <x v="2"/>
    <x v="8"/>
  </r>
  <r>
    <n v="1014"/>
    <s v="CHEMION: The World's First Smart Glasses (Canceled)"/>
    <s v="CHEMION is an eyewear device that lets you show your creativity to the world."/>
    <n v="-6940"/>
    <n v="10000"/>
    <n v="3060"/>
    <x v="1"/>
    <x v="0"/>
    <s v="USD"/>
    <n v="1420070615"/>
    <n v="1415750615"/>
    <b v="0"/>
    <n v="16"/>
    <b v="0"/>
    <x v="8"/>
    <n v="1530"/>
    <x v="2"/>
    <x v="8"/>
  </r>
  <r>
    <n v="1015"/>
    <s v="SKIN - Wearable music remote control for your mobile phone"/>
    <s v="SKIN - The wearable music remote control which makes your fitness lifestyle a bit easier"/>
    <n v="-8760"/>
    <n v="9000"/>
    <n v="240"/>
    <x v="1"/>
    <x v="16"/>
    <s v="CHF"/>
    <n v="1448489095"/>
    <n v="1445893495"/>
    <b v="0"/>
    <n v="6"/>
    <b v="0"/>
    <x v="8"/>
    <n v="120"/>
    <x v="2"/>
    <x v="8"/>
  </r>
  <r>
    <n v="1016"/>
    <s v="YEPZONâ„¢ FREEDOM: A Personal Safety Alarm w/Global Locator"/>
    <s v="Send an alert for help and find missing people, pets, and valuables with the touch of a button. Get yours today!"/>
    <n v="-97158"/>
    <n v="100000"/>
    <n v="2842"/>
    <x v="1"/>
    <x v="0"/>
    <s v="USD"/>
    <n v="1459992856"/>
    <n v="1456108456"/>
    <b v="0"/>
    <n v="38"/>
    <b v="0"/>
    <x v="8"/>
    <n v="142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-192803"/>
    <n v="250000"/>
    <n v="57197"/>
    <x v="1"/>
    <x v="0"/>
    <s v="USD"/>
    <n v="1448125935"/>
    <n v="1444666335"/>
    <b v="0"/>
    <n v="355"/>
    <b v="0"/>
    <x v="8"/>
    <n v="28598.5"/>
    <x v="2"/>
    <x v="8"/>
  </r>
  <r>
    <n v="1018"/>
    <s v="Owl (Canceled)"/>
    <s v="Owl is a fitness tracker along with an accompanying iOS app, that is both fun and interactive for children."/>
    <n v="-19379"/>
    <n v="20000"/>
    <n v="621"/>
    <x v="1"/>
    <x v="0"/>
    <s v="USD"/>
    <n v="1468496933"/>
    <n v="1465904933"/>
    <b v="0"/>
    <n v="7"/>
    <b v="0"/>
    <x v="8"/>
    <n v="310.5"/>
    <x v="2"/>
    <x v="8"/>
  </r>
  <r>
    <n v="1019"/>
    <s v="Tempi - The Smart Way to Monitor Temperature and Humidity"/>
    <s v="Tempi Is a Wearable Bluetooth Device That Gives Accurate Temperature and Humidity Readings."/>
    <n v="-23700"/>
    <n v="45000"/>
    <n v="21300"/>
    <x v="1"/>
    <x v="0"/>
    <s v="USD"/>
    <n v="1423092149"/>
    <n v="1420500149"/>
    <b v="0"/>
    <n v="400"/>
    <b v="0"/>
    <x v="8"/>
    <n v="106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636"/>
    <n v="1550"/>
    <n v="3186"/>
    <x v="0"/>
    <x v="5"/>
    <s v="CAD"/>
    <n v="1433206020"/>
    <n v="1430617209"/>
    <b v="0"/>
    <n v="30"/>
    <b v="1"/>
    <x v="15"/>
    <n v="1593"/>
    <x v="4"/>
    <x v="15"/>
  </r>
  <r>
    <n v="1021"/>
    <s v="Rick and Morty Album &amp; Music Video"/>
    <s v="Rick and Morty concept album written by Allie Goertz + music video directed by Paul B. Cummings!"/>
    <n v="7554.1100000000006"/>
    <n v="3000"/>
    <n v="10554.11"/>
    <x v="0"/>
    <x v="0"/>
    <s v="USD"/>
    <n v="1445054400"/>
    <n v="1443074571"/>
    <b v="1"/>
    <n v="478"/>
    <b v="1"/>
    <x v="15"/>
    <n v="5277.0550000000003"/>
    <x v="4"/>
    <x v="15"/>
  </r>
  <r>
    <n v="1022"/>
    <s v="Sammy Bananas - Bootlegs Vol. 2!!"/>
    <s v="Help get four new bootlegs onto vinyl in the second installment of my series!"/>
    <n v="298"/>
    <n v="2000"/>
    <n v="2298"/>
    <x v="0"/>
    <x v="0"/>
    <s v="USD"/>
    <n v="1431876677"/>
    <n v="1429284677"/>
    <b v="1"/>
    <n v="74"/>
    <b v="1"/>
    <x v="15"/>
    <n v="1149"/>
    <x v="4"/>
    <x v="15"/>
  </r>
  <r>
    <n v="1023"/>
    <s v="'Pathfinder' - a High Five Spaceship album"/>
    <s v="A collaborative, electronic journey helmed by producer Christopher Bingham and guitarist Carlos Montero."/>
    <n v="2743"/>
    <n v="2000"/>
    <n v="4743"/>
    <x v="0"/>
    <x v="1"/>
    <s v="GBP"/>
    <n v="1434837861"/>
    <n v="1432245861"/>
    <b v="0"/>
    <n v="131"/>
    <b v="1"/>
    <x v="15"/>
    <n v="2371.5"/>
    <x v="4"/>
    <x v="15"/>
  </r>
  <r>
    <n v="1024"/>
    <s v="The Last Art Fact Album Ever"/>
    <s v="Art Fact is a legendary Swedish synth pop act from the 80's. This album will contain updated remakes of their greatest songs."/>
    <n v="3727.5499999999993"/>
    <n v="20000"/>
    <n v="23727.55"/>
    <x v="0"/>
    <x v="11"/>
    <s v="SEK"/>
    <n v="1454248563"/>
    <n v="1451656563"/>
    <b v="1"/>
    <n v="61"/>
    <b v="1"/>
    <x v="15"/>
    <n v="11863.775"/>
    <x v="4"/>
    <x v="15"/>
  </r>
  <r>
    <n v="1025"/>
    <s v="[NUREN] The New Renaissance"/>
    <s v="Jake Kaufman and Jessie Seely present THE WORLD'S FIRST VIRTUAL REALITY ROCK OPERA."/>
    <n v="6949.820000000007"/>
    <n v="70000"/>
    <n v="76949.820000000007"/>
    <x v="0"/>
    <x v="0"/>
    <s v="USD"/>
    <n v="1426532437"/>
    <n v="1423944037"/>
    <b v="1"/>
    <n v="1071"/>
    <b v="1"/>
    <x v="15"/>
    <n v="38474.9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0.57999999999992724"/>
    <n v="7000"/>
    <n v="7000.58"/>
    <x v="0"/>
    <x v="1"/>
    <s v="GBP"/>
    <n v="1459414016"/>
    <n v="1456480016"/>
    <b v="1"/>
    <n v="122"/>
    <b v="1"/>
    <x v="15"/>
    <n v="3500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232"/>
    <n v="7501"/>
    <n v="7733"/>
    <x v="0"/>
    <x v="0"/>
    <s v="USD"/>
    <n v="1414025347"/>
    <n v="1411433347"/>
    <b v="1"/>
    <n v="111"/>
    <b v="1"/>
    <x v="15"/>
    <n v="3866.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727"/>
    <n v="10000"/>
    <n v="11727"/>
    <x v="0"/>
    <x v="1"/>
    <s v="GBP"/>
    <n v="1488830400"/>
    <n v="1484924605"/>
    <b v="1"/>
    <n v="255"/>
    <b v="1"/>
    <x v="15"/>
    <n v="5863.5"/>
    <x v="4"/>
    <x v="15"/>
  </r>
  <r>
    <n v="1029"/>
    <s v="StrobeHouse presents Valborg 2015"/>
    <s v="We want to recreate last years massive Valborgparty in Lund but this time even bigger!"/>
    <n v="1176"/>
    <n v="10000"/>
    <n v="11176"/>
    <x v="0"/>
    <x v="11"/>
    <s v="SEK"/>
    <n v="1428184740"/>
    <n v="1423501507"/>
    <b v="0"/>
    <n v="141"/>
    <b v="1"/>
    <x v="15"/>
    <n v="5588"/>
    <x v="4"/>
    <x v="15"/>
  </r>
  <r>
    <n v="1030"/>
    <s v="The Gothsicles - I FEEL SICLE"/>
    <s v="Help fund the latest Gothsicles mega-album, I FEEL SICLE!"/>
    <n v="4842"/>
    <n v="2000"/>
    <n v="6842"/>
    <x v="0"/>
    <x v="0"/>
    <s v="USD"/>
    <n v="1473680149"/>
    <n v="1472470549"/>
    <b v="0"/>
    <n v="159"/>
    <b v="1"/>
    <x v="15"/>
    <n v="3421"/>
    <x v="4"/>
    <x v="15"/>
  </r>
  <r>
    <n v="1031"/>
    <s v="Liquid Diet's Double Life"/>
    <s v="Liquid Diet needs your support to release our new full-length album! Help us create electrifying music videos to showcase our singles!"/>
    <n v="740"/>
    <n v="10000"/>
    <n v="10740"/>
    <x v="0"/>
    <x v="0"/>
    <s v="USD"/>
    <n v="1450290010"/>
    <n v="1447698010"/>
    <b v="0"/>
    <n v="99"/>
    <b v="1"/>
    <x v="15"/>
    <n v="5370"/>
    <x v="4"/>
    <x v="15"/>
  </r>
  <r>
    <n v="1032"/>
    <s v="Phantom Ship / Coastal (Album Preorder)"/>
    <s v="Ideal for living rooms and open spaces."/>
    <n v="458.84000000000015"/>
    <n v="5400"/>
    <n v="5858.84"/>
    <x v="0"/>
    <x v="0"/>
    <s v="USD"/>
    <n v="1466697625"/>
    <n v="1464105625"/>
    <b v="0"/>
    <n v="96"/>
    <b v="1"/>
    <x v="15"/>
    <n v="2929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38"/>
    <n v="1328"/>
    <n v="1366"/>
    <x v="0"/>
    <x v="1"/>
    <s v="GBP"/>
    <n v="1481564080"/>
    <n v="1479144880"/>
    <b v="0"/>
    <n v="27"/>
    <b v="1"/>
    <x v="15"/>
    <n v="683"/>
    <x v="4"/>
    <x v="15"/>
  </r>
  <r>
    <n v="1034"/>
    <s v="American Pixels - a Game Music Tribute Album by Mazedude"/>
    <s v="Mazedude presents an arranged album of game music, honoring American composers and featuring several guest performers"/>
    <n v="1500.0900000000001"/>
    <n v="5000"/>
    <n v="6500.09"/>
    <x v="0"/>
    <x v="0"/>
    <s v="USD"/>
    <n v="1470369540"/>
    <n v="1467604804"/>
    <b v="0"/>
    <n v="166"/>
    <b v="1"/>
    <x v="15"/>
    <n v="3250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352"/>
    <n v="4600"/>
    <n v="4952"/>
    <x v="0"/>
    <x v="0"/>
    <s v="USD"/>
    <n v="1423668220"/>
    <n v="1421076220"/>
    <b v="0"/>
    <n v="76"/>
    <b v="1"/>
    <x v="15"/>
    <n v="2476"/>
    <x v="4"/>
    <x v="15"/>
  </r>
  <r>
    <n v="1036"/>
    <s v="Bring Kyrstyn's Album to Life!"/>
    <s v="Help this Soulful &amp; Cinematic Glitch-Pop Songwriter Bring her Music to the World!  (And your Ears:)"/>
    <n v="556.22000000000025"/>
    <n v="4500"/>
    <n v="5056.22"/>
    <x v="0"/>
    <x v="0"/>
    <s v="USD"/>
    <n v="1357545600"/>
    <n v="1354790790"/>
    <b v="0"/>
    <n v="211"/>
    <b v="1"/>
    <x v="15"/>
    <n v="2528.1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21"/>
    <n v="1000"/>
    <n v="1021"/>
    <x v="0"/>
    <x v="0"/>
    <s v="USD"/>
    <n v="1431925200"/>
    <n v="1429991062"/>
    <b v="0"/>
    <n v="21"/>
    <b v="1"/>
    <x v="15"/>
    <n v="510.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680"/>
    <n v="1500"/>
    <n v="2180"/>
    <x v="0"/>
    <x v="0"/>
    <s v="USD"/>
    <n v="1458362023"/>
    <n v="1455773623"/>
    <b v="0"/>
    <n v="61"/>
    <b v="1"/>
    <x v="15"/>
    <n v="1090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141"/>
    <n v="500"/>
    <n v="641"/>
    <x v="0"/>
    <x v="0"/>
    <s v="USD"/>
    <n v="1481615940"/>
    <n v="1479436646"/>
    <b v="0"/>
    <n v="30"/>
    <b v="1"/>
    <x v="15"/>
    <n v="320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-84750"/>
    <n v="85000"/>
    <n v="250"/>
    <x v="1"/>
    <x v="0"/>
    <s v="USD"/>
    <n v="1472317209"/>
    <n v="1469725209"/>
    <b v="0"/>
    <n v="1"/>
    <b v="0"/>
    <x v="16"/>
    <n v="125"/>
    <x v="5"/>
    <x v="16"/>
  </r>
  <r>
    <n v="1041"/>
    <s v="Industry Success Project (Canceled)"/>
    <s v="I am trying to document what it is like to plunge head first into the music/audio industry as an intern."/>
    <n v="-50"/>
    <n v="50"/>
    <n v="0"/>
    <x v="1"/>
    <x v="0"/>
    <s v="USD"/>
    <n v="1406769992"/>
    <n v="1405041992"/>
    <b v="0"/>
    <n v="0"/>
    <b v="0"/>
    <x v="16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-640"/>
    <n v="650"/>
    <n v="10"/>
    <x v="1"/>
    <x v="0"/>
    <s v="USD"/>
    <n v="1410516000"/>
    <n v="1406824948"/>
    <b v="0"/>
    <n v="1"/>
    <b v="0"/>
    <x v="16"/>
    <n v="5"/>
    <x v="5"/>
    <x v="16"/>
  </r>
  <r>
    <n v="1043"/>
    <s v="Printing TONE Audio 10th Anniversary Edition! (Canceled)"/>
    <s v="We're seeking funding for a special 10th Anniversary PRINT EDITION! Receive your own copy for only $8"/>
    <n v="-91463"/>
    <n v="100000"/>
    <n v="8537"/>
    <x v="1"/>
    <x v="0"/>
    <s v="USD"/>
    <n v="1432101855"/>
    <n v="1429509855"/>
    <b v="0"/>
    <n v="292"/>
    <b v="0"/>
    <x v="16"/>
    <n v="4268.5"/>
    <x v="5"/>
    <x v="16"/>
  </r>
  <r>
    <n v="1044"/>
    <s v="Podcast for fun! (Canceled)"/>
    <s v="Hi. I'm looking to raise some funds to get some microphones, some interfaces to hook XLR to my iPad/iPhone/iMac. Plus some other stuff."/>
    <n v="-6994"/>
    <n v="7000"/>
    <n v="6"/>
    <x v="1"/>
    <x v="0"/>
    <s v="USD"/>
    <n v="1425587220"/>
    <n v="1420668801"/>
    <b v="0"/>
    <n v="2"/>
    <b v="0"/>
    <x v="16"/>
    <n v="3"/>
    <x v="5"/>
    <x v="16"/>
  </r>
  <r>
    <n v="1045"/>
    <s v="In Case Of Emergency (Canceled)"/>
    <s v="In Case Of Emergency is a radio talk show for preppers, beginning preppers, and with preparedness in mind."/>
    <n v="-9734"/>
    <n v="10000"/>
    <n v="266"/>
    <x v="1"/>
    <x v="0"/>
    <s v="USD"/>
    <n v="1408827550"/>
    <n v="1406235550"/>
    <b v="0"/>
    <n v="8"/>
    <b v="0"/>
    <x v="16"/>
    <n v="133"/>
    <x v="5"/>
    <x v="16"/>
  </r>
  <r>
    <n v="1046"/>
    <s v="All Things Horses Podcast (Canceled)"/>
    <s v="All Things Horses is slowly becoming the greatest podcast on the internet and we are looking to upgrade the studio and software."/>
    <n v="-3000"/>
    <n v="3000"/>
    <n v="0"/>
    <x v="1"/>
    <x v="12"/>
    <s v="EUR"/>
    <n v="1451161560"/>
    <n v="1447273560"/>
    <b v="0"/>
    <n v="0"/>
    <b v="0"/>
    <x v="16"/>
    <n v="0"/>
    <x v="5"/>
    <x v="16"/>
  </r>
  <r>
    <n v="1047"/>
    <s v="Start a New Podcast (Canceled)"/>
    <s v="I wish to start a new podcast called Voices of Texas, and I want to interview interesting people of Texas each week."/>
    <n v="-1999"/>
    <n v="2000"/>
    <n v="1"/>
    <x v="1"/>
    <x v="0"/>
    <s v="USD"/>
    <n v="1415219915"/>
    <n v="1412624315"/>
    <b v="0"/>
    <n v="1"/>
    <b v="0"/>
    <x v="16"/>
    <n v="0.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-14788"/>
    <n v="15000"/>
    <n v="212"/>
    <x v="1"/>
    <x v="0"/>
    <s v="USD"/>
    <n v="1474766189"/>
    <n v="1471310189"/>
    <b v="0"/>
    <n v="4"/>
    <b v="0"/>
    <x v="16"/>
    <n v="106"/>
    <x v="5"/>
    <x v="16"/>
  </r>
  <r>
    <n v="1049"/>
    <s v="J1 (Canceled)"/>
    <s v="------"/>
    <n v="-12000"/>
    <n v="12000"/>
    <n v="0"/>
    <x v="1"/>
    <x v="0"/>
    <s v="USD"/>
    <n v="1455272445"/>
    <n v="1452680445"/>
    <b v="0"/>
    <n v="0"/>
    <b v="0"/>
    <x v="16"/>
    <n v="0"/>
    <x v="5"/>
    <x v="16"/>
  </r>
  <r>
    <n v="1050"/>
    <s v="The (Secular) Barbershop Podcast (Canceled)"/>
    <s v="Secularism is on the rise and I hear you.Talk to me."/>
    <n v="-2500"/>
    <n v="2500"/>
    <n v="0"/>
    <x v="1"/>
    <x v="0"/>
    <s v="USD"/>
    <n v="1442257677"/>
    <n v="1439665677"/>
    <b v="0"/>
    <n v="0"/>
    <b v="0"/>
    <x v="16"/>
    <n v="0"/>
    <x v="5"/>
    <x v="16"/>
  </r>
  <r>
    <n v="1051"/>
    <s v="Now You Know Podcast (Canceled)"/>
    <s v="Inspired by some great podcasters as well as my desire to learn from many people about many topics, plus just to inform people."/>
    <n v="-500"/>
    <n v="500"/>
    <n v="0"/>
    <x v="1"/>
    <x v="0"/>
    <s v="USD"/>
    <n v="1409098825"/>
    <n v="1406679625"/>
    <b v="0"/>
    <n v="0"/>
    <b v="0"/>
    <x v="1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-4336"/>
    <n v="4336"/>
    <n v="0"/>
    <x v="1"/>
    <x v="0"/>
    <s v="USD"/>
    <n v="1465243740"/>
    <n v="1461438495"/>
    <b v="0"/>
    <n v="0"/>
    <b v="0"/>
    <x v="16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-1485"/>
    <n v="1500"/>
    <n v="15"/>
    <x v="1"/>
    <x v="0"/>
    <s v="USD"/>
    <n v="1488773332"/>
    <n v="1486613332"/>
    <b v="0"/>
    <n v="1"/>
    <b v="0"/>
    <x v="16"/>
    <n v="7.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-2500"/>
    <n v="2500"/>
    <n v="0"/>
    <x v="1"/>
    <x v="0"/>
    <s v="USD"/>
    <n v="1407708000"/>
    <n v="1405110399"/>
    <b v="0"/>
    <n v="0"/>
    <b v="0"/>
    <x v="1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-3500"/>
    <n v="3500"/>
    <n v="0"/>
    <x v="1"/>
    <x v="0"/>
    <s v="USD"/>
    <n v="1457394545"/>
    <n v="1454802545"/>
    <b v="0"/>
    <n v="0"/>
    <b v="0"/>
    <x v="16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-10000"/>
    <n v="10000"/>
    <n v="0"/>
    <x v="1"/>
    <x v="0"/>
    <s v="USD"/>
    <n v="1429892177"/>
    <n v="1424711777"/>
    <b v="0"/>
    <n v="0"/>
    <b v="0"/>
    <x v="16"/>
    <n v="0"/>
    <x v="5"/>
    <x v="16"/>
  </r>
  <r>
    <n v="1057"/>
    <s v="Support Independent Media (Canceled)"/>
    <s v="Sayin it Plain is a Independent Radio Show created to inform the public and empower the community."/>
    <n v="-10000"/>
    <n v="10000"/>
    <n v="0"/>
    <x v="1"/>
    <x v="0"/>
    <s v="USD"/>
    <n v="1480888483"/>
    <n v="1478292883"/>
    <b v="0"/>
    <n v="0"/>
    <b v="0"/>
    <x v="1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-40000"/>
    <n v="40000"/>
    <n v="0"/>
    <x v="1"/>
    <x v="0"/>
    <s v="USD"/>
    <n v="1427328000"/>
    <n v="1423777043"/>
    <b v="0"/>
    <n v="0"/>
    <b v="0"/>
    <x v="16"/>
    <n v="0"/>
    <x v="5"/>
    <x v="16"/>
  </r>
  <r>
    <n v="1059"/>
    <s v="Voice Over Artist (Canceled)"/>
    <s v="Turning myself into a vocal artist."/>
    <n v="-1100"/>
    <n v="1100"/>
    <n v="0"/>
    <x v="1"/>
    <x v="0"/>
    <s v="USD"/>
    <n v="1426269456"/>
    <n v="1423681056"/>
    <b v="0"/>
    <n v="0"/>
    <b v="0"/>
    <x v="16"/>
    <n v="0"/>
    <x v="5"/>
    <x v="16"/>
  </r>
  <r>
    <n v="1060"/>
    <s v="Reality  Check (Canceled)"/>
    <s v="Reality Check is a weekly Internet Radio Show. Along with my co-host and engineer we discuss the issues of the day relevant to you!."/>
    <n v="-4950"/>
    <n v="5000"/>
    <n v="50"/>
    <x v="1"/>
    <x v="0"/>
    <s v="USD"/>
    <n v="1429134893"/>
    <n v="1426542893"/>
    <b v="0"/>
    <n v="1"/>
    <b v="0"/>
    <x v="16"/>
    <n v="25"/>
    <x v="5"/>
    <x v="16"/>
  </r>
  <r>
    <n v="1061"/>
    <s v="Chat Box 23 (Canceled)"/>
    <s v="T.O., Adi &amp; Mercedes discuss their point of views, women's issues &amp; Hollywood Hotties."/>
    <n v="-4000"/>
    <n v="4000"/>
    <n v="0"/>
    <x v="1"/>
    <x v="0"/>
    <s v="USD"/>
    <n v="1462150800"/>
    <n v="1456987108"/>
    <b v="0"/>
    <n v="0"/>
    <b v="0"/>
    <x v="16"/>
    <n v="0"/>
    <x v="5"/>
    <x v="16"/>
  </r>
  <r>
    <n v="1062"/>
    <s v="RETURNING AT A LATER DATE"/>
    <s v="SEE US ON PATREON www.badgirlartwork.com"/>
    <n v="-9"/>
    <n v="199"/>
    <n v="190"/>
    <x v="1"/>
    <x v="0"/>
    <s v="USD"/>
    <n v="1468351341"/>
    <n v="1467746541"/>
    <b v="0"/>
    <n v="4"/>
    <b v="0"/>
    <x v="16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-1000"/>
    <n v="1000"/>
    <n v="0"/>
    <x v="1"/>
    <x v="0"/>
    <s v="USD"/>
    <n v="1472604262"/>
    <n v="1470012262"/>
    <b v="0"/>
    <n v="0"/>
    <b v="0"/>
    <x v="1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-81923"/>
    <n v="90000"/>
    <n v="8077"/>
    <x v="2"/>
    <x v="0"/>
    <s v="USD"/>
    <n v="1373174903"/>
    <n v="1369286903"/>
    <b v="0"/>
    <n v="123"/>
    <b v="0"/>
    <x v="17"/>
    <n v="4038.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-2919"/>
    <n v="3000"/>
    <n v="81"/>
    <x v="2"/>
    <x v="2"/>
    <s v="AUD"/>
    <n v="1392800922"/>
    <n v="1390381722"/>
    <b v="0"/>
    <n v="5"/>
    <b v="0"/>
    <x v="17"/>
    <n v="40.5"/>
    <x v="6"/>
    <x v="17"/>
  </r>
  <r>
    <n v="1066"/>
    <s v="So I'm A Dark Lord"/>
    <s v="A parody of old school RPGs where you are a new Dark Lord on a quest to amass monsters and allies on your side."/>
    <n v="-144949"/>
    <n v="150000"/>
    <n v="5051"/>
    <x v="2"/>
    <x v="0"/>
    <s v="USD"/>
    <n v="1375657582"/>
    <n v="1371769582"/>
    <b v="0"/>
    <n v="148"/>
    <b v="0"/>
    <x v="17"/>
    <n v="2525.5"/>
    <x v="6"/>
    <x v="17"/>
  </r>
  <r>
    <n v="1067"/>
    <s v="Fate Fighters - The Ultimate Decision Maker"/>
    <s v="Canâ€™t make up your mind about something? Simply type in your two options and let the fighters of fate decide for you!"/>
    <n v="-370"/>
    <n v="500"/>
    <n v="130"/>
    <x v="2"/>
    <x v="0"/>
    <s v="USD"/>
    <n v="1387657931"/>
    <n v="1385065931"/>
    <b v="0"/>
    <n v="10"/>
    <b v="0"/>
    <x v="17"/>
    <n v="65"/>
    <x v="6"/>
    <x v="17"/>
  </r>
  <r>
    <n v="1068"/>
    <s v="The Quest To Save Hip Hop"/>
    <s v="THE QUEST TO SAVE HIP HOP is an old school beat em up st game that has a focus on old school hip hop and new age hip hop coming to pc."/>
    <n v="-29955"/>
    <n v="30000"/>
    <n v="45"/>
    <x v="2"/>
    <x v="0"/>
    <s v="USD"/>
    <n v="1460274864"/>
    <n v="1457686464"/>
    <b v="0"/>
    <n v="4"/>
    <b v="0"/>
    <x v="17"/>
    <n v="22.5"/>
    <x v="6"/>
    <x v="17"/>
  </r>
  <r>
    <n v="1069"/>
    <s v="Until The End (PC, Mac, and Linux)"/>
    <s v="A run-n-gun zombie survival game where you scavenge for items to make the night a little less scary."/>
    <n v="-1350"/>
    <n v="2200"/>
    <n v="850"/>
    <x v="2"/>
    <x v="0"/>
    <s v="USD"/>
    <n v="1385447459"/>
    <n v="1382679059"/>
    <b v="0"/>
    <n v="21"/>
    <b v="0"/>
    <x v="17"/>
    <n v="42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-9930"/>
    <n v="10000"/>
    <n v="70"/>
    <x v="2"/>
    <x v="0"/>
    <s v="USD"/>
    <n v="1349050622"/>
    <n v="1347322622"/>
    <b v="0"/>
    <n v="2"/>
    <b v="0"/>
    <x v="17"/>
    <n v="35"/>
    <x v="6"/>
    <x v="17"/>
  </r>
  <r>
    <n v="1071"/>
    <s v="DJ's Bane"/>
    <s v="I'm making a game where you choose how you want to kill the DJ, so you yourself can decide what music will be played at the party."/>
    <n v="-100"/>
    <n v="100"/>
    <n v="0"/>
    <x v="2"/>
    <x v="10"/>
    <s v="NOK"/>
    <n v="1447787093"/>
    <n v="1445191493"/>
    <b v="0"/>
    <n v="0"/>
    <b v="0"/>
    <x v="1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-74949"/>
    <n v="75000"/>
    <n v="51"/>
    <x v="2"/>
    <x v="0"/>
    <s v="USD"/>
    <n v="1391630297"/>
    <n v="1389038297"/>
    <b v="0"/>
    <n v="4"/>
    <b v="0"/>
    <x v="17"/>
    <n v="25.5"/>
    <x v="6"/>
    <x v="17"/>
  </r>
  <r>
    <n v="1073"/>
    <s v="Rainbow Ball to the Iphone"/>
    <s v="We want to bring our Game Rainbow Ball to the iphone and to do that we need a little help"/>
    <n v="-740"/>
    <n v="750"/>
    <n v="10"/>
    <x v="2"/>
    <x v="0"/>
    <s v="USD"/>
    <n v="1318806541"/>
    <n v="1316214541"/>
    <b v="0"/>
    <n v="1"/>
    <b v="0"/>
    <x v="17"/>
    <n v="5"/>
    <x v="6"/>
    <x v="17"/>
  </r>
  <r>
    <n v="1074"/>
    <s v="Kingdom Espionage"/>
    <s v="An ambitious multiplayer game set in fantastical medieval world where you must defend your castle while attacking others to gain ranks!"/>
    <n v="-50593"/>
    <n v="54000"/>
    <n v="3407"/>
    <x v="2"/>
    <x v="0"/>
    <s v="USD"/>
    <n v="1388808545"/>
    <n v="1386216545"/>
    <b v="0"/>
    <n v="30"/>
    <b v="0"/>
    <x v="17"/>
    <n v="1703.5"/>
    <x v="6"/>
    <x v="17"/>
  </r>
  <r>
    <n v="1075"/>
    <s v="Towers Of The Apocalypse"/>
    <s v="Fully 3D, post Apocalyptic themed tower defense video game. New take on the genre."/>
    <n v="-955"/>
    <n v="1000"/>
    <n v="45"/>
    <x v="2"/>
    <x v="0"/>
    <s v="USD"/>
    <n v="1336340516"/>
    <n v="1333748516"/>
    <b v="0"/>
    <n v="3"/>
    <b v="0"/>
    <x v="17"/>
    <n v="22.5"/>
    <x v="6"/>
    <x v="17"/>
  </r>
  <r>
    <n v="1076"/>
    <s v="Kaptain Brawe 2: A Space Travesty"/>
    <s v="A comical point and click adventure by veteran team of Broken Sword and Monkey Island fame - Steve Ince and Bill Tiller"/>
    <n v="-27926"/>
    <n v="75000"/>
    <n v="47074"/>
    <x v="2"/>
    <x v="0"/>
    <s v="USD"/>
    <n v="1410426250"/>
    <n v="1405674250"/>
    <b v="0"/>
    <n v="975"/>
    <b v="0"/>
    <x v="17"/>
    <n v="23537"/>
    <x v="6"/>
    <x v="17"/>
  </r>
  <r>
    <n v="1077"/>
    <s v="Legends of Callasia [Demo Available NOW!]"/>
    <s v="An epic strategy game of world conquest with simultaneous turn-based multiplayer gameplay and no hotseat waiting"/>
    <n v="-17656"/>
    <n v="25000"/>
    <n v="7344"/>
    <x v="2"/>
    <x v="0"/>
    <s v="USD"/>
    <n v="1452744011"/>
    <n v="1450152011"/>
    <b v="0"/>
    <n v="167"/>
    <b v="0"/>
    <x v="17"/>
    <n v="367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-555"/>
    <n v="600"/>
    <n v="45"/>
    <x v="2"/>
    <x v="0"/>
    <s v="USD"/>
    <n v="1311309721"/>
    <n v="1307421721"/>
    <b v="0"/>
    <n v="5"/>
    <b v="0"/>
    <x v="17"/>
    <n v="22.5"/>
    <x v="6"/>
    <x v="17"/>
  </r>
  <r>
    <n v="1079"/>
    <s v="Sirius Online, an indie Space MMO"/>
    <s v="Sirius Online is currently the work of two brothers striving to bring the Era of Freelancer back, adding dynamic markets and more."/>
    <n v="-25322"/>
    <n v="26000"/>
    <n v="678"/>
    <x v="2"/>
    <x v="12"/>
    <s v="EUR"/>
    <n v="1463232936"/>
    <n v="1461072936"/>
    <b v="0"/>
    <n v="18"/>
    <b v="0"/>
    <x v="17"/>
    <n v="339"/>
    <x v="6"/>
    <x v="17"/>
  </r>
  <r>
    <n v="1080"/>
    <s v="Skullforge: The Hunt"/>
    <s v="A fantasy action RPG which follows an elven ex-slave on a journey of magic, revenge, intrigue, and deceit."/>
    <n v="-18179"/>
    <n v="20000"/>
    <n v="1821"/>
    <x v="2"/>
    <x v="0"/>
    <s v="USD"/>
    <n v="1399778333"/>
    <n v="1397186333"/>
    <b v="0"/>
    <n v="98"/>
    <b v="0"/>
    <x v="17"/>
    <n v="910.5"/>
    <x v="6"/>
    <x v="17"/>
  </r>
  <r>
    <n v="1081"/>
    <s v="The Creature"/>
    <s v="Finishing your last job before you retire until a disaster strikes the cargo ship can you survive The Creature?"/>
    <n v="-67988"/>
    <n v="68000"/>
    <n v="12"/>
    <x v="2"/>
    <x v="0"/>
    <s v="USD"/>
    <n v="1422483292"/>
    <n v="1419891292"/>
    <b v="0"/>
    <n v="4"/>
    <b v="0"/>
    <x v="17"/>
    <n v="6"/>
    <x v="6"/>
    <x v="17"/>
  </r>
  <r>
    <n v="1082"/>
    <s v="T-Fighter: Code Name M - Mobile Edition"/>
    <s v="Challenge your trivia skills in this action oriented game against several opponents across time."/>
    <n v="-9944"/>
    <n v="10000"/>
    <n v="56"/>
    <x v="2"/>
    <x v="0"/>
    <s v="USD"/>
    <n v="1344635088"/>
    <n v="1342043088"/>
    <b v="0"/>
    <n v="3"/>
    <b v="0"/>
    <x v="17"/>
    <n v="28"/>
    <x v="6"/>
    <x v="17"/>
  </r>
  <r>
    <n v="1083"/>
    <s v="Video Game Store That Can Beat Out Any Other"/>
    <s v="We want to take everything video game related people have seen since 1978 to now and turn it into the top gamer lounge in canada !"/>
    <n v="-49590"/>
    <n v="50000"/>
    <n v="410"/>
    <x v="2"/>
    <x v="5"/>
    <s v="CAD"/>
    <n v="1406994583"/>
    <n v="1401810583"/>
    <b v="0"/>
    <n v="1"/>
    <b v="0"/>
    <x v="17"/>
    <n v="205"/>
    <x v="6"/>
    <x v="17"/>
  </r>
  <r>
    <n v="1084"/>
    <s v="My own channel"/>
    <s v="I want to start my own channel for gaming"/>
    <n v="-550"/>
    <n v="550"/>
    <n v="0"/>
    <x v="2"/>
    <x v="0"/>
    <s v="USD"/>
    <n v="1407534804"/>
    <n v="1404942804"/>
    <b v="0"/>
    <n v="0"/>
    <b v="0"/>
    <x v="17"/>
    <n v="0"/>
    <x v="6"/>
    <x v="17"/>
  </r>
  <r>
    <n v="1085"/>
    <s v="Sun Dryd Studios"/>
    <s v="The new kid on the block. Re-imagining old games and creating new ones. Ship, Lazer, Rock is first."/>
    <n v="-28974"/>
    <n v="30000"/>
    <n v="1026"/>
    <x v="2"/>
    <x v="5"/>
    <s v="CAD"/>
    <n v="1457967975"/>
    <n v="1455379575"/>
    <b v="0"/>
    <n v="9"/>
    <b v="0"/>
    <x v="17"/>
    <n v="513"/>
    <x v="6"/>
    <x v="17"/>
  </r>
  <r>
    <n v="1086"/>
    <s v="Cyber Universe Online"/>
    <s v="Humanity's future in the Galaxy"/>
    <n v="-17985"/>
    <n v="18000"/>
    <n v="15"/>
    <x v="2"/>
    <x v="0"/>
    <s v="USD"/>
    <n v="1408913291"/>
    <n v="1406321291"/>
    <b v="0"/>
    <n v="2"/>
    <b v="0"/>
    <x v="17"/>
    <n v="7.5"/>
    <x v="6"/>
    <x v="17"/>
  </r>
  <r>
    <n v="1087"/>
    <s v="Idle Gamers"/>
    <s v="Idle gamers are the group of gamers worth watching play video games. We have a back log of video ideas and want to entertain you."/>
    <n v="-1100"/>
    <n v="1100"/>
    <n v="0"/>
    <x v="2"/>
    <x v="0"/>
    <s v="USD"/>
    <n v="1402852087"/>
    <n v="1400260087"/>
    <b v="0"/>
    <n v="0"/>
    <b v="0"/>
    <x v="17"/>
    <n v="0"/>
    <x v="6"/>
    <x v="17"/>
  </r>
  <r>
    <n v="1088"/>
    <s v="Still Alive"/>
    <s v="A fresh twist on survival games. Intense, high-stakes 30 minute rounds for up to 10 players."/>
    <n v="-38617.660000000003"/>
    <n v="45000"/>
    <n v="6382.34"/>
    <x v="2"/>
    <x v="0"/>
    <s v="USD"/>
    <n v="1398366667"/>
    <n v="1395774667"/>
    <b v="0"/>
    <n v="147"/>
    <b v="0"/>
    <x v="17"/>
    <n v="3191.1699999999983"/>
    <x v="6"/>
    <x v="17"/>
  </r>
  <r>
    <n v="1089"/>
    <s v="Farabel"/>
    <s v="Farabel is a single player turn-based fantasy strategy game for Mac/PC/Linux"/>
    <n v="-13826"/>
    <n v="15000"/>
    <n v="1174"/>
    <x v="2"/>
    <x v="6"/>
    <s v="EUR"/>
    <n v="1435293175"/>
    <n v="1432701175"/>
    <b v="0"/>
    <n v="49"/>
    <b v="0"/>
    <x v="17"/>
    <n v="587"/>
    <x v="6"/>
    <x v="17"/>
  </r>
  <r>
    <n v="1090"/>
    <s v="Help Jumpy Punch Prosper!!"/>
    <s v="A sci-fi platformer game inspired by a certain blue hedgehog and Italian plumber. Jump, fight, dodge and sprint your way to victory."/>
    <n v="-12994"/>
    <n v="12999"/>
    <n v="5"/>
    <x v="2"/>
    <x v="2"/>
    <s v="AUD"/>
    <n v="1432873653"/>
    <n v="1430281653"/>
    <b v="0"/>
    <n v="1"/>
    <b v="0"/>
    <x v="17"/>
    <n v="2.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-175"/>
    <n v="200"/>
    <n v="25"/>
    <x v="2"/>
    <x v="1"/>
    <s v="GBP"/>
    <n v="1460313672"/>
    <n v="1457725272"/>
    <b v="0"/>
    <n v="2"/>
    <b v="0"/>
    <x v="17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-1979"/>
    <n v="2000"/>
    <n v="21"/>
    <x v="2"/>
    <x v="0"/>
    <s v="USD"/>
    <n v="1357432638"/>
    <n v="1354840638"/>
    <b v="0"/>
    <n v="7"/>
    <b v="0"/>
    <x v="17"/>
    <n v="10.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-257.75"/>
    <n v="300"/>
    <n v="42.25"/>
    <x v="2"/>
    <x v="5"/>
    <s v="CAD"/>
    <n v="1455232937"/>
    <n v="1453936937"/>
    <b v="0"/>
    <n v="4"/>
    <b v="0"/>
    <x v="17"/>
    <n v="21.125"/>
    <x v="6"/>
    <x v="17"/>
  </r>
  <r>
    <n v="1094"/>
    <s v="Sprocket Junkie"/>
    <s v="An action racing game for iOS. Set in a steampunk world, players battle their way to the finish line on customizable rocket engines!"/>
    <n v="-14705.99"/>
    <n v="18000"/>
    <n v="3294.01"/>
    <x v="2"/>
    <x v="0"/>
    <s v="USD"/>
    <n v="1318180033"/>
    <n v="1315588033"/>
    <b v="0"/>
    <n v="27"/>
    <b v="0"/>
    <x v="17"/>
    <n v="1647.0050000000001"/>
    <x v="6"/>
    <x v="17"/>
  </r>
  <r>
    <n v="1095"/>
    <s v="Project Snowstorm"/>
    <s v="MMORPG with Real-Time Pet Battles, Expansive 3D World and Ranked Individual &amp; Guild PvP arenas all on your mobile device!"/>
    <n v="-474826"/>
    <n v="500000"/>
    <n v="25174"/>
    <x v="2"/>
    <x v="0"/>
    <s v="USD"/>
    <n v="1377867220"/>
    <n v="1375275220"/>
    <b v="0"/>
    <n v="94"/>
    <b v="0"/>
    <x v="17"/>
    <n v="1258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-9848"/>
    <n v="12000"/>
    <n v="2152"/>
    <x v="2"/>
    <x v="0"/>
    <s v="USD"/>
    <n v="1412393400"/>
    <n v="1409747154"/>
    <b v="0"/>
    <n v="29"/>
    <b v="0"/>
    <x v="17"/>
    <n v="1076"/>
    <x v="6"/>
    <x v="17"/>
  </r>
  <r>
    <n v="1097"/>
    <s v="Rabbly"/>
    <s v="Rabbly is action-adventure game. Is about a scientist going on an adventure, to find rare materials in another galaxy."/>
    <n v="-99953"/>
    <n v="100000"/>
    <n v="47"/>
    <x v="2"/>
    <x v="0"/>
    <s v="USD"/>
    <n v="1393786877"/>
    <n v="1390330877"/>
    <b v="0"/>
    <n v="7"/>
    <b v="0"/>
    <x v="17"/>
    <n v="23.5"/>
    <x v="6"/>
    <x v="17"/>
  </r>
  <r>
    <n v="1098"/>
    <s v="Kick, Punch... Fireball"/>
    <s v="Kick, Punch... Fireball is an FPS type arena game set inside the fantasy world."/>
    <n v="-23197"/>
    <n v="25000"/>
    <n v="1803"/>
    <x v="2"/>
    <x v="0"/>
    <s v="USD"/>
    <n v="1397413095"/>
    <n v="1394821095"/>
    <b v="0"/>
    <n v="22"/>
    <b v="0"/>
    <x v="17"/>
    <n v="901.5"/>
    <x v="6"/>
    <x v="17"/>
  </r>
  <r>
    <n v="1099"/>
    <s v="Xeno - A Sci-Fi FPS"/>
    <s v="Xeno is an FPS which combines all the best elements of old school and modern games to create a fresh and unique gameplay experience."/>
    <n v="-4975"/>
    <n v="5000"/>
    <n v="25"/>
    <x v="2"/>
    <x v="1"/>
    <s v="GBP"/>
    <n v="1431547468"/>
    <n v="1428955468"/>
    <b v="0"/>
    <n v="1"/>
    <b v="0"/>
    <x v="17"/>
    <n v="12.5"/>
    <x v="6"/>
    <x v="17"/>
  </r>
  <r>
    <n v="1100"/>
    <s v="Aeldengald Saga Book I"/>
    <s v="A retro style puzzle rpg with a dark story. Your decisions will influence the world and decide the outcome of the story."/>
    <n v="-3900"/>
    <n v="4000"/>
    <n v="100"/>
    <x v="2"/>
    <x v="12"/>
    <s v="EUR"/>
    <n v="1455417571"/>
    <n v="1452825571"/>
    <b v="0"/>
    <n v="10"/>
    <b v="0"/>
    <x v="17"/>
    <n v="50"/>
    <x v="6"/>
    <x v="17"/>
  </r>
  <r>
    <n v="1101"/>
    <s v="Strain Wars"/>
    <s v="Different strains of marijuana leafs battling to the death to see which one is the top strain."/>
    <n v="-99959"/>
    <n v="100000"/>
    <n v="41"/>
    <x v="2"/>
    <x v="0"/>
    <s v="USD"/>
    <n v="1468519920"/>
    <n v="1466188338"/>
    <b v="0"/>
    <n v="6"/>
    <b v="0"/>
    <x v="17"/>
    <n v="20.5"/>
    <x v="6"/>
    <x v="17"/>
  </r>
  <r>
    <n v="1102"/>
    <s v="Runers"/>
    <s v="Runers is a top-down rogue-like shooter where as you advance you create more powerful spells and fight fierce monsters and bosses."/>
    <n v="-7575"/>
    <n v="8000"/>
    <n v="425"/>
    <x v="2"/>
    <x v="0"/>
    <s v="USD"/>
    <n v="1386568740"/>
    <n v="1383095125"/>
    <b v="0"/>
    <n v="24"/>
    <b v="0"/>
    <x v="17"/>
    <n v="212.5"/>
    <x v="6"/>
    <x v="17"/>
  </r>
  <r>
    <n v="1103"/>
    <s v="The Morgue"/>
    <s v="&quot;I go to work... I classify the bodies and store them accordingly... Sometimes I here noises... Other times is see her..."/>
    <n v="-14757"/>
    <n v="15000"/>
    <n v="243"/>
    <x v="2"/>
    <x v="0"/>
    <s v="USD"/>
    <n v="1466227190"/>
    <n v="1461043190"/>
    <b v="0"/>
    <n v="15"/>
    <b v="0"/>
    <x v="17"/>
    <n v="121.5"/>
    <x v="6"/>
    <x v="17"/>
  </r>
  <r>
    <n v="1104"/>
    <s v="Street Heroes - A Facebook Beat 'em Up"/>
    <s v="Street Heroes is a retro 2D side-scrolling multiplayer beat 'em up for Facebook that brings classic arcade fun to a social platform"/>
    <n v="-57029"/>
    <n v="60000"/>
    <n v="2971"/>
    <x v="2"/>
    <x v="1"/>
    <s v="GBP"/>
    <n v="1402480221"/>
    <n v="1399888221"/>
    <b v="0"/>
    <n v="37"/>
    <b v="0"/>
    <x v="17"/>
    <n v="1485.5"/>
    <x v="6"/>
    <x v="17"/>
  </r>
  <r>
    <n v="1105"/>
    <s v="Nightmare Zombies"/>
    <s v="Nightmare Zombies is the first Oculus Rift Only immersive zombie simulator in the Post-Apocalypse urban environment of New York City."/>
    <n v="-898569"/>
    <n v="900000"/>
    <n v="1431"/>
    <x v="2"/>
    <x v="0"/>
    <s v="USD"/>
    <n v="1395627327"/>
    <n v="1393038927"/>
    <b v="0"/>
    <n v="20"/>
    <b v="0"/>
    <x v="17"/>
    <n v="715.5"/>
    <x v="6"/>
    <x v="17"/>
  </r>
  <r>
    <n v="1106"/>
    <s v="Backyard Zombies"/>
    <s v="Collect coins and save civilians while you blast your way through tons of zombies! Unlock new characters and levels!"/>
    <n v="-235"/>
    <n v="400"/>
    <n v="165"/>
    <x v="2"/>
    <x v="0"/>
    <s v="USD"/>
    <n v="1333557975"/>
    <n v="1330969575"/>
    <b v="0"/>
    <n v="7"/>
    <b v="0"/>
    <x v="17"/>
    <n v="82.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-10000"/>
    <n v="10000"/>
    <n v="0"/>
    <x v="2"/>
    <x v="0"/>
    <s v="USD"/>
    <n v="1406148024"/>
    <n v="1403556024"/>
    <b v="0"/>
    <n v="0"/>
    <b v="0"/>
    <x v="17"/>
    <n v="0"/>
    <x v="6"/>
    <x v="17"/>
  </r>
  <r>
    <n v="1108"/>
    <s v="Urbania: Create the future"/>
    <s v="Environmental awareness using social games where players are challenged to pursue sustainable development in the city of the future."/>
    <n v="-24267.5"/>
    <n v="25000"/>
    <n v="732.5"/>
    <x v="2"/>
    <x v="0"/>
    <s v="USD"/>
    <n v="1334326635"/>
    <n v="1329146235"/>
    <b v="0"/>
    <n v="21"/>
    <b v="0"/>
    <x v="17"/>
    <n v="366.2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-9955"/>
    <n v="10000"/>
    <n v="45"/>
    <x v="2"/>
    <x v="0"/>
    <s v="USD"/>
    <n v="1479495790"/>
    <n v="1476900190"/>
    <b v="0"/>
    <n v="3"/>
    <b v="0"/>
    <x v="17"/>
    <n v="22.5"/>
    <x v="6"/>
    <x v="17"/>
  </r>
  <r>
    <n v="1110"/>
    <s v="PSI - Role Playing Game"/>
    <s v="PSI is a game about a group of people dealing with the effects of Nightmares becoming reality, life will never be the same."/>
    <n v="-49745"/>
    <n v="50000"/>
    <n v="255"/>
    <x v="2"/>
    <x v="0"/>
    <s v="USD"/>
    <n v="1354919022"/>
    <n v="1352327022"/>
    <b v="0"/>
    <n v="11"/>
    <b v="0"/>
    <x v="17"/>
    <n v="127.5"/>
    <x v="6"/>
    <x v="17"/>
  </r>
  <r>
    <n v="1111"/>
    <s v="Funding HyperLight Studios"/>
    <s v="We are bringing a new gaming experience to the field. One that will connect a community of people and servers from around the world."/>
    <n v="-2499"/>
    <n v="2500"/>
    <n v="1"/>
    <x v="2"/>
    <x v="0"/>
    <s v="USD"/>
    <n v="1452228790"/>
    <n v="1449636790"/>
    <b v="0"/>
    <n v="1"/>
    <b v="0"/>
    <x v="17"/>
    <n v="0.5"/>
    <x v="6"/>
    <x v="17"/>
  </r>
  <r>
    <n v="1112"/>
    <s v="Johnny Rocketfingers: Violent Point &amp; Click Adventure!"/>
    <s v="Tarantino-esque Adventure Game on Steroids Inspired by LucasArts, Gritty Action Movies and 1940's Animation"/>
    <n v="-56727.08"/>
    <n v="88000"/>
    <n v="31272.92"/>
    <x v="2"/>
    <x v="0"/>
    <s v="USD"/>
    <n v="1421656200"/>
    <n v="1416507211"/>
    <b v="0"/>
    <n v="312"/>
    <b v="0"/>
    <x v="17"/>
    <n v="15636.46"/>
    <x v="6"/>
    <x v="17"/>
  </r>
  <r>
    <n v="1113"/>
    <s v="A YouTube Gaming Channel"/>
    <s v="A start up YouTube PC Gaming channel named ''Jeansie''. Comprised of witty banter and slightly above average  gaming skills :)"/>
    <n v="-995"/>
    <n v="1000"/>
    <n v="5"/>
    <x v="2"/>
    <x v="1"/>
    <s v="GBP"/>
    <n v="1408058820"/>
    <n v="1405466820"/>
    <b v="0"/>
    <n v="1"/>
    <b v="0"/>
    <x v="17"/>
    <n v="2.5"/>
    <x v="6"/>
    <x v="17"/>
  </r>
  <r>
    <n v="1114"/>
    <s v="TeleRide"/>
    <s v="SciFi racing game for Android &amp; iOS platforms. Player gets a unique weapon which introduces an additional dimension to the competition."/>
    <n v="-5990"/>
    <n v="6000"/>
    <n v="10"/>
    <x v="2"/>
    <x v="1"/>
    <s v="GBP"/>
    <n v="1381306687"/>
    <n v="1378714687"/>
    <b v="0"/>
    <n v="3"/>
    <b v="0"/>
    <x v="17"/>
    <n v="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-39947"/>
    <n v="40000"/>
    <n v="53"/>
    <x v="2"/>
    <x v="0"/>
    <s v="USD"/>
    <n v="1459352495"/>
    <n v="1456764095"/>
    <b v="0"/>
    <n v="4"/>
    <b v="0"/>
    <x v="17"/>
    <n v="26.5"/>
    <x v="6"/>
    <x v="17"/>
  </r>
  <r>
    <n v="1116"/>
    <s v="Quest Remnants of Chaos"/>
    <s v="A medieval, post apocolyptic, Online, MMORPG. Class morphing, character customization game."/>
    <n v="-499821.48"/>
    <n v="500000"/>
    <n v="178.52"/>
    <x v="2"/>
    <x v="0"/>
    <s v="USD"/>
    <n v="1339273208"/>
    <n v="1334089208"/>
    <b v="0"/>
    <n v="10"/>
    <b v="0"/>
    <x v="17"/>
    <n v="89.260000000009313"/>
    <x v="6"/>
    <x v="17"/>
  </r>
  <r>
    <n v="1117"/>
    <s v="Medieval Village"/>
    <s v="Experience the Medieval in your own village. Increase your village into a city and walk through the streets."/>
    <n v="-917"/>
    <n v="1000"/>
    <n v="83"/>
    <x v="2"/>
    <x v="12"/>
    <s v="EUR"/>
    <n v="1451053313"/>
    <n v="1448461313"/>
    <b v="0"/>
    <n v="8"/>
    <b v="0"/>
    <x v="17"/>
    <n v="41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-4391"/>
    <n v="4500"/>
    <n v="109"/>
    <x v="2"/>
    <x v="2"/>
    <s v="AUD"/>
    <n v="1396666779"/>
    <n v="1394078379"/>
    <b v="0"/>
    <n v="3"/>
    <b v="0"/>
    <x v="17"/>
    <n v="54.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-2095"/>
    <n v="2100"/>
    <n v="5"/>
    <x v="2"/>
    <x v="0"/>
    <s v="USD"/>
    <n v="1396810864"/>
    <n v="1395687664"/>
    <b v="0"/>
    <n v="1"/>
    <b v="0"/>
    <x v="17"/>
    <n v="2.5"/>
    <x v="6"/>
    <x v="17"/>
  </r>
  <r>
    <n v="1120"/>
    <s v="PlanEt Ninjahwah"/>
    <s v="Planet Ninjahwah is a highly anticipated futuristic action adventure game that will blow your mind!!"/>
    <n v="-25000"/>
    <n v="25000"/>
    <n v="0"/>
    <x v="2"/>
    <x v="0"/>
    <s v="USD"/>
    <n v="1319835400"/>
    <n v="1315947400"/>
    <b v="0"/>
    <n v="0"/>
    <b v="0"/>
    <x v="17"/>
    <n v="0"/>
    <x v="6"/>
    <x v="17"/>
  </r>
  <r>
    <n v="1121"/>
    <s v="Pwincess"/>
    <s v="An action packed, side scrolling, platform jumping, laser shooting ADVENTURE that will be fun for everyone."/>
    <n v="-249971"/>
    <n v="250000"/>
    <n v="29"/>
    <x v="2"/>
    <x v="0"/>
    <s v="USD"/>
    <n v="1457904316"/>
    <n v="1455315916"/>
    <b v="0"/>
    <n v="5"/>
    <b v="0"/>
    <x v="17"/>
    <n v="14.5"/>
    <x v="6"/>
    <x v="17"/>
  </r>
  <r>
    <n v="1122"/>
    <s v="Funny Monsters (Mobile Game)"/>
    <s v="Mobile game featuring lots of funny little monsters on the run from their mad creator. Lots of gameplay elements will keep user bussy."/>
    <n v="-3200"/>
    <n v="3200"/>
    <n v="0"/>
    <x v="2"/>
    <x v="1"/>
    <s v="GBP"/>
    <n v="1369932825"/>
    <n v="1368723225"/>
    <b v="0"/>
    <n v="0"/>
    <b v="0"/>
    <x v="17"/>
    <n v="0"/>
    <x v="6"/>
    <x v="17"/>
  </r>
  <r>
    <n v="1123"/>
    <s v="Droplets"/>
    <s v="Fast paced mobile game where you control a rain drop by tilting your screen. Absorb other rain drops to go faster, but avoid clouds."/>
    <n v="-4989"/>
    <n v="5000"/>
    <n v="11"/>
    <x v="2"/>
    <x v="0"/>
    <s v="USD"/>
    <n v="1397910848"/>
    <n v="1395318848"/>
    <b v="0"/>
    <n v="3"/>
    <b v="0"/>
    <x v="17"/>
    <n v="5.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-89575"/>
    <n v="90000"/>
    <n v="425"/>
    <x v="2"/>
    <x v="0"/>
    <s v="USD"/>
    <n v="1430409651"/>
    <n v="1427817651"/>
    <b v="0"/>
    <n v="7"/>
    <b v="0"/>
    <x v="18"/>
    <n v="212.5"/>
    <x v="6"/>
    <x v="18"/>
  </r>
  <r>
    <n v="1125"/>
    <s v="Ultimate Supremacy"/>
    <s v="Ultimate Supremacy will be the ultimate in mobile gaming, if you love fighting and strategy games, you will love Ultimate Supremacy."/>
    <n v="-3000"/>
    <n v="3000"/>
    <n v="0"/>
    <x v="2"/>
    <x v="1"/>
    <s v="GBP"/>
    <n v="1443193130"/>
    <n v="1438009130"/>
    <b v="0"/>
    <n v="0"/>
    <b v="0"/>
    <x v="18"/>
    <n v="0"/>
    <x v="6"/>
    <x v="18"/>
  </r>
  <r>
    <n v="1126"/>
    <s v="GAMING TO LEARN"/>
    <s v="Imagine a science class where the teacher walks in a says &quot;Take out your cell phone and play a game.&quot;"/>
    <n v="-1990"/>
    <n v="2000"/>
    <n v="10"/>
    <x v="2"/>
    <x v="0"/>
    <s v="USD"/>
    <n v="1468482694"/>
    <n v="1465890694"/>
    <b v="0"/>
    <n v="2"/>
    <b v="0"/>
    <x v="18"/>
    <n v="5"/>
    <x v="6"/>
    <x v="18"/>
  </r>
  <r>
    <n v="1127"/>
    <s v="ABRAcaPOCUS!!"/>
    <s v="A fast-paced, creepy/cute mobile puzzle game where you draw series of magic symbols to summon &amp; collect demons, monsters, gods, &amp; myths"/>
    <n v="-34415"/>
    <n v="35000"/>
    <n v="585"/>
    <x v="2"/>
    <x v="0"/>
    <s v="USD"/>
    <n v="1416000600"/>
    <n v="1413318600"/>
    <b v="0"/>
    <n v="23"/>
    <b v="0"/>
    <x v="18"/>
    <n v="292.5"/>
    <x v="6"/>
    <x v="18"/>
  </r>
  <r>
    <n v="1128"/>
    <s v="Flying Turds"/>
    <s v="#havingfunFTW"/>
    <n v="-999"/>
    <n v="1000"/>
    <n v="1"/>
    <x v="2"/>
    <x v="1"/>
    <s v="GBP"/>
    <n v="1407425717"/>
    <n v="1404833717"/>
    <b v="0"/>
    <n v="1"/>
    <b v="0"/>
    <x v="18"/>
    <n v="0.5"/>
    <x v="6"/>
    <x v="18"/>
  </r>
  <r>
    <n v="1129"/>
    <s v="Angry words with Friends"/>
    <s v="This app will provide you with the ability to use your most favorite profanities while playing a game with your friends."/>
    <n v="-19979"/>
    <n v="20000"/>
    <n v="21"/>
    <x v="2"/>
    <x v="0"/>
    <s v="USD"/>
    <n v="1465107693"/>
    <n v="1462515693"/>
    <b v="0"/>
    <n v="2"/>
    <b v="0"/>
    <x v="1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-4989"/>
    <n v="5000"/>
    <n v="11"/>
    <x v="2"/>
    <x v="0"/>
    <s v="USD"/>
    <n v="1416963300"/>
    <n v="1411775700"/>
    <b v="0"/>
    <n v="3"/>
    <b v="0"/>
    <x v="18"/>
    <n v="5.5"/>
    <x v="6"/>
    <x v="18"/>
  </r>
  <r>
    <n v="1131"/>
    <s v="Hot Potato - The App"/>
    <s v="Don't drop it like it's hot..Hot Potato is a battle between friends. Compete to keep Mr Potato off the ground. Who will drop him first?"/>
    <n v="-40000"/>
    <n v="40000"/>
    <n v="0"/>
    <x v="2"/>
    <x v="2"/>
    <s v="AUD"/>
    <n v="1450993668"/>
    <n v="1448401668"/>
    <b v="0"/>
    <n v="0"/>
    <b v="0"/>
    <x v="18"/>
    <n v="0"/>
    <x v="6"/>
    <x v="18"/>
  </r>
  <r>
    <n v="1132"/>
    <s v="One"/>
    <s v="One is a simple mobile game about exploring the connections between all living things. Featuring hand-painted art."/>
    <n v="-8562"/>
    <n v="10000"/>
    <n v="1438"/>
    <x v="2"/>
    <x v="5"/>
    <s v="CAD"/>
    <n v="1483238771"/>
    <n v="1480646771"/>
    <b v="0"/>
    <n v="13"/>
    <b v="0"/>
    <x v="18"/>
    <n v="719"/>
    <x v="6"/>
    <x v="18"/>
  </r>
  <r>
    <n v="1133"/>
    <s v="Ping"/>
    <s v="Ping is a simple game currently in the design process, where the player lives off of the power of their connection to the internet."/>
    <n v="-2980"/>
    <n v="3000"/>
    <n v="20"/>
    <x v="2"/>
    <x v="1"/>
    <s v="GBP"/>
    <n v="1406799981"/>
    <n v="1404207981"/>
    <b v="0"/>
    <n v="1"/>
    <b v="0"/>
    <x v="18"/>
    <n v="10"/>
    <x v="6"/>
    <x v="18"/>
  </r>
  <r>
    <n v="1134"/>
    <s v="New Mario Bro's style game!"/>
    <s v="We are creating a new Mario Bro's style game called KFK:Original. It's challenging, fun and totally awesome!!!"/>
    <n v="-24999"/>
    <n v="25000"/>
    <n v="1"/>
    <x v="2"/>
    <x v="2"/>
    <s v="AUD"/>
    <n v="1417235580"/>
    <n v="1416034228"/>
    <b v="0"/>
    <n v="1"/>
    <b v="0"/>
    <x v="18"/>
    <n v="0.5"/>
    <x v="6"/>
    <x v="18"/>
  </r>
  <r>
    <n v="1135"/>
    <s v="Trumperama"/>
    <s v="&quot;Trumperama&quot; ist ein Jump 'n' Run Spiel im 8-Bit Stil fÃ¼r Android._x000a_Donald Trump gewinnt die Wahlen und muss gestoppt werden!"/>
    <n v="-950"/>
    <n v="1000"/>
    <n v="50"/>
    <x v="2"/>
    <x v="12"/>
    <s v="EUR"/>
    <n v="1470527094"/>
    <n v="1467935094"/>
    <b v="0"/>
    <n v="1"/>
    <b v="0"/>
    <x v="18"/>
    <n v="2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-3920"/>
    <n v="4190"/>
    <n v="270"/>
    <x v="2"/>
    <x v="6"/>
    <s v="EUR"/>
    <n v="1450541229"/>
    <n v="1447949229"/>
    <b v="0"/>
    <n v="6"/>
    <b v="0"/>
    <x v="18"/>
    <n v="13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-15125"/>
    <n v="25000"/>
    <n v="9875"/>
    <x v="2"/>
    <x v="0"/>
    <s v="USD"/>
    <n v="1461440421"/>
    <n v="1458848421"/>
    <b v="0"/>
    <n v="39"/>
    <b v="0"/>
    <x v="18"/>
    <n v="4937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-34875"/>
    <n v="35000"/>
    <n v="125"/>
    <x v="2"/>
    <x v="0"/>
    <s v="USD"/>
    <n v="1485035131"/>
    <n v="1483307131"/>
    <b v="0"/>
    <n v="4"/>
    <b v="0"/>
    <x v="18"/>
    <n v="62.5"/>
    <x v="6"/>
    <x v="18"/>
  </r>
  <r>
    <n v="1139"/>
    <s v="Soulwalker"/>
    <s v="Take control of the Void and bend it to your will as you perfect your strategy and amass your deck. The light gathers, your power grows"/>
    <n v="-7995"/>
    <n v="8000"/>
    <n v="5"/>
    <x v="2"/>
    <x v="0"/>
    <s v="USD"/>
    <n v="1420100426"/>
    <n v="1417508426"/>
    <b v="0"/>
    <n v="1"/>
    <b v="0"/>
    <x v="18"/>
    <n v="2.5"/>
    <x v="6"/>
    <x v="18"/>
  </r>
  <r>
    <n v="1140"/>
    <s v="Medieval Empire by Bear Games"/>
    <s v="We are creating the next epic Massive Multiplayer Online-Real Time Strategy game and we want you to be a part of it!"/>
    <n v="-5000"/>
    <n v="5000"/>
    <n v="0"/>
    <x v="2"/>
    <x v="1"/>
    <s v="GBP"/>
    <n v="1438859121"/>
    <n v="1436267121"/>
    <b v="0"/>
    <n v="0"/>
    <b v="0"/>
    <x v="18"/>
    <n v="0"/>
    <x v="6"/>
    <x v="18"/>
  </r>
  <r>
    <n v="1141"/>
    <s v="Arena Z - Zombie Survival"/>
    <s v="I think this will be a great game!"/>
    <n v="-500"/>
    <n v="500"/>
    <n v="0"/>
    <x v="2"/>
    <x v="12"/>
    <s v="EUR"/>
    <n v="1436460450"/>
    <n v="1433868450"/>
    <b v="0"/>
    <n v="0"/>
    <b v="0"/>
    <x v="1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-4000"/>
    <n v="4000"/>
    <n v="0"/>
    <x v="2"/>
    <x v="0"/>
    <s v="USD"/>
    <n v="1424131727"/>
    <n v="1421539727"/>
    <b v="0"/>
    <n v="0"/>
    <b v="0"/>
    <x v="18"/>
    <n v="0"/>
    <x v="6"/>
    <x v="18"/>
  </r>
  <r>
    <n v="1143"/>
    <s v="Convergence: Rift Wars"/>
    <s v="Convergence: RiftWars is a easy to approach competitive turn-based strategy game, featuring quick game play and military tactics."/>
    <n v="-44814"/>
    <n v="45000"/>
    <n v="186"/>
    <x v="2"/>
    <x v="0"/>
    <s v="USD"/>
    <n v="1450327126"/>
    <n v="1447735126"/>
    <b v="0"/>
    <n v="8"/>
    <b v="0"/>
    <x v="18"/>
    <n v="93"/>
    <x v="6"/>
    <x v="18"/>
  </r>
  <r>
    <n v="1144"/>
    <s v="We Need Your Help to Finish Our BBQ Food Truck"/>
    <s v="We need your help to finish our food truck. We are building a BBQ Food Truck to serve competition style BBQ."/>
    <n v="-9300"/>
    <n v="9300"/>
    <n v="0"/>
    <x v="2"/>
    <x v="0"/>
    <s v="USD"/>
    <n v="1430281320"/>
    <n v="1427689320"/>
    <b v="0"/>
    <n v="0"/>
    <b v="0"/>
    <x v="19"/>
    <n v="0"/>
    <x v="7"/>
    <x v="19"/>
  </r>
  <r>
    <n v="1145"/>
    <s v="A FORK IN THE ROAD food truck"/>
    <s v="Emphasizing locally and responsibly raised ingredients, serving delicious food! I need your help."/>
    <n v="-79900"/>
    <n v="80000"/>
    <n v="100"/>
    <x v="2"/>
    <x v="0"/>
    <s v="USD"/>
    <n v="1412272592"/>
    <n v="1407088592"/>
    <b v="0"/>
    <n v="1"/>
    <b v="0"/>
    <x v="19"/>
    <n v="50"/>
    <x v="7"/>
    <x v="19"/>
  </r>
  <r>
    <n v="1146"/>
    <s v="Sleepy PIg Barbecue: Auburn's First BBQ Food Truck"/>
    <s v="Bringing the flavor of competition BBQ to small town Auburn with the ease of a big city food truck."/>
    <n v="-5470"/>
    <n v="6000"/>
    <n v="530"/>
    <x v="2"/>
    <x v="0"/>
    <s v="USD"/>
    <n v="1399071173"/>
    <n v="1395787973"/>
    <b v="0"/>
    <n v="12"/>
    <b v="0"/>
    <x v="19"/>
    <n v="265"/>
    <x v="7"/>
    <x v="19"/>
  </r>
  <r>
    <n v="1147"/>
    <s v="baked pugtato"/>
    <s v="amazing gourmet baked potato truck with variable options for everyone, its always been my dream, help me make it come true :)."/>
    <n v="-25000"/>
    <n v="25000"/>
    <n v="0"/>
    <x v="2"/>
    <x v="5"/>
    <s v="CAD"/>
    <n v="1413760783"/>
    <n v="1408576783"/>
    <b v="0"/>
    <n v="0"/>
    <b v="0"/>
    <x v="19"/>
    <n v="0"/>
    <x v="7"/>
    <x v="19"/>
  </r>
  <r>
    <n v="1148"/>
    <s v="Warren's / Adilyn's Rollin' Bistro"/>
    <s v="New local (Louisville, KY.) food truck with a refreshing spin on rolling kitchens."/>
    <n v="-14927"/>
    <n v="15000"/>
    <n v="73"/>
    <x v="2"/>
    <x v="0"/>
    <s v="USD"/>
    <n v="1480568781"/>
    <n v="1477973181"/>
    <b v="0"/>
    <n v="3"/>
    <b v="0"/>
    <x v="19"/>
    <n v="36.5"/>
    <x v="7"/>
    <x v="19"/>
  </r>
  <r>
    <n v="1149"/>
    <s v="The Floridian Food Truck"/>
    <s v="Bringing culturally diverse Floridian cuisine to the people!"/>
    <n v="-49925"/>
    <n v="50000"/>
    <n v="75"/>
    <x v="2"/>
    <x v="0"/>
    <s v="USD"/>
    <n v="1466096566"/>
    <n v="1463504566"/>
    <b v="0"/>
    <n v="2"/>
    <b v="0"/>
    <x v="19"/>
    <n v="37.5"/>
    <x v="7"/>
    <x v="19"/>
  </r>
  <r>
    <n v="1150"/>
    <s v="Chef Po's Food Truck"/>
    <s v="Bringing delicious authentic and fusion Taiwanese Food to the West Coast."/>
    <n v="-2248"/>
    <n v="2500"/>
    <n v="252"/>
    <x v="2"/>
    <x v="0"/>
    <s v="USD"/>
    <n v="1452293675"/>
    <n v="1447109675"/>
    <b v="0"/>
    <n v="6"/>
    <b v="0"/>
    <x v="19"/>
    <n v="126"/>
    <x v="7"/>
    <x v="19"/>
  </r>
  <r>
    <n v="1151"/>
    <s v="Blaze'n Pontiac Grill"/>
    <s v="Basically home style foods as huge sandwiches, burgers, and apps. Limitited to NOTHING. Irish,Mexican, cajÃ£n, southern bqq even veggies"/>
    <n v="-25000"/>
    <n v="25000"/>
    <n v="0"/>
    <x v="2"/>
    <x v="0"/>
    <s v="USD"/>
    <n v="1441592863"/>
    <n v="1439000863"/>
    <b v="0"/>
    <n v="0"/>
    <b v="0"/>
    <x v="19"/>
    <n v="0"/>
    <x v="7"/>
    <x v="19"/>
  </r>
  <r>
    <n v="1152"/>
    <s v="Peruvian King Food Truck"/>
    <s v="Peruvian food truck with an LA twist."/>
    <n v="-15089"/>
    <n v="16000"/>
    <n v="911"/>
    <x v="2"/>
    <x v="0"/>
    <s v="USD"/>
    <n v="1431709312"/>
    <n v="1429117312"/>
    <b v="0"/>
    <n v="15"/>
    <b v="0"/>
    <x v="19"/>
    <n v="455.5"/>
    <x v="7"/>
    <x v="19"/>
  </r>
  <r>
    <n v="1153"/>
    <s v="The Cold Spot Mobile Trailer"/>
    <s v="A mobile concession trailer for snow cones, ice cream, smoothies and more"/>
    <n v="-7950"/>
    <n v="8000"/>
    <n v="50"/>
    <x v="2"/>
    <x v="0"/>
    <s v="USD"/>
    <n v="1434647305"/>
    <n v="1432055305"/>
    <b v="0"/>
    <n v="1"/>
    <b v="0"/>
    <x v="19"/>
    <n v="25"/>
    <x v="7"/>
    <x v="19"/>
  </r>
  <r>
    <n v="1154"/>
    <s v="Food Truck Funding"/>
    <s v="We're about to launch our first ever food truck to share our amazing food and we need your help! Be a part of our truck!"/>
    <n v="-4675"/>
    <n v="5000"/>
    <n v="325"/>
    <x v="2"/>
    <x v="0"/>
    <s v="USD"/>
    <n v="1441507006"/>
    <n v="1438915006"/>
    <b v="0"/>
    <n v="3"/>
    <b v="0"/>
    <x v="19"/>
    <n v="162.5"/>
    <x v="7"/>
    <x v="19"/>
  </r>
  <r>
    <n v="1155"/>
    <s v="Mobile Coffee Cart with a Purpose"/>
    <s v="I am on a mission to offer as many people as I can a great healthy coffee, tea, and snacks by using healthy products and ingredients."/>
    <n v="-24812"/>
    <n v="25000"/>
    <n v="188"/>
    <x v="2"/>
    <x v="0"/>
    <s v="USD"/>
    <n v="1408040408"/>
    <n v="1405448408"/>
    <b v="0"/>
    <n v="8"/>
    <b v="0"/>
    <x v="19"/>
    <n v="94"/>
    <x v="7"/>
    <x v="19"/>
  </r>
  <r>
    <n v="1156"/>
    <s v="Harley Hawg Dogs, Inc"/>
    <s v="A Food Truck featuring Deep Fried Natural Casing Beef/Pork mix Hot Dogs, New York Style Rippers. Also serving Fresh Cut Fries."/>
    <n v="-6500"/>
    <n v="6500"/>
    <n v="0"/>
    <x v="2"/>
    <x v="0"/>
    <s v="USD"/>
    <n v="1424742162"/>
    <n v="1422150162"/>
    <b v="0"/>
    <n v="0"/>
    <b v="0"/>
    <x v="1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-9849"/>
    <n v="10000"/>
    <n v="151"/>
    <x v="2"/>
    <x v="0"/>
    <s v="USD"/>
    <n v="1417795480"/>
    <n v="1412607880"/>
    <b v="0"/>
    <n v="3"/>
    <b v="0"/>
    <x v="19"/>
    <n v="75.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-7465"/>
    <n v="7500"/>
    <n v="35"/>
    <x v="2"/>
    <x v="0"/>
    <s v="USD"/>
    <n v="1418091128"/>
    <n v="1415499128"/>
    <b v="0"/>
    <n v="3"/>
    <b v="0"/>
    <x v="19"/>
    <n v="17.5"/>
    <x v="7"/>
    <x v="19"/>
  </r>
  <r>
    <n v="1159"/>
    <s v="Skewed Up Food Truck"/>
    <s v="Skewed Up food truck is my dream and need help getting it started, presenting some to the bank for my loan, spice up logo, etc."/>
    <n v="-6750"/>
    <n v="6750"/>
    <n v="0"/>
    <x v="2"/>
    <x v="0"/>
    <s v="USD"/>
    <n v="1435679100"/>
    <n v="1433006765"/>
    <b v="0"/>
    <n v="0"/>
    <b v="0"/>
    <x v="1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-28845"/>
    <n v="30000"/>
    <n v="1155"/>
    <x v="2"/>
    <x v="0"/>
    <s v="USD"/>
    <n v="1427510586"/>
    <n v="1424922186"/>
    <b v="0"/>
    <n v="19"/>
    <b v="0"/>
    <x v="19"/>
    <n v="577.5"/>
    <x v="7"/>
    <x v="19"/>
  </r>
  <r>
    <n v="1161"/>
    <s v="Pyros Brick Oven Pizza in a Food Truck."/>
    <s v="Amazing delicious pizza a real hit a true niche that has not been explored ground floor opportunity in food trucks done by a real chef"/>
    <n v="-18000"/>
    <n v="18000"/>
    <n v="0"/>
    <x v="2"/>
    <x v="0"/>
    <s v="USD"/>
    <n v="1432047989"/>
    <n v="1430233589"/>
    <b v="0"/>
    <n v="0"/>
    <b v="0"/>
    <x v="1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-59965"/>
    <n v="60000"/>
    <n v="35"/>
    <x v="2"/>
    <x v="0"/>
    <s v="USD"/>
    <n v="1411662264"/>
    <n v="1408983864"/>
    <b v="0"/>
    <n v="2"/>
    <b v="0"/>
    <x v="19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-5200"/>
    <n v="5200"/>
    <n v="0"/>
    <x v="2"/>
    <x v="0"/>
    <s v="USD"/>
    <n v="1407604920"/>
    <n v="1405012920"/>
    <b v="0"/>
    <n v="0"/>
    <b v="0"/>
    <x v="19"/>
    <n v="0"/>
    <x v="7"/>
    <x v="19"/>
  </r>
  <r>
    <n v="1164"/>
    <s v="Bayou Classic BBQ"/>
    <s v="Bayou Classic BBQ will be  Mansura,LA _x000a_newest and best mobile food truck_x000a_serving delicious BBQ Georgia style slow_x000a_smoke BBQ!"/>
    <n v="-10000"/>
    <n v="10000"/>
    <n v="0"/>
    <x v="2"/>
    <x v="0"/>
    <s v="USD"/>
    <n v="1466270582"/>
    <n v="1463678582"/>
    <b v="0"/>
    <n v="0"/>
    <b v="0"/>
    <x v="1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-7929.5"/>
    <n v="10000"/>
    <n v="2070.5"/>
    <x v="2"/>
    <x v="0"/>
    <s v="USD"/>
    <n v="1404623330"/>
    <n v="1401685730"/>
    <b v="0"/>
    <n v="25"/>
    <b v="0"/>
    <x v="19"/>
    <n v="1035.2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-12129"/>
    <n v="15000"/>
    <n v="2871"/>
    <x v="2"/>
    <x v="0"/>
    <s v="USD"/>
    <n v="1435291200"/>
    <n v="1432640342"/>
    <b v="0"/>
    <n v="8"/>
    <b v="0"/>
    <x v="19"/>
    <n v="1435.5"/>
    <x v="7"/>
    <x v="19"/>
  </r>
  <r>
    <n v="1167"/>
    <s v="Empanada Express Food Truck"/>
    <s v="A mobile food truck serving up a Latino-inspired fusion cuisine using fresh, local, &amp; organic ingredients!"/>
    <n v="-59021"/>
    <n v="60000"/>
    <n v="979"/>
    <x v="2"/>
    <x v="0"/>
    <s v="USD"/>
    <n v="1410543495"/>
    <n v="1407865095"/>
    <b v="0"/>
    <n v="16"/>
    <b v="0"/>
    <x v="19"/>
    <n v="489.5"/>
    <x v="7"/>
    <x v="19"/>
  </r>
  <r>
    <n v="1168"/>
    <s v="SiMpLy FreSH fOoD TrUck"/>
    <s v="Simply fresh farm to table on wheels working close with local farms to ensure the highest of quality of product ."/>
    <n v="-16980"/>
    <n v="18000"/>
    <n v="1020"/>
    <x v="2"/>
    <x v="0"/>
    <s v="USD"/>
    <n v="1474507065"/>
    <n v="1471915065"/>
    <b v="0"/>
    <n v="3"/>
    <b v="0"/>
    <x v="19"/>
    <n v="510"/>
    <x v="7"/>
    <x v="19"/>
  </r>
  <r>
    <n v="1169"/>
    <s v="FREE Shuttle Service in Downtown Los Angeles"/>
    <s v="Our service provides door-to-door shuttle transportation in Downtown Los Angeles. FREE to passengers - driver tip appreciated."/>
    <n v="-9983"/>
    <n v="10000"/>
    <n v="17"/>
    <x v="2"/>
    <x v="0"/>
    <s v="USD"/>
    <n v="1424593763"/>
    <n v="1422001763"/>
    <b v="0"/>
    <n v="3"/>
    <b v="0"/>
    <x v="19"/>
    <n v="8.5"/>
    <x v="7"/>
    <x v="19"/>
  </r>
  <r>
    <n v="1170"/>
    <s v="Its A Rib Thing"/>
    <s v="They are sweet, sticky and incredibly addictive. People are left with a huge smile and a full stomach but still ask for more!!!"/>
    <n v="-24900"/>
    <n v="25000"/>
    <n v="100"/>
    <x v="2"/>
    <x v="1"/>
    <s v="GBP"/>
    <n v="1433021171"/>
    <n v="1430429171"/>
    <b v="0"/>
    <n v="2"/>
    <b v="0"/>
    <x v="19"/>
    <n v="50"/>
    <x v="7"/>
    <x v="19"/>
  </r>
  <r>
    <n v="1171"/>
    <s v="The Mean Green Purple Machine"/>
    <s v="Tulsa's first true biodiesel, alternative energy powered food truck! Oh yeah, and delicious food!"/>
    <n v="-24975"/>
    <n v="25000"/>
    <n v="25"/>
    <x v="2"/>
    <x v="0"/>
    <s v="USD"/>
    <n v="1415909927"/>
    <n v="1414351127"/>
    <b v="0"/>
    <n v="1"/>
    <b v="0"/>
    <x v="19"/>
    <n v="12.5"/>
    <x v="7"/>
    <x v="19"/>
  </r>
  <r>
    <n v="1172"/>
    <s v="let your dayz take you to the dogs."/>
    <s v="Bringing YOUR favorite dog recipes to the streets."/>
    <n v="-9000"/>
    <n v="9000"/>
    <n v="0"/>
    <x v="2"/>
    <x v="0"/>
    <s v="USD"/>
    <n v="1408551752"/>
    <n v="1405959752"/>
    <b v="0"/>
    <n v="0"/>
    <b v="0"/>
    <x v="1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-124970"/>
    <n v="125000"/>
    <n v="30"/>
    <x v="2"/>
    <x v="0"/>
    <s v="USD"/>
    <n v="1438576057"/>
    <n v="1435552057"/>
    <b v="0"/>
    <n v="1"/>
    <b v="0"/>
    <x v="19"/>
    <n v="15"/>
    <x v="7"/>
    <x v="19"/>
  </r>
  <r>
    <n v="1174"/>
    <s v="Give The Black Burro a Stable Stable"/>
    <s v="Help me purchase a parking space to be the Burro's permanant home, I need your help to raise $15,000!"/>
    <n v="-14114"/>
    <n v="15000"/>
    <n v="886"/>
    <x v="2"/>
    <x v="0"/>
    <s v="USD"/>
    <n v="1462738327"/>
    <n v="1460146327"/>
    <b v="0"/>
    <n v="19"/>
    <b v="0"/>
    <x v="19"/>
    <n v="443"/>
    <x v="7"/>
    <x v="19"/>
  </r>
  <r>
    <n v="1175"/>
    <s v="Bad To The Cone Food Service ATX"/>
    <s v="&quot;Create-Your-Cone&quot;. Freshly made waffle cones stuffed with your choice of yummy ingredients, or frozen yogurt!"/>
    <n v="-19415"/>
    <n v="20000"/>
    <n v="585"/>
    <x v="2"/>
    <x v="0"/>
    <s v="USD"/>
    <n v="1436981339"/>
    <n v="1434389339"/>
    <b v="0"/>
    <n v="9"/>
    <b v="0"/>
    <x v="19"/>
    <n v="292.5"/>
    <x v="7"/>
    <x v="19"/>
  </r>
  <r>
    <n v="1176"/>
    <s v="Mirlin's Sushi"/>
    <s v="Mirlins Sushi!_x000a_Find us on Facebook!_x000a_(Gives backers a voice, and a direct link to us! No kickstarter disappearing act here!)"/>
    <n v="-174990"/>
    <n v="175000"/>
    <n v="10"/>
    <x v="2"/>
    <x v="2"/>
    <s v="AUD"/>
    <n v="1488805200"/>
    <n v="1484094498"/>
    <b v="0"/>
    <n v="1"/>
    <b v="0"/>
    <x v="19"/>
    <n v="5"/>
    <x v="7"/>
    <x v="19"/>
  </r>
  <r>
    <n v="1177"/>
    <s v="Funnel Cakes come to the UK!"/>
    <s v="Its CRAZY the UK is still in the dark about funnel cakes! We want to convert a trailer and show the country what they've been missing!"/>
    <n v="-6000"/>
    <n v="6000"/>
    <n v="0"/>
    <x v="2"/>
    <x v="1"/>
    <s v="GBP"/>
    <n v="1413388296"/>
    <n v="1410796296"/>
    <b v="0"/>
    <n v="0"/>
    <b v="0"/>
    <x v="1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-74995"/>
    <n v="75000"/>
    <n v="5"/>
    <x v="2"/>
    <x v="0"/>
    <s v="USD"/>
    <n v="1408225452"/>
    <n v="1405633452"/>
    <b v="0"/>
    <n v="1"/>
    <b v="0"/>
    <x v="19"/>
    <n v="2.5"/>
    <x v="7"/>
    <x v="19"/>
  </r>
  <r>
    <n v="1179"/>
    <s v="El Camion Roja"/>
    <s v="Mexican Style Food Truck, run by a Red Seal Chef, in a town with NO MEXICAN FOOD! That is a culinary emergency situation!"/>
    <n v="-56800"/>
    <n v="60000"/>
    <n v="3200"/>
    <x v="2"/>
    <x v="5"/>
    <s v="CAD"/>
    <n v="1446052627"/>
    <n v="1443460627"/>
    <b v="0"/>
    <n v="5"/>
    <b v="0"/>
    <x v="19"/>
    <n v="1600"/>
    <x v="7"/>
    <x v="19"/>
  </r>
  <r>
    <n v="1180"/>
    <s v="Hogzilla S.O.W. (Squeals On Wheels) A Veteran Owned Company"/>
    <s v="We would like to start a military-themed food truck to serve the Battle Creek/Kalamazoo area."/>
    <n v="-44125"/>
    <n v="50000"/>
    <n v="5875"/>
    <x v="2"/>
    <x v="0"/>
    <s v="USD"/>
    <n v="1403983314"/>
    <n v="1400786514"/>
    <b v="0"/>
    <n v="85"/>
    <b v="0"/>
    <x v="19"/>
    <n v="2937.5"/>
    <x v="7"/>
    <x v="19"/>
  </r>
  <r>
    <n v="1181"/>
    <s v="Gringo Loco Tacos Food Truck"/>
    <s v="Bringing the best tacos to the streets of Chicago!"/>
    <n v="-49996"/>
    <n v="50000"/>
    <n v="4"/>
    <x v="2"/>
    <x v="0"/>
    <s v="USD"/>
    <n v="1425197321"/>
    <n v="1422605321"/>
    <b v="0"/>
    <n v="3"/>
    <b v="0"/>
    <x v="19"/>
    <n v="2"/>
    <x v="7"/>
    <x v="19"/>
  </r>
  <r>
    <n v="1182"/>
    <s v="J &amp; D Rolling Smoke BBQ expansion"/>
    <s v="Two  years ago this business was started to help a local non-profit.  We have since expanded and provide jobs in our small community."/>
    <n v="-958"/>
    <n v="1000"/>
    <n v="42"/>
    <x v="2"/>
    <x v="0"/>
    <s v="USD"/>
    <n v="1484239320"/>
    <n v="1482609088"/>
    <b v="0"/>
    <n v="4"/>
    <b v="0"/>
    <x v="19"/>
    <n v="21"/>
    <x v="7"/>
    <x v="19"/>
  </r>
  <r>
    <n v="1183"/>
    <s v="Freshie's Donuts Food Trailer"/>
    <s v="Help Freshie keep her dream alive by pledging to get a donut truck! She will be able to do events as well as cater to the community"/>
    <n v="-2400"/>
    <n v="2500"/>
    <n v="100"/>
    <x v="2"/>
    <x v="0"/>
    <s v="USD"/>
    <n v="1478059140"/>
    <n v="1476391223"/>
    <b v="0"/>
    <n v="3"/>
    <b v="0"/>
    <x v="19"/>
    <n v="50"/>
    <x v="7"/>
    <x v="19"/>
  </r>
  <r>
    <n v="1184"/>
    <s v="2016/2017 Cyclocross Album"/>
    <s v="This coffee table album is the chronicle of the 2016/2017 cyclocross season, the latest edition of the renowned cyclephotos books."/>
    <n v="1086"/>
    <n v="22000"/>
    <n v="23086"/>
    <x v="0"/>
    <x v="1"/>
    <s v="GBP"/>
    <n v="1486391011"/>
    <n v="1483712611"/>
    <b v="0"/>
    <n v="375"/>
    <b v="1"/>
    <x v="20"/>
    <n v="11543"/>
    <x v="8"/>
    <x v="20"/>
  </r>
  <r>
    <n v="1185"/>
    <s v="Katrina  Reflections"/>
    <s v="A photo exhibition and book showcasing images and stories of our time in New Orleans, commemorating Katrinaâ€™s ten year anniversary."/>
    <n v="680"/>
    <n v="12500"/>
    <n v="13180"/>
    <x v="0"/>
    <x v="0"/>
    <s v="USD"/>
    <n v="1433736000"/>
    <n v="1430945149"/>
    <b v="0"/>
    <n v="111"/>
    <b v="1"/>
    <x v="20"/>
    <n v="659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505"/>
    <n v="7500"/>
    <n v="8005"/>
    <x v="0"/>
    <x v="1"/>
    <s v="GBP"/>
    <n v="1433198520"/>
    <n v="1430340195"/>
    <b v="0"/>
    <n v="123"/>
    <b v="1"/>
    <x v="20"/>
    <n v="4002.5"/>
    <x v="8"/>
    <x v="20"/>
  </r>
  <r>
    <n v="1187"/>
    <s v="&quot;SUNDANCERS: The Men of Utah&quot;"/>
    <s v="A gorgeous monograph of sensual imagery featuring the men of Utah, shot against the incredible expanses of land they call their own."/>
    <n v="361"/>
    <n v="8750"/>
    <n v="9111"/>
    <x v="0"/>
    <x v="0"/>
    <s v="USD"/>
    <n v="1431885600"/>
    <n v="1429133323"/>
    <b v="0"/>
    <n v="70"/>
    <b v="1"/>
    <x v="20"/>
    <n v="4555.5"/>
    <x v="8"/>
    <x v="20"/>
  </r>
  <r>
    <n v="1188"/>
    <s v="Because Dance."/>
    <s v="A photobook of young dancers and their inspiring stories, photographed in beautiful and unique locations."/>
    <n v="1211"/>
    <n v="2000"/>
    <n v="3211"/>
    <x v="0"/>
    <x v="5"/>
    <s v="CAD"/>
    <n v="1482943740"/>
    <n v="1481129340"/>
    <b v="0"/>
    <n v="85"/>
    <b v="1"/>
    <x v="20"/>
    <n v="1605.5"/>
    <x v="8"/>
    <x v="20"/>
  </r>
  <r>
    <n v="1189"/>
    <s v="Road Ramblers"/>
    <s v="A couple of experienced road trippers setting out for the big one. Six months traveling in a converted bus with a book at the end."/>
    <n v="700"/>
    <n v="9000"/>
    <n v="9700"/>
    <x v="0"/>
    <x v="0"/>
    <s v="USD"/>
    <n v="1467242995"/>
    <n v="1465428595"/>
    <b v="0"/>
    <n v="86"/>
    <b v="1"/>
    <x v="20"/>
    <n v="4850"/>
    <x v="8"/>
    <x v="20"/>
  </r>
  <r>
    <n v="1190"/>
    <s v="The Reality Of Chronic Illness - The Book"/>
    <s v="A pairing of self portraiture and writing to shed light on the reality of life with chronic illness."/>
    <n v="175"/>
    <n v="500"/>
    <n v="675"/>
    <x v="0"/>
    <x v="0"/>
    <s v="USD"/>
    <n v="1409500725"/>
    <n v="1406908725"/>
    <b v="0"/>
    <n v="13"/>
    <b v="1"/>
    <x v="20"/>
    <n v="337.5"/>
    <x v="8"/>
    <x v="20"/>
  </r>
  <r>
    <n v="1191"/>
    <s v="Good Morning Japan"/>
    <s v="A photo journal capturing 30 days of sweetness in Kyoto, Tokyo, and more. Join me to see the cutest &amp; prettiest images of Japan :)"/>
    <n v="245"/>
    <n v="2700"/>
    <n v="2945"/>
    <x v="0"/>
    <x v="0"/>
    <s v="USD"/>
    <n v="1458480560"/>
    <n v="1455892160"/>
    <b v="0"/>
    <n v="33"/>
    <b v="1"/>
    <x v="20"/>
    <n v="1472.5"/>
    <x v="8"/>
    <x v="20"/>
  </r>
  <r>
    <n v="1192"/>
    <s v="Other Worlds - A Make 100 Project"/>
    <s v="A macro landscape photography art book &amp; limited edition prints. A Make 100 project."/>
    <n v="190"/>
    <n v="100"/>
    <n v="290"/>
    <x v="0"/>
    <x v="1"/>
    <s v="GBP"/>
    <n v="1486814978"/>
    <n v="1484222978"/>
    <b v="0"/>
    <n v="15"/>
    <b v="1"/>
    <x v="20"/>
    <n v="1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831"/>
    <n v="21000"/>
    <n v="21831"/>
    <x v="0"/>
    <x v="0"/>
    <s v="USD"/>
    <n v="1460223453"/>
    <n v="1455043053"/>
    <b v="0"/>
    <n v="273"/>
    <b v="1"/>
    <x v="20"/>
    <n v="10915.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27780"/>
    <n v="12500"/>
    <n v="40280"/>
    <x v="0"/>
    <x v="17"/>
    <s v="EUR"/>
    <n v="1428493379"/>
    <n v="1425901379"/>
    <b v="0"/>
    <n v="714"/>
    <b v="1"/>
    <x v="20"/>
    <n v="20140"/>
    <x v="8"/>
    <x v="20"/>
  </r>
  <r>
    <n v="1195"/>
    <s v="CALAMITA/Ã€ project"/>
    <s v="CALAMITA/Ã€ is a tool for investigating the contemporary Vajont and the topic of catastrophes in general._x000a_Â«CHE IDDIO CE LA MANDI BUONAÂ»"/>
    <n v="3500"/>
    <n v="10000"/>
    <n v="13500"/>
    <x v="0"/>
    <x v="13"/>
    <s v="EUR"/>
    <n v="1450602000"/>
    <n v="1445415653"/>
    <b v="0"/>
    <n v="170"/>
    <b v="1"/>
    <x v="20"/>
    <n v="6750"/>
    <x v="8"/>
    <x v="20"/>
  </r>
  <r>
    <n v="1196"/>
    <s v="NAKED IBIZA - A Large Scale Photography Book by Dylan Rosser"/>
    <s v="A book of male nudes photographed on location in Ibiza over the last 4 years."/>
    <n v="24637"/>
    <n v="14500"/>
    <n v="39137"/>
    <x v="0"/>
    <x v="1"/>
    <s v="GBP"/>
    <n v="1450467539"/>
    <n v="1447875539"/>
    <b v="0"/>
    <n v="512"/>
    <b v="1"/>
    <x v="20"/>
    <n v="19568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22994"/>
    <n v="15000"/>
    <n v="37994"/>
    <x v="0"/>
    <x v="0"/>
    <s v="USD"/>
    <n v="1465797540"/>
    <n v="1463155034"/>
    <b v="0"/>
    <n v="314"/>
    <b v="1"/>
    <x v="20"/>
    <n v="1899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5621"/>
    <n v="3500"/>
    <n v="9121"/>
    <x v="0"/>
    <x v="0"/>
    <s v="USD"/>
    <n v="1451530800"/>
    <n v="1448463086"/>
    <b v="0"/>
    <n v="167"/>
    <b v="1"/>
    <x v="20"/>
    <n v="4560.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35"/>
    <n v="2658"/>
    <n v="2693"/>
    <x v="0"/>
    <x v="1"/>
    <s v="GBP"/>
    <n v="1436380200"/>
    <n v="1433615400"/>
    <b v="0"/>
    <n v="9"/>
    <b v="1"/>
    <x v="20"/>
    <n v="1346.5"/>
    <x v="8"/>
    <x v="20"/>
  </r>
  <r>
    <n v="1200"/>
    <s v="Modern Nomads"/>
    <s v="Modern Nomads Journal is an 88 page magazine style publication containing photo stories about Somalis in the Horn of Africa."/>
    <n v="1229"/>
    <n v="4800"/>
    <n v="6029"/>
    <x v="0"/>
    <x v="0"/>
    <s v="USD"/>
    <n v="1429183656"/>
    <n v="1427369256"/>
    <b v="0"/>
    <n v="103"/>
    <b v="1"/>
    <x v="20"/>
    <n v="3014.5"/>
    <x v="8"/>
    <x v="20"/>
  </r>
  <r>
    <n v="1201"/>
    <s v="Invisible People of Belarus"/>
    <s v="Documentary book about the lives of disabled people and Chernobyl victims living in governmental institutions called Internats"/>
    <n v="146.27000000000044"/>
    <n v="6000"/>
    <n v="6146.27"/>
    <x v="0"/>
    <x v="1"/>
    <s v="GBP"/>
    <n v="1468593246"/>
    <n v="1466001246"/>
    <b v="0"/>
    <n v="111"/>
    <b v="1"/>
    <x v="20"/>
    <n v="3073.1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4811"/>
    <n v="25000"/>
    <n v="49811"/>
    <x v="0"/>
    <x v="2"/>
    <s v="AUD"/>
    <n v="1435388154"/>
    <n v="1432796154"/>
    <b v="0"/>
    <n v="271"/>
    <b v="1"/>
    <x v="20"/>
    <n v="24905.5"/>
    <x v="8"/>
    <x v="20"/>
  </r>
  <r>
    <n v="1203"/>
    <s v="reAPPEARANCES   a limited edition photography book"/>
    <s v="reAPPEARANCES is a series of photographs shot with a digital toy camera, a visual and cultural journey through appearances."/>
    <n v="400"/>
    <n v="16300"/>
    <n v="16700"/>
    <x v="0"/>
    <x v="0"/>
    <s v="USD"/>
    <n v="1433083527"/>
    <n v="1430491527"/>
    <b v="0"/>
    <n v="101"/>
    <b v="1"/>
    <x v="20"/>
    <n v="8350"/>
    <x v="8"/>
    <x v="20"/>
  </r>
  <r>
    <n v="1204"/>
    <s v="Miles From Los Angeles - A Photo Book of the Western U.S."/>
    <s v="A fine art book capturing the beauty of nature in the Western United States by landscape photographer Cheyne Walls."/>
    <n v="383"/>
    <n v="13000"/>
    <n v="13383"/>
    <x v="0"/>
    <x v="0"/>
    <s v="USD"/>
    <n v="1449205200"/>
    <n v="1445363833"/>
    <b v="0"/>
    <n v="57"/>
    <b v="1"/>
    <x v="20"/>
    <n v="6691.5"/>
    <x v="8"/>
    <x v="20"/>
  </r>
  <r>
    <n v="1205"/>
    <s v="Afro-Iran:Â The Unknown Minority"/>
    <s v="A photo book by photographer Mahdi Ehsaei depicting the little known minority of Afro-Iranians in South Iran in fascinating portraits."/>
    <n v="112"/>
    <n v="13000"/>
    <n v="13112"/>
    <x v="0"/>
    <x v="12"/>
    <s v="EUR"/>
    <n v="1434197351"/>
    <n v="1431605351"/>
    <b v="0"/>
    <n v="62"/>
    <b v="1"/>
    <x v="20"/>
    <n v="655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135"/>
    <n v="900"/>
    <n v="1035"/>
    <x v="0"/>
    <x v="15"/>
    <s v="EUR"/>
    <n v="1489238940"/>
    <n v="1486406253"/>
    <b v="0"/>
    <n v="32"/>
    <b v="1"/>
    <x v="20"/>
    <n v="517.5"/>
    <x v="8"/>
    <x v="20"/>
  </r>
  <r>
    <n v="1207"/>
    <s v="ITALIANA"/>
    <s v="A humanistic photo book about ancestral &amp; post-modern Italy."/>
    <n v="696"/>
    <n v="16700"/>
    <n v="17396"/>
    <x v="0"/>
    <x v="13"/>
    <s v="EUR"/>
    <n v="1459418400"/>
    <n v="1456827573"/>
    <b v="0"/>
    <n v="141"/>
    <b v="1"/>
    <x v="20"/>
    <n v="8698"/>
    <x v="8"/>
    <x v="20"/>
  </r>
  <r>
    <n v="1208"/>
    <s v="Into The Great White Sands"/>
    <s v="Help me complete the photography and publish a fine art book on White Sands National Monument, a uniquely significant place."/>
    <n v="5530"/>
    <n v="10000"/>
    <n v="15530"/>
    <x v="0"/>
    <x v="0"/>
    <s v="USD"/>
    <n v="1458835264"/>
    <n v="1456246864"/>
    <b v="0"/>
    <n v="75"/>
    <b v="1"/>
    <x v="20"/>
    <n v="776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360"/>
    <n v="6000"/>
    <n v="6360"/>
    <x v="0"/>
    <x v="0"/>
    <s v="USD"/>
    <n v="1488053905"/>
    <n v="1485461905"/>
    <b v="0"/>
    <n v="46"/>
    <b v="1"/>
    <x v="20"/>
    <n v="3180"/>
    <x v="8"/>
    <x v="20"/>
  </r>
  <r>
    <n v="1210"/>
    <s v="Det Andra GÃ¶teborg"/>
    <s v="En fotobok om livet i det enda andra GÃ¶teborg i vÃ¤rlden"/>
    <n v="30863"/>
    <n v="20000"/>
    <n v="50863"/>
    <x v="0"/>
    <x v="11"/>
    <s v="SEK"/>
    <n v="1433106000"/>
    <n v="1431124572"/>
    <b v="0"/>
    <n v="103"/>
    <b v="1"/>
    <x v="20"/>
    <n v="25431.5"/>
    <x v="8"/>
    <x v="20"/>
  </r>
  <r>
    <n v="1211"/>
    <s v="500 Views of Japan"/>
    <s v="From 2010 to 2015, I took over 15 000 photos in Japan. Here's 500 of them. Landscape, city view, people and so much more!"/>
    <n v="11"/>
    <n v="1000"/>
    <n v="1011"/>
    <x v="0"/>
    <x v="5"/>
    <s v="CAD"/>
    <n v="1465505261"/>
    <n v="1464209261"/>
    <b v="0"/>
    <n v="6"/>
    <b v="1"/>
    <x v="20"/>
    <n v="505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726"/>
    <n v="2500"/>
    <n v="3226"/>
    <x v="0"/>
    <x v="0"/>
    <s v="USD"/>
    <n v="1448586000"/>
    <n v="1447195695"/>
    <b v="0"/>
    <n v="83"/>
    <b v="1"/>
    <x v="20"/>
    <n v="161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145"/>
    <n v="6500"/>
    <n v="6645"/>
    <x v="0"/>
    <x v="1"/>
    <s v="GBP"/>
    <n v="1485886100"/>
    <n v="1482862100"/>
    <b v="0"/>
    <n v="108"/>
    <b v="1"/>
    <x v="20"/>
    <n v="3322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636"/>
    <n v="2000"/>
    <n v="2636"/>
    <x v="0"/>
    <x v="0"/>
    <s v="USD"/>
    <n v="1433880605"/>
    <n v="1428696605"/>
    <b v="0"/>
    <n v="25"/>
    <b v="1"/>
    <x v="20"/>
    <n v="1318"/>
    <x v="8"/>
    <x v="20"/>
  </r>
  <r>
    <n v="1215"/>
    <s v="ShootTokyo: The Book"/>
    <s v="A photography book that brings you on a journey through Tokyo and beyond.   This is a collection of my best images from ShootTokyo."/>
    <n v="34304.01"/>
    <n v="5000"/>
    <n v="39304.01"/>
    <x v="0"/>
    <x v="0"/>
    <s v="USD"/>
    <n v="1401487756"/>
    <n v="1398895756"/>
    <b v="0"/>
    <n v="549"/>
    <b v="1"/>
    <x v="20"/>
    <n v="19652.005000000001"/>
    <x v="8"/>
    <x v="20"/>
  </r>
  <r>
    <n v="1216"/>
    <s v="In Training: a book of Bonsai photographs"/>
    <s v="A fine art photography book taking a new look at the art of bonsai."/>
    <n v="6398"/>
    <n v="14000"/>
    <n v="20398"/>
    <x v="0"/>
    <x v="0"/>
    <s v="USD"/>
    <n v="1443826980"/>
    <n v="1441032457"/>
    <b v="0"/>
    <n v="222"/>
    <b v="1"/>
    <x v="20"/>
    <n v="1019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689"/>
    <n v="26500"/>
    <n v="27189"/>
    <x v="0"/>
    <x v="0"/>
    <s v="USD"/>
    <n v="1468524340"/>
    <n v="1465932340"/>
    <b v="0"/>
    <n v="183"/>
    <b v="1"/>
    <x v="20"/>
    <n v="13594.5"/>
    <x v="8"/>
    <x v="20"/>
  </r>
  <r>
    <n v="1218"/>
    <s v="The Alaska Range"/>
    <s v="The Mountaineers Books and I, Carl Battreall, have teamed up to create the first photography book of the legendary Alaska Range."/>
    <n v="6505"/>
    <n v="9000"/>
    <n v="15505"/>
    <x v="0"/>
    <x v="0"/>
    <s v="USD"/>
    <n v="1446346800"/>
    <n v="1443714800"/>
    <b v="0"/>
    <n v="89"/>
    <b v="1"/>
    <x v="20"/>
    <n v="7752.5"/>
    <x v="8"/>
    <x v="20"/>
  </r>
  <r>
    <n v="1219"/>
    <s v="The Box"/>
    <s v="The Box is a fine art book of Ron Amato's innovative and seductive photography project."/>
    <n v="9674"/>
    <n v="16350"/>
    <n v="26024"/>
    <x v="0"/>
    <x v="0"/>
    <s v="USD"/>
    <n v="1476961513"/>
    <n v="1474369513"/>
    <b v="0"/>
    <n v="253"/>
    <b v="1"/>
    <x v="20"/>
    <n v="13012"/>
    <x v="8"/>
    <x v="20"/>
  </r>
  <r>
    <n v="1220"/>
    <s v="All The People"/>
    <s v="A beautiful photo art book of portraits and conversations with people that may expand your idea of gender."/>
    <n v="565"/>
    <n v="15000"/>
    <n v="15565"/>
    <x v="0"/>
    <x v="12"/>
    <s v="EUR"/>
    <n v="1440515112"/>
    <n v="1437923112"/>
    <b v="0"/>
    <n v="140"/>
    <b v="1"/>
    <x v="20"/>
    <n v="778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51.01000000000022"/>
    <n v="2200"/>
    <n v="2451.0100000000002"/>
    <x v="0"/>
    <x v="1"/>
    <s v="GBP"/>
    <n v="1480809600"/>
    <n v="1478431488"/>
    <b v="0"/>
    <n v="103"/>
    <b v="1"/>
    <x v="20"/>
    <n v="1225.5050000000001"/>
    <x v="8"/>
    <x v="20"/>
  </r>
  <r>
    <n v="1222"/>
    <s v="Project Pilgrim"/>
    <s v="Project Pilgrim is my effort to work towards normalizing mental health."/>
    <n v="7215"/>
    <n v="4000"/>
    <n v="11215"/>
    <x v="0"/>
    <x v="5"/>
    <s v="CAD"/>
    <n v="1459483200"/>
    <n v="1456852647"/>
    <b v="0"/>
    <n v="138"/>
    <b v="1"/>
    <x v="20"/>
    <n v="5607.5"/>
    <x v="8"/>
    <x v="20"/>
  </r>
  <r>
    <n v="1223"/>
    <s v="YOSEMITE PEOPLE"/>
    <s v="A photography book focusing on the people rather than the nature at Yosemite National Park."/>
    <n v="2397"/>
    <n v="19800"/>
    <n v="22197"/>
    <x v="0"/>
    <x v="0"/>
    <s v="USD"/>
    <n v="1478754909"/>
    <n v="1476159309"/>
    <b v="0"/>
    <n v="191"/>
    <b v="1"/>
    <x v="20"/>
    <n v="11098.5"/>
    <x v="8"/>
    <x v="20"/>
  </r>
  <r>
    <n v="1224"/>
    <s v="&quot;I Dreamed Last Night&quot; Album (Canceled)"/>
    <s v="Modern Celtic influenced CD.  Help me finish what I started before the stroke."/>
    <n v="-13940"/>
    <n v="15000"/>
    <n v="1060"/>
    <x v="1"/>
    <x v="0"/>
    <s v="USD"/>
    <n v="1402060302"/>
    <n v="1396876302"/>
    <b v="0"/>
    <n v="18"/>
    <b v="0"/>
    <x v="21"/>
    <n v="530"/>
    <x v="4"/>
    <x v="21"/>
  </r>
  <r>
    <n v="1225"/>
    <s v="Cesar Chavez's First Music Album (Canceled)"/>
    <s v="My first music album is a collection of 9 songs honoring Mexico's prolific composer, Jose Alfredo Jimenez with my artistic vision."/>
    <n v="-2868"/>
    <n v="3000"/>
    <n v="132"/>
    <x v="1"/>
    <x v="0"/>
    <s v="USD"/>
    <n v="1382478278"/>
    <n v="1377294278"/>
    <b v="0"/>
    <n v="3"/>
    <b v="0"/>
    <x v="21"/>
    <n v="66"/>
    <x v="4"/>
    <x v="21"/>
  </r>
  <r>
    <n v="1226"/>
    <s v="Pavlo is Filming  a PBS Concert Special (Canceled)"/>
    <s v="Pavlo will be independently filming his second full length PBS Special and DVD in May with director George Veras"/>
    <n v="-48063"/>
    <n v="50000"/>
    <n v="1937"/>
    <x v="1"/>
    <x v="0"/>
    <s v="USD"/>
    <n v="1398042000"/>
    <n v="1395089981"/>
    <b v="0"/>
    <n v="40"/>
    <b v="0"/>
    <x v="21"/>
    <n v="96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-2000"/>
    <n v="2000"/>
    <n v="0"/>
    <x v="1"/>
    <x v="0"/>
    <s v="USD"/>
    <n v="1407394800"/>
    <n v="1404770616"/>
    <b v="0"/>
    <n v="0"/>
    <b v="0"/>
    <x v="2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-3535"/>
    <n v="5000"/>
    <n v="1465"/>
    <x v="1"/>
    <x v="0"/>
    <s v="USD"/>
    <n v="1317231008"/>
    <n v="1312047008"/>
    <b v="0"/>
    <n v="24"/>
    <b v="0"/>
    <x v="21"/>
    <n v="732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-2725"/>
    <n v="2750"/>
    <n v="25"/>
    <x v="1"/>
    <x v="0"/>
    <s v="USD"/>
    <n v="1334592000"/>
    <n v="1331982127"/>
    <b v="0"/>
    <n v="1"/>
    <b v="0"/>
    <x v="21"/>
    <n v="12.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-500000"/>
    <n v="500000"/>
    <n v="0"/>
    <x v="1"/>
    <x v="0"/>
    <s v="USD"/>
    <n v="1298589630"/>
    <n v="1295997630"/>
    <b v="0"/>
    <n v="0"/>
    <b v="0"/>
    <x v="2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-5000"/>
    <n v="5000"/>
    <n v="0"/>
    <x v="1"/>
    <x v="0"/>
    <s v="USD"/>
    <n v="1440723600"/>
    <n v="1436394968"/>
    <b v="0"/>
    <n v="0"/>
    <b v="0"/>
    <x v="2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-4960"/>
    <n v="5000"/>
    <n v="40"/>
    <x v="1"/>
    <x v="0"/>
    <s v="USD"/>
    <n v="1381090870"/>
    <n v="1377030070"/>
    <b v="0"/>
    <n v="1"/>
    <b v="0"/>
    <x v="21"/>
    <n v="2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-884"/>
    <n v="1000"/>
    <n v="116"/>
    <x v="1"/>
    <x v="0"/>
    <s v="USD"/>
    <n v="1329864374"/>
    <n v="1328049974"/>
    <b v="0"/>
    <n v="6"/>
    <b v="0"/>
    <x v="21"/>
    <n v="58"/>
    <x v="4"/>
    <x v="21"/>
  </r>
  <r>
    <n v="1234"/>
    <s v="Lionstar International Tour 2015 (Canceled)"/>
    <s v="We have been offered shows all over the world, to reach places and people with our music, for the experience of just doing it!"/>
    <n v="-50000"/>
    <n v="50000"/>
    <n v="0"/>
    <x v="1"/>
    <x v="1"/>
    <s v="GBP"/>
    <n v="1422903342"/>
    <n v="1420311342"/>
    <b v="0"/>
    <n v="0"/>
    <b v="0"/>
    <x v="2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-7324"/>
    <n v="7534"/>
    <n v="210"/>
    <x v="1"/>
    <x v="0"/>
    <s v="USD"/>
    <n v="1387077299"/>
    <n v="1383621299"/>
    <b v="0"/>
    <n v="6"/>
    <b v="0"/>
    <x v="21"/>
    <n v="105"/>
    <x v="4"/>
    <x v="21"/>
  </r>
  <r>
    <n v="1236"/>
    <s v="&quot;Volando&quot; CD Release (Canceled)"/>
    <s v="Raising money to give the musicians their due."/>
    <n v="-2500"/>
    <n v="2500"/>
    <n v="0"/>
    <x v="1"/>
    <x v="0"/>
    <s v="USD"/>
    <n v="1343491200"/>
    <n v="1342801164"/>
    <b v="0"/>
    <n v="0"/>
    <b v="0"/>
    <x v="2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-25000"/>
    <n v="25000"/>
    <n v="0"/>
    <x v="1"/>
    <x v="0"/>
    <s v="USD"/>
    <n v="1345790865"/>
    <n v="1344062865"/>
    <b v="0"/>
    <n v="0"/>
    <b v="0"/>
    <x v="2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-822"/>
    <n v="1000"/>
    <n v="178"/>
    <x v="1"/>
    <x v="0"/>
    <s v="USD"/>
    <n v="1312641536"/>
    <n v="1310049536"/>
    <b v="0"/>
    <n v="3"/>
    <b v="0"/>
    <x v="21"/>
    <n v="89"/>
    <x v="4"/>
    <x v="21"/>
  </r>
  <r>
    <n v="1239"/>
    <s v="Help Calmenco! finance new CD and Tour (Canceled)"/>
    <s v="Please consider helping us with our new CD and Riverdance Tour"/>
    <n v="-2500"/>
    <n v="2500"/>
    <n v="0"/>
    <x v="1"/>
    <x v="0"/>
    <s v="USD"/>
    <n v="1325804767"/>
    <n v="1323212767"/>
    <b v="0"/>
    <n v="0"/>
    <b v="0"/>
    <x v="21"/>
    <n v="0"/>
    <x v="4"/>
    <x v="21"/>
  </r>
  <r>
    <n v="1240"/>
    <s v="Message of Peace, Love &amp; Unity (Canceled)"/>
    <s v="Sharing positive vibes of Peace, Love &amp; Unity with the World through conscious Reggae Music!"/>
    <n v="-7759"/>
    <n v="8000"/>
    <n v="241"/>
    <x v="1"/>
    <x v="0"/>
    <s v="USD"/>
    <n v="1373665860"/>
    <n v="1368579457"/>
    <b v="0"/>
    <n v="8"/>
    <b v="0"/>
    <x v="21"/>
    <n v="120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-2463"/>
    <n v="5000"/>
    <n v="2537"/>
    <x v="1"/>
    <x v="0"/>
    <s v="USD"/>
    <n v="1414994340"/>
    <n v="1413057980"/>
    <b v="0"/>
    <n v="34"/>
    <b v="0"/>
    <x v="21"/>
    <n v="1268.5"/>
    <x v="4"/>
    <x v="21"/>
  </r>
  <r>
    <n v="1242"/>
    <s v="Add your voice to Cellphonia 9/11 (Canceled)"/>
    <s v="Cellphonia 9/11 (http://cellphonia.org/911/) is one of the performance pieces in the Music After marathon concert on 9.11.11"/>
    <n v="-906"/>
    <n v="911"/>
    <n v="5"/>
    <x v="1"/>
    <x v="0"/>
    <s v="USD"/>
    <n v="1315747080"/>
    <n v="1314417502"/>
    <b v="0"/>
    <n v="1"/>
    <b v="0"/>
    <x v="21"/>
    <n v="2.5"/>
    <x v="4"/>
    <x v="21"/>
  </r>
  <r>
    <n v="1243"/>
    <s v="Letâ€™s Keep the San Jose Mexican Heritage Festival Alive!"/>
    <s v="California's premier Latino cultural festival - music, theatre, film, workshops, visual arts, cuisine and more!"/>
    <n v="-10309"/>
    <n v="12000"/>
    <n v="1691"/>
    <x v="1"/>
    <x v="0"/>
    <s v="USD"/>
    <n v="1310158800"/>
    <n v="1304888771"/>
    <b v="0"/>
    <n v="38"/>
    <b v="0"/>
    <x v="21"/>
    <n v="845.5"/>
    <x v="4"/>
    <x v="21"/>
  </r>
  <r>
    <n v="1244"/>
    <s v="Theatrum Mundi releasing debut album &quot;Eyes of the Realm.&quot;"/>
    <s v="THEATRUM MUNDI releases DEBUT ALBUM! Pre-order &quot;The Eyes of the Realm&quot; and help make it happen!"/>
    <n v="76"/>
    <n v="2000"/>
    <n v="2076"/>
    <x v="0"/>
    <x v="0"/>
    <s v="USD"/>
    <n v="1366664400"/>
    <n v="1363981723"/>
    <b v="1"/>
    <n v="45"/>
    <b v="1"/>
    <x v="11"/>
    <n v="103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405"/>
    <n v="2000"/>
    <n v="2405"/>
    <x v="0"/>
    <x v="0"/>
    <s v="USD"/>
    <n v="1402755834"/>
    <n v="1400163834"/>
    <b v="1"/>
    <n v="17"/>
    <b v="1"/>
    <x v="11"/>
    <n v="1202.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340"/>
    <n v="2000"/>
    <n v="2340"/>
    <x v="0"/>
    <x v="0"/>
    <s v="USD"/>
    <n v="1323136949"/>
    <n v="1319245349"/>
    <b v="1"/>
    <n v="31"/>
    <b v="1"/>
    <x v="11"/>
    <n v="1170"/>
    <x v="4"/>
    <x v="11"/>
  </r>
  <r>
    <n v="1247"/>
    <s v="BRAIN DEAD to record debut EP with SLAYER producer!"/>
    <s v="BRAIN DEAD is going to record their debut EP and they need your help, Bozos!"/>
    <n v="775"/>
    <n v="3500"/>
    <n v="4275"/>
    <x v="0"/>
    <x v="0"/>
    <s v="USD"/>
    <n v="1367823655"/>
    <n v="1365231655"/>
    <b v="1"/>
    <n v="50"/>
    <b v="1"/>
    <x v="11"/>
    <n v="2137.5"/>
    <x v="4"/>
    <x v="11"/>
  </r>
  <r>
    <n v="1248"/>
    <s v="The Vandies // Full length album!"/>
    <s v="The Vandies make pop rock in glorious Portland, Oregon. Help us fund our first full length album!"/>
    <n v="1291"/>
    <n v="2500"/>
    <n v="3791"/>
    <x v="0"/>
    <x v="0"/>
    <s v="USD"/>
    <n v="1402642740"/>
    <n v="1399563953"/>
    <b v="1"/>
    <n v="59"/>
    <b v="1"/>
    <x v="11"/>
    <n v="1895.5"/>
    <x v="4"/>
    <x v="11"/>
  </r>
  <r>
    <n v="1249"/>
    <s v="Matt Stansberry &amp; The Romance - Debut EP"/>
    <s v="&quot;Let's Brighten It Up&quot; will be a seven song EP of originals heavily inspired by music from the 50s and 60s"/>
    <n v="222"/>
    <n v="5000"/>
    <n v="5222"/>
    <x v="0"/>
    <x v="0"/>
    <s v="USD"/>
    <n v="1341683211"/>
    <n v="1339091211"/>
    <b v="1"/>
    <n v="81"/>
    <b v="1"/>
    <x v="11"/>
    <n v="261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46"/>
    <n v="30000"/>
    <n v="60046"/>
    <x v="0"/>
    <x v="0"/>
    <s v="USD"/>
    <n v="1410017131"/>
    <n v="1406129131"/>
    <b v="1"/>
    <n v="508"/>
    <b v="1"/>
    <x v="11"/>
    <n v="30023"/>
    <x v="4"/>
    <x v="11"/>
  </r>
  <r>
    <n v="1251"/>
    <s v="Jack Oblivian Harlan t Bobo Limes european tour"/>
    <s v="A tour of europe with 3 memphis artist, Jack Oblivian, Harlan T Bobo and Shawn Cripps."/>
    <n v="108"/>
    <n v="6000"/>
    <n v="6108"/>
    <x v="0"/>
    <x v="0"/>
    <s v="USD"/>
    <n v="1316979167"/>
    <n v="1311795167"/>
    <b v="1"/>
    <n v="74"/>
    <b v="1"/>
    <x v="11"/>
    <n v="30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1318"/>
    <n v="3500"/>
    <n v="4818"/>
    <x v="0"/>
    <x v="0"/>
    <s v="USD"/>
    <n v="1382658169"/>
    <n v="1380238969"/>
    <b v="1"/>
    <n v="141"/>
    <b v="1"/>
    <x v="11"/>
    <n v="2409"/>
    <x v="4"/>
    <x v="11"/>
  </r>
  <r>
    <n v="1253"/>
    <s v="Suburban Legends: New Album"/>
    <s v="Suburban Legends are working on the most important album EVER, but they are in need of your help and about 10 bucks... probably more!"/>
    <n v="30373.32"/>
    <n v="10"/>
    <n v="30383.32"/>
    <x v="0"/>
    <x v="0"/>
    <s v="USD"/>
    <n v="1409770107"/>
    <n v="1407178107"/>
    <b v="1"/>
    <n v="711"/>
    <b v="1"/>
    <x v="11"/>
    <n v="15191.66"/>
    <x v="4"/>
    <x v="11"/>
  </r>
  <r>
    <n v="1254"/>
    <s v="Album4"/>
    <s v="Fresh off the heels of, &quot;Let the Waves Come in Threes,&quot; (#6 National Folk Chart) we're making a new record. Huge thanks for your help!"/>
    <n v="6623"/>
    <n v="6700"/>
    <n v="13323"/>
    <x v="0"/>
    <x v="0"/>
    <s v="USD"/>
    <n v="1293857940"/>
    <n v="1288968886"/>
    <b v="1"/>
    <n v="141"/>
    <b v="1"/>
    <x v="11"/>
    <n v="6661.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71"/>
    <n v="3000"/>
    <n v="6071"/>
    <x v="0"/>
    <x v="0"/>
    <s v="USD"/>
    <n v="1385932652"/>
    <n v="1383337052"/>
    <b v="1"/>
    <n v="109"/>
    <b v="1"/>
    <x v="11"/>
    <n v="3035.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5389.1299999999974"/>
    <n v="30000"/>
    <n v="35389.129999999997"/>
    <x v="0"/>
    <x v="0"/>
    <s v="USD"/>
    <n v="1329084231"/>
    <n v="1326492231"/>
    <b v="1"/>
    <n v="361"/>
    <b v="1"/>
    <x v="11"/>
    <n v="17694.5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10710"/>
    <n v="5500"/>
    <n v="16210"/>
    <x v="0"/>
    <x v="0"/>
    <s v="USD"/>
    <n v="1301792590"/>
    <n v="1297562590"/>
    <b v="1"/>
    <n v="176"/>
    <b v="1"/>
    <x v="11"/>
    <n v="8105"/>
    <x v="4"/>
    <x v="11"/>
  </r>
  <r>
    <n v="1258"/>
    <s v="Mustard Plug New Record!"/>
    <s v="Mustard Plug needs help funding their new record.  Please help the Grand Rapids, MI band put out their 7th record!"/>
    <n v="13577.560000000001"/>
    <n v="12000"/>
    <n v="25577.56"/>
    <x v="0"/>
    <x v="0"/>
    <s v="USD"/>
    <n v="1377960012"/>
    <n v="1375368012"/>
    <b v="1"/>
    <n v="670"/>
    <b v="1"/>
    <x v="11"/>
    <n v="12788.78"/>
    <x v="4"/>
    <x v="11"/>
  </r>
  <r>
    <n v="1259"/>
    <s v="Help Falling From One complete their CD!!!"/>
    <s v="Falling From One is currently in the studio recording their first CD and they need your help!"/>
    <n v="106"/>
    <n v="2500"/>
    <n v="2606"/>
    <x v="0"/>
    <x v="0"/>
    <s v="USD"/>
    <n v="1402286340"/>
    <n v="1399504664"/>
    <b v="1"/>
    <n v="96"/>
    <b v="1"/>
    <x v="11"/>
    <n v="130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451"/>
    <n v="3300"/>
    <n v="3751"/>
    <x v="0"/>
    <x v="0"/>
    <s v="USD"/>
    <n v="1393445620"/>
    <n v="1390853620"/>
    <b v="1"/>
    <n v="74"/>
    <b v="1"/>
    <x v="11"/>
    <n v="1875.5"/>
    <x v="4"/>
    <x v="11"/>
  </r>
  <r>
    <n v="1261"/>
    <s v="The Puget EP's Vinyl Release"/>
    <s v="We just recorded a stellar EP and we're trying to put it out on vinyl.  Can you help these punx out?"/>
    <n v="25"/>
    <n v="2000"/>
    <n v="2025"/>
    <x v="0"/>
    <x v="0"/>
    <s v="USD"/>
    <n v="1390983227"/>
    <n v="1388391227"/>
    <b v="1"/>
    <n v="52"/>
    <b v="1"/>
    <x v="11"/>
    <n v="1012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1652"/>
    <n v="6500"/>
    <n v="8152"/>
    <x v="0"/>
    <x v="5"/>
    <s v="CAD"/>
    <n v="1392574692"/>
    <n v="1389982692"/>
    <b v="1"/>
    <n v="105"/>
    <b v="1"/>
    <x v="11"/>
    <n v="4076"/>
    <x v="4"/>
    <x v="11"/>
  </r>
  <r>
    <n v="1263"/>
    <s v="New Tropic Bombs EP ~ &quot;Return to Bomber Bay&quot;"/>
    <s v="A fresh batch of chaos from Toledo, Ohio's reggae-rockers, Tropic Bombs!"/>
    <n v="285"/>
    <n v="1500"/>
    <n v="1785"/>
    <x v="0"/>
    <x v="0"/>
    <s v="USD"/>
    <n v="1396054800"/>
    <n v="1393034470"/>
    <b v="1"/>
    <n v="41"/>
    <b v="1"/>
    <x v="11"/>
    <n v="892.5"/>
    <x v="4"/>
    <x v="11"/>
  </r>
  <r>
    <n v="1264"/>
    <s v="Bear. is recording their first ep!"/>
    <s v="We are a four piece from Golden, CO, and have our hearts on getting into the studio this fall to get music from our heads to your ears."/>
    <n v="432"/>
    <n v="650"/>
    <n v="1082"/>
    <x v="0"/>
    <x v="0"/>
    <s v="USD"/>
    <n v="1383062083"/>
    <n v="1380556483"/>
    <b v="1"/>
    <n v="34"/>
    <b v="1"/>
    <x v="11"/>
    <n v="54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670.17000000000007"/>
    <n v="3500"/>
    <n v="4170.17"/>
    <x v="0"/>
    <x v="0"/>
    <s v="USD"/>
    <n v="1291131815"/>
    <n v="1287071015"/>
    <b v="1"/>
    <n v="66"/>
    <b v="1"/>
    <x v="11"/>
    <n v="2085.085"/>
    <x v="4"/>
    <x v="11"/>
  </r>
  <r>
    <n v="1266"/>
    <s v="Sensory Station's First EP"/>
    <s v="We are looking to record our first EP produced by Aaron Harris (ISIS/Palms) at Studio West."/>
    <n v="45"/>
    <n v="9500"/>
    <n v="9545"/>
    <x v="0"/>
    <x v="0"/>
    <s v="USD"/>
    <n v="1389474145"/>
    <n v="1386882145"/>
    <b v="1"/>
    <n v="50"/>
    <b v="1"/>
    <x v="11"/>
    <n v="4772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396"/>
    <n v="22000"/>
    <n v="22396"/>
    <x v="0"/>
    <x v="0"/>
    <s v="USD"/>
    <n v="1374674558"/>
    <n v="1372082558"/>
    <b v="1"/>
    <n v="159"/>
    <b v="1"/>
    <x v="11"/>
    <n v="11198"/>
    <x v="4"/>
    <x v="11"/>
  </r>
  <r>
    <n v="1268"/>
    <s v="Full Devil Jacket 2nd Album Release"/>
    <s v="Full Devil Jacket Is releasing their first record in over 12 yrs and we want you to be a part of it!"/>
    <n v="2000"/>
    <n v="12000"/>
    <n v="14000"/>
    <x v="0"/>
    <x v="0"/>
    <s v="USD"/>
    <n v="1379708247"/>
    <n v="1377116247"/>
    <b v="1"/>
    <n v="182"/>
    <b v="1"/>
    <x v="11"/>
    <n v="700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626"/>
    <n v="18800"/>
    <n v="20426"/>
    <x v="0"/>
    <x v="0"/>
    <s v="USD"/>
    <n v="1460764800"/>
    <n v="1458157512"/>
    <b v="1"/>
    <n v="206"/>
    <b v="1"/>
    <x v="11"/>
    <n v="10213"/>
    <x v="4"/>
    <x v="11"/>
  </r>
  <r>
    <n v="1270"/>
    <s v="Resolution15 records their next album, Svaha"/>
    <s v="We make awake metal using violins in place of guitars and want to record a full length album."/>
    <n v="1472"/>
    <n v="10000"/>
    <n v="11472"/>
    <x v="0"/>
    <x v="0"/>
    <s v="USD"/>
    <n v="1332704042"/>
    <n v="1327523642"/>
    <b v="1"/>
    <n v="169"/>
    <b v="1"/>
    <x v="11"/>
    <n v="573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135"/>
    <n v="7500"/>
    <n v="7635"/>
    <x v="0"/>
    <x v="0"/>
    <s v="USD"/>
    <n v="1384363459"/>
    <n v="1381767859"/>
    <b v="1"/>
    <n v="31"/>
    <b v="1"/>
    <x v="11"/>
    <n v="3817.5"/>
    <x v="4"/>
    <x v="11"/>
  </r>
  <r>
    <n v="1272"/>
    <s v="N&amp;V MAKE AN ALBUM"/>
    <s v="We're going back into the studio this spring to record a new album.  You've heard some of the new material at recent shows.  Be a part of the process!"/>
    <n v="300"/>
    <n v="5000"/>
    <n v="5300"/>
    <x v="0"/>
    <x v="0"/>
    <s v="USD"/>
    <n v="1276574400"/>
    <n v="1270576379"/>
    <b v="1"/>
    <n v="28"/>
    <b v="1"/>
    <x v="11"/>
    <n v="2650"/>
    <x v="4"/>
    <x v="11"/>
  </r>
  <r>
    <n v="1273"/>
    <s v="Run Coyote &quot;Youth Haunts&quot; - Vinyl LP and CD"/>
    <s v="Run Coyote is raising funds to produce their debut album - &quot;Youth Haunts&quot; - on vinyl LP and CD"/>
    <n v="140"/>
    <n v="4000"/>
    <n v="4140"/>
    <x v="0"/>
    <x v="5"/>
    <s v="CAD"/>
    <n v="1409506291"/>
    <n v="1406914291"/>
    <b v="1"/>
    <n v="54"/>
    <b v="1"/>
    <x v="11"/>
    <n v="2070"/>
    <x v="4"/>
    <x v="11"/>
  </r>
  <r>
    <n v="1274"/>
    <s v="Assembly of Dust - &quot;Sun Shot&quot;"/>
    <s v="Sun Shot is the working title of Assembly of Dust's new studio release.  It features 9 brand new songs and 4 never recorded"/>
    <n v="13743.839999999997"/>
    <n v="25000"/>
    <n v="38743.839999999997"/>
    <x v="0"/>
    <x v="0"/>
    <s v="USD"/>
    <n v="1346344425"/>
    <n v="1343320425"/>
    <b v="1"/>
    <n v="467"/>
    <b v="1"/>
    <x v="11"/>
    <n v="19371.919999999998"/>
    <x v="4"/>
    <x v="11"/>
  </r>
  <r>
    <n v="1275"/>
    <s v="BLOODGOOD's 1st Studio Album in 22 Years!"/>
    <s v="ONLY A FEW HOURS LEFT TO GET YOUR ADVANCE COPY OF &quot;DANGEROUSLY CLOSE&quot; and to check out our other cool rewards!"/>
    <n v="9321.0999999999985"/>
    <n v="15000"/>
    <n v="24321.1"/>
    <x v="0"/>
    <x v="0"/>
    <s v="USD"/>
    <n v="1375908587"/>
    <n v="1372884587"/>
    <b v="1"/>
    <n v="389"/>
    <b v="1"/>
    <x v="11"/>
    <n v="12160.55"/>
    <x v="4"/>
    <x v="11"/>
  </r>
  <r>
    <n v="1276"/>
    <s v="MR. DREAM GOES TO JAIL"/>
    <s v="Sponsor this Brooklyn punk band's debut seven-inch, MR. DREAM GOES TO JAIL."/>
    <n v="132.63000000000011"/>
    <n v="3000"/>
    <n v="3132.63"/>
    <x v="0"/>
    <x v="0"/>
    <s v="USD"/>
    <n v="1251777600"/>
    <n v="1247504047"/>
    <b v="1"/>
    <n v="68"/>
    <b v="1"/>
    <x v="11"/>
    <n v="1566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918.64999999999964"/>
    <n v="15000"/>
    <n v="15918.65"/>
    <x v="0"/>
    <x v="0"/>
    <s v="USD"/>
    <n v="1346765347"/>
    <n v="1343741347"/>
    <b v="1"/>
    <n v="413"/>
    <b v="1"/>
    <x v="11"/>
    <n v="7959.3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3571"/>
    <n v="6500"/>
    <n v="10071"/>
    <x v="0"/>
    <x v="0"/>
    <s v="USD"/>
    <n v="1403661600"/>
    <n v="1401196766"/>
    <b v="1"/>
    <n v="190"/>
    <b v="1"/>
    <x v="11"/>
    <n v="5035.5"/>
    <x v="4"/>
    <x v="11"/>
  </r>
  <r>
    <n v="1279"/>
    <s v="Making the Next Traveling Suitcase Album"/>
    <s v="The Traveling Suitcase is a 3-piece rock outfit from Oshkosh, WI. We have released 2 albums since 2010 and we are ready to record!"/>
    <n v="1348.17"/>
    <n v="12516"/>
    <n v="13864.17"/>
    <x v="0"/>
    <x v="0"/>
    <s v="USD"/>
    <n v="1395624170"/>
    <n v="1392171770"/>
    <b v="1"/>
    <n v="189"/>
    <b v="1"/>
    <x v="11"/>
    <n v="6932.085"/>
    <x v="4"/>
    <x v="11"/>
  </r>
  <r>
    <n v="1280"/>
    <s v="Nothing More's New Album"/>
    <s v="Nothing More is recording their forthcoming record and needs to join forces with you to make this album HUGE! "/>
    <n v="1636.7799999999988"/>
    <n v="15000"/>
    <n v="16636.78"/>
    <x v="0"/>
    <x v="0"/>
    <s v="USD"/>
    <n v="1299003054"/>
    <n v="1291227054"/>
    <b v="1"/>
    <n v="130"/>
    <b v="1"/>
    <x v="11"/>
    <n v="8318.39"/>
    <x v="4"/>
    <x v="11"/>
  </r>
  <r>
    <n v="1281"/>
    <s v="&quot;Laser Beretta&quot;"/>
    <s v="Cure for the Common pulls the trigger on their 2nd full-length LP, &quot;Laser Beretta,&quot; printed on high-quality 15 gram polycarbonate CDs"/>
    <n v="750"/>
    <n v="7000"/>
    <n v="7750"/>
    <x v="0"/>
    <x v="0"/>
    <s v="USD"/>
    <n v="1375033836"/>
    <n v="1373305836"/>
    <b v="1"/>
    <n v="74"/>
    <b v="1"/>
    <x v="11"/>
    <n v="387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3542"/>
    <n v="15000"/>
    <n v="18542"/>
    <x v="0"/>
    <x v="0"/>
    <s v="USD"/>
    <n v="1386565140"/>
    <n v="1383909855"/>
    <b v="1"/>
    <n v="274"/>
    <b v="1"/>
    <x v="11"/>
    <n v="9271"/>
    <x v="4"/>
    <x v="11"/>
  </r>
  <r>
    <n v="1283"/>
    <s v="Sketching In Stereo 3rd Album!"/>
    <s v="Our 3rd album is halfway complete, but we need your help to record, mix and master the final product!"/>
    <n v="1110.5"/>
    <n v="1000"/>
    <n v="2110.5"/>
    <x v="0"/>
    <x v="0"/>
    <s v="USD"/>
    <n v="1362974400"/>
    <n v="1360948389"/>
    <b v="1"/>
    <n v="22"/>
    <b v="1"/>
    <x v="11"/>
    <n v="1055.25"/>
    <x v="4"/>
    <x v="11"/>
  </r>
  <r>
    <n v="1284"/>
    <s v="Free Jujube Brown NYC Performance"/>
    <s v="â€œFree Jujube Brownâ€ by Psalmayene 24 is coming home to NYC and we need YOUR support of this moving and inspiring piece"/>
    <n v="20"/>
    <n v="2000"/>
    <n v="2020"/>
    <x v="0"/>
    <x v="0"/>
    <s v="USD"/>
    <n v="1483203540"/>
    <n v="1481175482"/>
    <b v="0"/>
    <n v="31"/>
    <b v="1"/>
    <x v="6"/>
    <n v="1010"/>
    <x v="1"/>
    <x v="6"/>
  </r>
  <r>
    <n v="1285"/>
    <s v="We just keep going"/>
    <s v="The world premiere of hysterically funny and heartbreaking story about family, unconditional love and facing the unfaceable"/>
    <n v="33"/>
    <n v="2000"/>
    <n v="2033"/>
    <x v="0"/>
    <x v="1"/>
    <s v="GBP"/>
    <n v="1434808775"/>
    <n v="1433512775"/>
    <b v="0"/>
    <n v="63"/>
    <b v="1"/>
    <x v="6"/>
    <n v="1016.5"/>
    <x v="1"/>
    <x v="6"/>
  </r>
  <r>
    <n v="1286"/>
    <s v="The Diary of a Nobody"/>
    <s v="A touring production of FRED's modern adaptation of the classic Victorian comic novel, reaching out to new audiences."/>
    <n v="125"/>
    <n v="1500"/>
    <n v="1625"/>
    <x v="0"/>
    <x v="1"/>
    <s v="GBP"/>
    <n v="1424181600"/>
    <n v="1423041227"/>
    <b v="0"/>
    <n v="20"/>
    <b v="1"/>
    <x v="6"/>
    <n v="81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355"/>
    <n v="250"/>
    <n v="605"/>
    <x v="0"/>
    <x v="1"/>
    <s v="GBP"/>
    <n v="1434120856"/>
    <n v="1428936856"/>
    <b v="0"/>
    <n v="25"/>
    <b v="1"/>
    <x v="6"/>
    <n v="302.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18"/>
    <n v="4000"/>
    <n v="4018"/>
    <x v="0"/>
    <x v="0"/>
    <s v="USD"/>
    <n v="1470801600"/>
    <n v="1468122163"/>
    <b v="0"/>
    <n v="61"/>
    <b v="1"/>
    <x v="6"/>
    <n v="2009"/>
    <x v="1"/>
    <x v="6"/>
  </r>
  <r>
    <n v="1289"/>
    <s v="No Brains for Dinner"/>
    <s v="A chilling original Edwardian Comedy of errors and foolishness made for the Patrick Henry College stage."/>
    <n v="376"/>
    <n v="1500"/>
    <n v="1876"/>
    <x v="0"/>
    <x v="0"/>
    <s v="USD"/>
    <n v="1483499645"/>
    <n v="1480907645"/>
    <b v="0"/>
    <n v="52"/>
    <b v="1"/>
    <x v="6"/>
    <n v="938"/>
    <x v="1"/>
    <x v="6"/>
  </r>
  <r>
    <n v="1290"/>
    <s v="I Died... I Came Back, ... Whatever"/>
    <s v="Sometimes your Heart has to STOP for your Life to START."/>
    <n v="300"/>
    <n v="3500"/>
    <n v="3800"/>
    <x v="0"/>
    <x v="0"/>
    <s v="USD"/>
    <n v="1429772340"/>
    <n v="1427121931"/>
    <b v="0"/>
    <n v="86"/>
    <b v="1"/>
    <x v="6"/>
    <n v="190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1371"/>
    <n v="3000"/>
    <n v="4371"/>
    <x v="0"/>
    <x v="0"/>
    <s v="USD"/>
    <n v="1428390000"/>
    <n v="1425224391"/>
    <b v="0"/>
    <n v="42"/>
    <b v="1"/>
    <x v="6"/>
    <n v="2185.5"/>
    <x v="1"/>
    <x v="6"/>
  </r>
  <r>
    <n v="1292"/>
    <s v="Season Scandinavia"/>
    <s v="Empty Deck presents the most exciting unknown contemporary Scandinavian plays in co-production with The Other Room Theatre, Cardiff."/>
    <n v="170"/>
    <n v="1700"/>
    <n v="1870"/>
    <x v="0"/>
    <x v="1"/>
    <s v="GBP"/>
    <n v="1444172340"/>
    <n v="1441822828"/>
    <b v="0"/>
    <n v="52"/>
    <b v="1"/>
    <x v="6"/>
    <n v="935"/>
    <x v="1"/>
    <x v="6"/>
  </r>
  <r>
    <n v="1293"/>
    <s v="WORSE THAN TIGERS"/>
    <s v="Invest in the world premiere of WORSE THAN TIGERS at ACT, and in the future of Seattle's newest, female-led theatre company: RED STAGE."/>
    <n v="335"/>
    <n v="15000"/>
    <n v="15335"/>
    <x v="0"/>
    <x v="0"/>
    <s v="USD"/>
    <n v="1447523371"/>
    <n v="1444927771"/>
    <b v="0"/>
    <n v="120"/>
    <b v="1"/>
    <x v="6"/>
    <n v="7667.5"/>
    <x v="1"/>
    <x v="6"/>
  </r>
  <r>
    <n v="1294"/>
    <s v="HELMER'S LOO"/>
    <s v="We have an award-winning Danish play, now we just need a bathroom set to perform it in. Spend a penny to help us build the set!"/>
    <n v="110"/>
    <n v="500"/>
    <n v="610"/>
    <x v="0"/>
    <x v="1"/>
    <s v="GBP"/>
    <n v="1445252400"/>
    <n v="1443696797"/>
    <b v="0"/>
    <n v="22"/>
    <b v="1"/>
    <x v="6"/>
    <n v="305"/>
    <x v="1"/>
    <x v="6"/>
  </r>
  <r>
    <n v="1295"/>
    <s v="Misfits of London: The Gin Chronicles"/>
    <s v="We had everything sorted for the Fringe, but now our accommodation and Edinburgh angel have fallen through. We're needing vital help."/>
    <n v="49"/>
    <n v="2500"/>
    <n v="2549"/>
    <x v="0"/>
    <x v="1"/>
    <s v="GBP"/>
    <n v="1438189200"/>
    <n v="1435585497"/>
    <b v="0"/>
    <n v="64"/>
    <b v="1"/>
    <x v="6"/>
    <n v="1274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350"/>
    <n v="850"/>
    <n v="1200"/>
    <x v="0"/>
    <x v="1"/>
    <s v="GBP"/>
    <n v="1457914373"/>
    <n v="1456189973"/>
    <b v="0"/>
    <n v="23"/>
    <b v="1"/>
    <x v="6"/>
    <n v="600"/>
    <x v="1"/>
    <x v="6"/>
  </r>
  <r>
    <n v="1297"/>
    <s v="The One Man Traveling Tennessee Williams Festival"/>
    <s v="We will bring you the world of Tennessee Williams right to the front door of your home, school, church, theatre and community."/>
    <n v="1905"/>
    <n v="20000"/>
    <n v="21905"/>
    <x v="0"/>
    <x v="0"/>
    <s v="USD"/>
    <n v="1462125358"/>
    <n v="1459533358"/>
    <b v="0"/>
    <n v="238"/>
    <b v="1"/>
    <x v="6"/>
    <n v="10952.5"/>
    <x v="1"/>
    <x v="6"/>
  </r>
  <r>
    <n v="1298"/>
    <s v="Dinosaur Dreams"/>
    <s v="A play that raises awareness for mental health and explores the psychological effects childhood abuse can have on an adult."/>
    <n v="93"/>
    <n v="2000"/>
    <n v="2093"/>
    <x v="0"/>
    <x v="1"/>
    <s v="GBP"/>
    <n v="1461860432"/>
    <n v="1459268432"/>
    <b v="0"/>
    <n v="33"/>
    <b v="1"/>
    <x v="6"/>
    <n v="1046.5"/>
    <x v="1"/>
    <x v="6"/>
  </r>
  <r>
    <n v="1299"/>
    <s v="The (out)Siders Project"/>
    <s v="A new work inspired by the classic novel and created by Dallas teens under the direction of professional artists."/>
    <n v="840"/>
    <n v="3500"/>
    <n v="4340"/>
    <x v="0"/>
    <x v="0"/>
    <s v="USD"/>
    <n v="1436902359"/>
    <n v="1434310359"/>
    <b v="0"/>
    <n v="32"/>
    <b v="1"/>
    <x v="6"/>
    <n v="2170"/>
    <x v="1"/>
    <x v="6"/>
  </r>
  <r>
    <n v="1300"/>
    <s v="Before The Lights Go Up"/>
    <s v="What would you do with the time ticking and the pressure building to make a choice?! Find out what happens in this hilarious new play!!"/>
    <n v="1050"/>
    <n v="3000"/>
    <n v="4050"/>
    <x v="0"/>
    <x v="0"/>
    <s v="USD"/>
    <n v="1464807420"/>
    <n v="1461427938"/>
    <b v="0"/>
    <n v="24"/>
    <b v="1"/>
    <x v="6"/>
    <n v="2025"/>
    <x v="1"/>
    <x v="6"/>
  </r>
  <r>
    <n v="1301"/>
    <s v="the dreamer examines his pillow"/>
    <s v="The Attic Theater Company presents John Patrick Shanley's THE DREAMER EXAMINES HIS PILLOW, the first official revival since 1986"/>
    <n v="55"/>
    <n v="2000"/>
    <n v="2055"/>
    <x v="0"/>
    <x v="0"/>
    <s v="USD"/>
    <n v="1437447600"/>
    <n v="1436551178"/>
    <b v="0"/>
    <n v="29"/>
    <b v="1"/>
    <x v="6"/>
    <n v="1027.5"/>
    <x v="1"/>
    <x v="6"/>
  </r>
  <r>
    <n v="1302"/>
    <s v="Help bring Boys of a Certain Age back to NYC!"/>
    <s v="Boys of a Certain Age is a unique and special show that we're trying to remount in New York City in 2017."/>
    <n v="0"/>
    <n v="2500"/>
    <n v="2500"/>
    <x v="0"/>
    <x v="0"/>
    <s v="USD"/>
    <n v="1480559011"/>
    <n v="1477963411"/>
    <b v="0"/>
    <n v="50"/>
    <b v="1"/>
    <x v="6"/>
    <n v="1250"/>
    <x v="1"/>
    <x v="6"/>
  </r>
  <r>
    <n v="1303"/>
    <s v="Forward Arena Theatre Company: Summer Season"/>
    <s v="Groundbreaking queer theatre."/>
    <n v="1059.1300000000001"/>
    <n v="3500"/>
    <n v="4559.13"/>
    <x v="0"/>
    <x v="1"/>
    <s v="GBP"/>
    <n v="1469962800"/>
    <n v="1468578920"/>
    <b v="0"/>
    <n v="108"/>
    <b v="1"/>
    <x v="6"/>
    <n v="2279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-24149"/>
    <n v="40000"/>
    <n v="15851"/>
    <x v="1"/>
    <x v="1"/>
    <s v="GBP"/>
    <n v="1489376405"/>
    <n v="1484196005"/>
    <b v="0"/>
    <n v="104"/>
    <b v="0"/>
    <x v="8"/>
    <n v="7925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-22207"/>
    <n v="30000"/>
    <n v="7793"/>
    <x v="1"/>
    <x v="0"/>
    <s v="USD"/>
    <n v="1469122200"/>
    <n v="1466611108"/>
    <b v="0"/>
    <n v="86"/>
    <b v="0"/>
    <x v="8"/>
    <n v="3896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-38229"/>
    <n v="110000"/>
    <n v="71771"/>
    <x v="1"/>
    <x v="0"/>
    <s v="USD"/>
    <n v="1417690734"/>
    <n v="1415098734"/>
    <b v="0"/>
    <n v="356"/>
    <b v="0"/>
    <x v="8"/>
    <n v="35885.5"/>
    <x v="2"/>
    <x v="8"/>
  </r>
  <r>
    <n v="1307"/>
    <s v="VR Card - Customized Virtual Reality Viewer (Canceled)"/>
    <s v="Get VR to Everyone with Mailable, Ready to Use Viewers"/>
    <n v="-44243"/>
    <n v="50000"/>
    <n v="5757"/>
    <x v="1"/>
    <x v="0"/>
    <s v="USD"/>
    <n v="1455710679"/>
    <n v="1453118679"/>
    <b v="0"/>
    <n v="45"/>
    <b v="0"/>
    <x v="8"/>
    <n v="2878.5"/>
    <x v="2"/>
    <x v="8"/>
  </r>
  <r>
    <n v="1308"/>
    <s v="Boost Band: Wristband Phone Charger (Canceled)"/>
    <s v="Boost Band, a wristband that charges any device"/>
    <n v="-8864"/>
    <n v="10000"/>
    <n v="1136"/>
    <x v="1"/>
    <x v="0"/>
    <s v="USD"/>
    <n v="1475937812"/>
    <n v="1472481812"/>
    <b v="0"/>
    <n v="38"/>
    <b v="0"/>
    <x v="8"/>
    <n v="568"/>
    <x v="2"/>
    <x v="8"/>
  </r>
  <r>
    <n v="1309"/>
    <s v="CORE : Roam (Canceled)"/>
    <s v="Wicked fun and built for excitement, CORE is the safest and most versatile speaker you've ever worn."/>
    <n v="1379"/>
    <n v="11500"/>
    <n v="12879"/>
    <x v="1"/>
    <x v="0"/>
    <s v="USD"/>
    <n v="1444943468"/>
    <n v="1441919468"/>
    <b v="0"/>
    <n v="35"/>
    <b v="0"/>
    <x v="8"/>
    <n v="6439.5"/>
    <x v="2"/>
    <x v="8"/>
  </r>
  <r>
    <n v="1310"/>
    <s v="k5-jkt.by kiger (Canceled)"/>
    <s v="An essential hoodie that holds all sized smart phones and keep your headphone wires tangle free."/>
    <n v="-16900"/>
    <n v="20000"/>
    <n v="3100"/>
    <x v="1"/>
    <x v="0"/>
    <s v="USD"/>
    <n v="1471622450"/>
    <n v="1467734450"/>
    <b v="0"/>
    <n v="24"/>
    <b v="0"/>
    <x v="8"/>
    <n v="155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-169930"/>
    <n v="250000"/>
    <n v="80070"/>
    <x v="1"/>
    <x v="0"/>
    <s v="USD"/>
    <n v="1480536919"/>
    <n v="1477509319"/>
    <b v="0"/>
    <n v="100"/>
    <b v="0"/>
    <x v="8"/>
    <n v="40035"/>
    <x v="2"/>
    <x v="8"/>
  </r>
  <r>
    <n v="1312"/>
    <s v="GoSolo Hat for GoPro (Canceled)"/>
    <s v="People loved the original Black and Gray GoSolo hats and asked for more. So we received sample for 3 more colors!"/>
    <n v="-4572"/>
    <n v="4600"/>
    <n v="28"/>
    <x v="1"/>
    <x v="0"/>
    <s v="USD"/>
    <n v="1429375922"/>
    <n v="1426783922"/>
    <b v="0"/>
    <n v="1"/>
    <b v="0"/>
    <x v="8"/>
    <n v="14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-27554"/>
    <n v="40000"/>
    <n v="12446"/>
    <x v="1"/>
    <x v="0"/>
    <s v="USD"/>
    <n v="1457024514"/>
    <n v="1454432514"/>
    <b v="0"/>
    <n v="122"/>
    <b v="0"/>
    <x v="8"/>
    <n v="622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-177972"/>
    <n v="180000"/>
    <n v="2028"/>
    <x v="1"/>
    <x v="0"/>
    <s v="USD"/>
    <n v="1477065860"/>
    <n v="1471881860"/>
    <b v="0"/>
    <n v="11"/>
    <b v="0"/>
    <x v="8"/>
    <n v="1014"/>
    <x v="2"/>
    <x v="8"/>
  </r>
  <r>
    <n v="1315"/>
    <s v="World's First Amphibious Heart Rate &amp; Fitness Wearable"/>
    <s v="Zoom will happen - THANK YOU! Received outside funding due amazing early success!"/>
    <n v="-59596"/>
    <n v="100000"/>
    <n v="40404"/>
    <x v="1"/>
    <x v="0"/>
    <s v="USD"/>
    <n v="1446771600"/>
    <n v="1443700648"/>
    <b v="0"/>
    <n v="248"/>
    <b v="0"/>
    <x v="8"/>
    <n v="20202"/>
    <x v="2"/>
    <x v="8"/>
  </r>
  <r>
    <n v="1316"/>
    <s v="Future Belt (Canceled)"/>
    <s v="Future Belt comes in just 3 sizes, but yet, is designed to fit waists ranging from 25-55 inches. No batteries, no gimmicks."/>
    <n v="-74999"/>
    <n v="75000"/>
    <n v="1"/>
    <x v="1"/>
    <x v="0"/>
    <s v="USD"/>
    <n v="1456700709"/>
    <n v="1453676709"/>
    <b v="0"/>
    <n v="1"/>
    <b v="0"/>
    <x v="8"/>
    <n v="0.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-188533"/>
    <n v="200000"/>
    <n v="11467"/>
    <x v="1"/>
    <x v="8"/>
    <s v="DKK"/>
    <n v="1469109600"/>
    <n v="1464586746"/>
    <b v="0"/>
    <n v="19"/>
    <b v="0"/>
    <x v="8"/>
    <n v="5733.5"/>
    <x v="2"/>
    <x v="8"/>
  </r>
  <r>
    <n v="1318"/>
    <s v="Lucky Tag: A Smart Dog Wearable That Cares (Canceled)"/>
    <s v="Your Dog's Best Friend._x000a_Revolutionize the way you care about your pups and brings you peace of mind."/>
    <n v="-33870"/>
    <n v="40000"/>
    <n v="6130"/>
    <x v="1"/>
    <x v="0"/>
    <s v="USD"/>
    <n v="1420938172"/>
    <n v="1418346172"/>
    <b v="0"/>
    <n v="135"/>
    <b v="0"/>
    <x v="8"/>
    <n v="3065"/>
    <x v="2"/>
    <x v="8"/>
  </r>
  <r>
    <n v="1319"/>
    <s v="Pixel Shades by R A V E Z (Canceled)"/>
    <s v="Stand out at festivals, get people talking and support our latest campaign to augment your style with the latest LED technology."/>
    <n v="-4924"/>
    <n v="5800"/>
    <n v="876"/>
    <x v="1"/>
    <x v="1"/>
    <s v="GBP"/>
    <n v="1405094400"/>
    <n v="1403810965"/>
    <b v="0"/>
    <n v="9"/>
    <b v="0"/>
    <x v="8"/>
    <n v="43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-99497"/>
    <n v="100000"/>
    <n v="503"/>
    <x v="1"/>
    <x v="9"/>
    <s v="EUR"/>
    <n v="1483138800"/>
    <n v="1480610046"/>
    <b v="0"/>
    <n v="3"/>
    <b v="0"/>
    <x v="8"/>
    <n v="251.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-455981"/>
    <n v="462000"/>
    <n v="6019"/>
    <x v="1"/>
    <x v="11"/>
    <s v="SEK"/>
    <n v="1482515937"/>
    <n v="1479923937"/>
    <b v="0"/>
    <n v="7"/>
    <b v="0"/>
    <x v="8"/>
    <n v="3009.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-34894"/>
    <n v="35000"/>
    <n v="106"/>
    <x v="1"/>
    <x v="1"/>
    <s v="GBP"/>
    <n v="1432223125"/>
    <n v="1429631125"/>
    <b v="0"/>
    <n v="4"/>
    <b v="0"/>
    <x v="8"/>
    <n v="5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-13668"/>
    <n v="15000"/>
    <n v="1332"/>
    <x v="1"/>
    <x v="0"/>
    <s v="USD"/>
    <n v="1461653700"/>
    <n v="1458665146"/>
    <b v="0"/>
    <n v="44"/>
    <b v="0"/>
    <x v="8"/>
    <n v="66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-45080"/>
    <n v="50000"/>
    <n v="4920"/>
    <x v="1"/>
    <x v="0"/>
    <s v="USD"/>
    <n v="1476371552"/>
    <n v="1473779552"/>
    <b v="0"/>
    <n v="90"/>
    <b v="0"/>
    <x v="8"/>
    <n v="246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-19514"/>
    <n v="20000"/>
    <n v="486"/>
    <x v="1"/>
    <x v="0"/>
    <s v="USD"/>
    <n v="1483063435"/>
    <n v="1480471435"/>
    <b v="0"/>
    <n v="8"/>
    <b v="0"/>
    <x v="8"/>
    <n v="24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-98870"/>
    <n v="100000"/>
    <n v="1130"/>
    <x v="1"/>
    <x v="0"/>
    <s v="USD"/>
    <n v="1421348428"/>
    <n v="1417460428"/>
    <b v="0"/>
    <n v="11"/>
    <b v="0"/>
    <x v="8"/>
    <n v="56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-46295"/>
    <n v="48000"/>
    <n v="1705"/>
    <x v="1"/>
    <x v="0"/>
    <s v="USD"/>
    <n v="1432916235"/>
    <n v="1430324235"/>
    <b v="0"/>
    <n v="41"/>
    <b v="0"/>
    <x v="8"/>
    <n v="852.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-73252"/>
    <n v="75000"/>
    <n v="1748"/>
    <x v="1"/>
    <x v="0"/>
    <s v="USD"/>
    <n v="1476458734"/>
    <n v="1472570734"/>
    <b v="0"/>
    <n v="15"/>
    <b v="0"/>
    <x v="8"/>
    <n v="87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-49592"/>
    <n v="50000"/>
    <n v="408"/>
    <x v="1"/>
    <x v="0"/>
    <s v="USD"/>
    <n v="1417501145"/>
    <n v="1414041545"/>
    <b v="0"/>
    <n v="9"/>
    <b v="0"/>
    <x v="8"/>
    <n v="204"/>
    <x v="2"/>
    <x v="8"/>
  </r>
  <r>
    <n v="1330"/>
    <s v="The 3G Smartwatch for Kids that Encourages Outdoor Play"/>
    <s v="Outdoor play is essential. Wanderwatch helps to make it fun and safe! Fun for kids, great for parents. Time to Play!"/>
    <n v="-27127"/>
    <n v="35000"/>
    <n v="7873"/>
    <x v="1"/>
    <x v="0"/>
    <s v="USD"/>
    <n v="1467432000"/>
    <n v="1464763109"/>
    <b v="0"/>
    <n v="50"/>
    <b v="0"/>
    <x v="8"/>
    <n v="3936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-246583"/>
    <n v="250000"/>
    <n v="3417"/>
    <x v="1"/>
    <x v="0"/>
    <s v="USD"/>
    <n v="1471435554"/>
    <n v="1468843554"/>
    <b v="0"/>
    <n v="34"/>
    <b v="0"/>
    <x v="8"/>
    <n v="1708.5"/>
    <x v="2"/>
    <x v="8"/>
  </r>
  <r>
    <n v="1332"/>
    <s v="Belt with Legs Invention (Canceled)"/>
    <s v="Long bus queue and no seats around? This light weight seating device can be worn anywhere and at anytime! Belt that converts into seat."/>
    <n v="-10115"/>
    <n v="10115"/>
    <n v="0"/>
    <x v="1"/>
    <x v="16"/>
    <s v="CHF"/>
    <n v="1485480408"/>
    <n v="1482888408"/>
    <b v="0"/>
    <n v="0"/>
    <b v="0"/>
    <x v="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-2500"/>
    <n v="2500"/>
    <n v="0"/>
    <x v="1"/>
    <x v="2"/>
    <s v="AUD"/>
    <n v="1405478025"/>
    <n v="1402886025"/>
    <b v="0"/>
    <n v="0"/>
    <b v="0"/>
    <x v="8"/>
    <n v="0"/>
    <x v="2"/>
    <x v="8"/>
  </r>
  <r>
    <n v="1334"/>
    <s v="My TUSK â„¢ (Telephone Utility Support Kit!) (Canceled)"/>
    <s v="A wearable device that allows you to dock and operate your phone hands-free anywhere and everywhere!"/>
    <n v="-118697"/>
    <n v="133000"/>
    <n v="14303"/>
    <x v="1"/>
    <x v="0"/>
    <s v="USD"/>
    <n v="1457721287"/>
    <n v="1455129287"/>
    <b v="0"/>
    <n v="276"/>
    <b v="0"/>
    <x v="8"/>
    <n v="7151.5"/>
    <x v="2"/>
    <x v="8"/>
  </r>
  <r>
    <n v="1335"/>
    <s v="UB Fit (Canceled)"/>
    <s v="Dial up your performance with UB Fit: 1st wearable resistance technology that allows you to tone muscles while doing a cardio workout"/>
    <n v="-20060"/>
    <n v="25000"/>
    <n v="4940"/>
    <x v="1"/>
    <x v="0"/>
    <s v="USD"/>
    <n v="1449354502"/>
    <n v="1446762502"/>
    <b v="0"/>
    <n v="16"/>
    <b v="0"/>
    <x v="8"/>
    <n v="247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-15053"/>
    <n v="100000"/>
    <n v="84947"/>
    <x v="1"/>
    <x v="0"/>
    <s v="USD"/>
    <n v="1418849028"/>
    <n v="1415825028"/>
    <b v="0"/>
    <n v="224"/>
    <b v="0"/>
    <x v="8"/>
    <n v="42473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-25309"/>
    <n v="50000"/>
    <n v="24691"/>
    <x v="1"/>
    <x v="0"/>
    <s v="USD"/>
    <n v="1488549079"/>
    <n v="1485957079"/>
    <b v="0"/>
    <n v="140"/>
    <b v="0"/>
    <x v="8"/>
    <n v="1234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-29009"/>
    <n v="30000"/>
    <n v="991"/>
    <x v="1"/>
    <x v="0"/>
    <s v="USD"/>
    <n v="1438543033"/>
    <n v="1435951033"/>
    <b v="0"/>
    <n v="15"/>
    <b v="0"/>
    <x v="8"/>
    <n v="495.5"/>
    <x v="2"/>
    <x v="8"/>
  </r>
  <r>
    <n v="1339"/>
    <s v="Linkoo (Canceled)"/>
    <s v="World's Smallest customizable Phone &amp; GPS Watch for kids !"/>
    <n v="-46683"/>
    <n v="50000"/>
    <n v="3317"/>
    <x v="1"/>
    <x v="0"/>
    <s v="USD"/>
    <n v="1418056315"/>
    <n v="1414164715"/>
    <b v="0"/>
    <n v="37"/>
    <b v="0"/>
    <x v="8"/>
    <n v="1658.5"/>
    <x v="2"/>
    <x v="8"/>
  </r>
  <r>
    <n v="1340"/>
    <s v="Glass Designs (Canceled)"/>
    <s v="I would like to make nicer, more stylish looking frames for the Google Glass using 3D printing technology."/>
    <n v="-1680"/>
    <n v="1680"/>
    <n v="0"/>
    <x v="1"/>
    <x v="0"/>
    <s v="USD"/>
    <n v="1408112253"/>
    <n v="1405520253"/>
    <b v="0"/>
    <n v="0"/>
    <b v="0"/>
    <x v="8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-7410"/>
    <n v="25000"/>
    <n v="17590"/>
    <x v="1"/>
    <x v="1"/>
    <s v="GBP"/>
    <n v="1475333917"/>
    <n v="1472569117"/>
    <b v="0"/>
    <n v="46"/>
    <b v="0"/>
    <x v="8"/>
    <n v="879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-49900"/>
    <n v="50000"/>
    <n v="100"/>
    <x v="1"/>
    <x v="0"/>
    <s v="USD"/>
    <n v="1437161739"/>
    <n v="1434569739"/>
    <b v="0"/>
    <n v="1"/>
    <b v="0"/>
    <x v="8"/>
    <n v="5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1149"/>
    <n v="50000"/>
    <n v="51149"/>
    <x v="1"/>
    <x v="0"/>
    <s v="USD"/>
    <n v="1471579140"/>
    <n v="1466512683"/>
    <b v="0"/>
    <n v="323"/>
    <b v="0"/>
    <x v="8"/>
    <n v="25574.5"/>
    <x v="2"/>
    <x v="8"/>
  </r>
  <r>
    <n v="1344"/>
    <s v="A Masters Guide to The Way of the Warrior"/>
    <s v="The is the ultimate guide to applied Eastern philosophy, martial arts, and the path of the warrior from a scientific perspective."/>
    <n v="4166"/>
    <n v="1500"/>
    <n v="5666"/>
    <x v="0"/>
    <x v="5"/>
    <s v="CAD"/>
    <n v="1467313039"/>
    <n v="1464807439"/>
    <b v="0"/>
    <n v="139"/>
    <b v="1"/>
    <x v="9"/>
    <n v="283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75"/>
    <n v="300"/>
    <n v="375"/>
    <x v="0"/>
    <x v="0"/>
    <s v="USD"/>
    <n v="1405366359"/>
    <n v="1402342359"/>
    <b v="0"/>
    <n v="7"/>
    <b v="1"/>
    <x v="9"/>
    <n v="187.5"/>
    <x v="3"/>
    <x v="9"/>
  </r>
  <r>
    <n v="1346"/>
    <s v="Anthology of Stories from LGBT Nepal"/>
    <s v="An anthology of nonfiction stories written by Nepal's Lesbian, Gay, Bisexual, and Transgender (LGBT) community."/>
    <n v="2319"/>
    <n v="4900"/>
    <n v="7219"/>
    <x v="0"/>
    <x v="0"/>
    <s v="USD"/>
    <n v="1372297751"/>
    <n v="1369705751"/>
    <b v="0"/>
    <n v="149"/>
    <b v="1"/>
    <x v="9"/>
    <n v="3609.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55"/>
    <n v="2500"/>
    <n v="2555"/>
    <x v="0"/>
    <x v="0"/>
    <s v="USD"/>
    <n v="1425741525"/>
    <n v="1423149525"/>
    <b v="0"/>
    <n v="31"/>
    <b v="1"/>
    <x v="9"/>
    <n v="1277.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10"/>
    <n v="5875"/>
    <n v="5985"/>
    <x v="0"/>
    <x v="0"/>
    <s v="USD"/>
    <n v="1418904533"/>
    <n v="1416485333"/>
    <b v="0"/>
    <n v="26"/>
    <b v="1"/>
    <x v="9"/>
    <n v="2992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210"/>
    <n v="5000"/>
    <n v="10210"/>
    <x v="0"/>
    <x v="5"/>
    <s v="CAD"/>
    <n v="1450249140"/>
    <n v="1447055935"/>
    <b v="0"/>
    <n v="172"/>
    <b v="1"/>
    <x v="9"/>
    <n v="51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202.5"/>
    <n v="5000"/>
    <n v="5202.5"/>
    <x v="0"/>
    <x v="0"/>
    <s v="USD"/>
    <n v="1451089134"/>
    <n v="1448497134"/>
    <b v="0"/>
    <n v="78"/>
    <b v="1"/>
    <x v="9"/>
    <n v="2601.25"/>
    <x v="3"/>
    <x v="9"/>
  </r>
  <r>
    <n v="1351"/>
    <s v="Purpose: Your Journey To Find Meaning"/>
    <s v="Discover your purpose, live a more fulfilling life, leave a positive footprint on society."/>
    <n v="253"/>
    <n v="20000"/>
    <n v="20253"/>
    <x v="0"/>
    <x v="0"/>
    <s v="USD"/>
    <n v="1455299144"/>
    <n v="1452707144"/>
    <b v="0"/>
    <n v="120"/>
    <b v="1"/>
    <x v="9"/>
    <n v="10126.5"/>
    <x v="3"/>
    <x v="9"/>
  </r>
  <r>
    <n v="1352"/>
    <s v="Will's SmileBook Project"/>
    <s v="An important book, based on research, to make you and your learners smile again. Better smile sheets, better feedback, better learning!"/>
    <n v="3614"/>
    <n v="10000"/>
    <n v="13614"/>
    <x v="0"/>
    <x v="0"/>
    <s v="USD"/>
    <n v="1441425540"/>
    <n v="1436968366"/>
    <b v="0"/>
    <n v="227"/>
    <b v="1"/>
    <x v="9"/>
    <n v="6807"/>
    <x v="3"/>
    <x v="9"/>
  </r>
  <r>
    <n v="1353"/>
    <s v="Finish The Script! - A College Writing Course in Book Form"/>
    <s v="A book that teaches aspiring writers how to get from a basic idea to a fully rewritten screenplay."/>
    <n v="336"/>
    <n v="1000"/>
    <n v="1336"/>
    <x v="0"/>
    <x v="0"/>
    <s v="USD"/>
    <n v="1362960000"/>
    <n v="1359946188"/>
    <b v="0"/>
    <n v="42"/>
    <b v="1"/>
    <x v="9"/>
    <n v="66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363"/>
    <n v="1200"/>
    <n v="1563"/>
    <x v="0"/>
    <x v="1"/>
    <s v="GBP"/>
    <n v="1465672979"/>
    <n v="1463080979"/>
    <b v="0"/>
    <n v="64"/>
    <b v="1"/>
    <x v="9"/>
    <n v="781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567"/>
    <n v="2500"/>
    <n v="3067"/>
    <x v="0"/>
    <x v="1"/>
    <s v="GBP"/>
    <n v="1354269600"/>
    <n v="1351663605"/>
    <b v="0"/>
    <n v="121"/>
    <b v="1"/>
    <x v="9"/>
    <n v="1533.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2815.5600000000004"/>
    <n v="3400"/>
    <n v="6215.56"/>
    <x v="0"/>
    <x v="0"/>
    <s v="USD"/>
    <n v="1372985760"/>
    <n v="1370393760"/>
    <b v="0"/>
    <n v="87"/>
    <b v="1"/>
    <x v="9"/>
    <n v="3107.78"/>
    <x v="3"/>
    <x v="9"/>
  </r>
  <r>
    <n v="1357"/>
    <s v="Becoming Alicia"/>
    <s v="The search for identity leads one young woman to Mexico, where she follows her grandfather's journey back to America."/>
    <n v="506"/>
    <n v="2000"/>
    <n v="2506"/>
    <x v="0"/>
    <x v="0"/>
    <s v="USD"/>
    <n v="1362117540"/>
    <n v="1359587137"/>
    <b v="0"/>
    <n v="65"/>
    <b v="1"/>
    <x v="9"/>
    <n v="1253"/>
    <x v="3"/>
    <x v="9"/>
  </r>
  <r>
    <n v="1358"/>
    <s v="The Masada Story Project"/>
    <s v="I am working on a book about what people do when they visit Masada, an ancient fortress in the Judean desert."/>
    <n v="350"/>
    <n v="3000"/>
    <n v="3350"/>
    <x v="0"/>
    <x v="0"/>
    <s v="USD"/>
    <n v="1309009323"/>
    <n v="1306417323"/>
    <b v="0"/>
    <n v="49"/>
    <b v="1"/>
    <x v="9"/>
    <n v="1675"/>
    <x v="3"/>
    <x v="9"/>
  </r>
  <r>
    <n v="1359"/>
    <s v="UnConventional - Worldcon 2011 Research"/>
    <s v="Funding for a 2011 trip to Worldcon for research for &quot;UnConventional,&quot; a book on the history of the American fan convention."/>
    <n v="104"/>
    <n v="660"/>
    <n v="764"/>
    <x v="0"/>
    <x v="0"/>
    <s v="USD"/>
    <n v="1309980790"/>
    <n v="1304623990"/>
    <b v="0"/>
    <n v="19"/>
    <b v="1"/>
    <x v="9"/>
    <n v="382"/>
    <x v="3"/>
    <x v="9"/>
  </r>
  <r>
    <n v="1360"/>
    <s v="So Bad, It's Good! - A Book of Bad Movies"/>
    <s v="So Bad, It's Good! is a guide to finding the best films for your bad movie night."/>
    <n v="1098"/>
    <n v="1500"/>
    <n v="2598"/>
    <x v="0"/>
    <x v="0"/>
    <s v="USD"/>
    <n v="1343943420"/>
    <n v="1341524220"/>
    <b v="0"/>
    <n v="81"/>
    <b v="1"/>
    <x v="9"/>
    <n v="1299"/>
    <x v="3"/>
    <x v="9"/>
  </r>
  <r>
    <n v="1361"/>
    <s v="Me, Myself &amp; I - the dark art of big wall soloing"/>
    <s v="The forbidden dark art of roped soloing, for climbers who need to know in order to make the ultimate climb come true!"/>
    <n v="1559"/>
    <n v="6000"/>
    <n v="7559"/>
    <x v="0"/>
    <x v="1"/>
    <s v="GBP"/>
    <n v="1403370772"/>
    <n v="1400778772"/>
    <b v="0"/>
    <n v="264"/>
    <b v="1"/>
    <x v="9"/>
    <n v="3779.5"/>
    <x v="3"/>
    <x v="9"/>
  </r>
  <r>
    <n v="1362"/>
    <s v="A Fantastic Affair: Karl Barth in America 1962â€“Research"/>
    <s v="The never-before-told story of Karl Barth's (first and only) journey to the United States in 1962."/>
    <n v="91"/>
    <n v="1000"/>
    <n v="1091"/>
    <x v="0"/>
    <x v="0"/>
    <s v="USD"/>
    <n v="1378592731"/>
    <n v="1373408731"/>
    <b v="0"/>
    <n v="25"/>
    <b v="1"/>
    <x v="9"/>
    <n v="545.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0"/>
    <n v="200"/>
    <n v="200"/>
    <x v="0"/>
    <x v="0"/>
    <s v="USD"/>
    <n v="1455523140"/>
    <n v="1453925727"/>
    <b v="0"/>
    <n v="5"/>
    <b v="1"/>
    <x v="9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7830"/>
    <n v="42000"/>
    <n v="49830"/>
    <x v="0"/>
    <x v="8"/>
    <s v="DKK"/>
    <n v="1420648906"/>
    <n v="1415464906"/>
    <b v="0"/>
    <n v="144"/>
    <b v="1"/>
    <x v="11"/>
    <n v="2491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20"/>
    <n v="7500"/>
    <n v="7520"/>
    <x v="0"/>
    <x v="0"/>
    <s v="USD"/>
    <n v="1426523752"/>
    <n v="1423935352"/>
    <b v="0"/>
    <n v="92"/>
    <b v="1"/>
    <x v="11"/>
    <n v="3760"/>
    <x v="4"/>
    <x v="11"/>
  </r>
  <r>
    <n v="1366"/>
    <s v="Kick It! A Tribute to the A.K.s"/>
    <s v="A musical memorial for Alexi Petersen."/>
    <n v="1986.6900000000005"/>
    <n v="7500"/>
    <n v="9486.69"/>
    <x v="0"/>
    <x v="0"/>
    <s v="USD"/>
    <n v="1417049663"/>
    <n v="1413158063"/>
    <b v="0"/>
    <n v="147"/>
    <b v="1"/>
    <x v="11"/>
    <n v="4743.3450000000003"/>
    <x v="4"/>
    <x v="11"/>
  </r>
  <r>
    <n v="1367"/>
    <s v="House of Rabbits  - &quot;Songs of Charivari&quot;"/>
    <s v="House of Rabbits are recording our full-length, debut album! Support independent music, receive great rewards!"/>
    <n v="713"/>
    <n v="5000"/>
    <n v="5713"/>
    <x v="0"/>
    <x v="0"/>
    <s v="USD"/>
    <n v="1447463050"/>
    <n v="1444867450"/>
    <b v="0"/>
    <n v="90"/>
    <b v="1"/>
    <x v="11"/>
    <n v="2856.5"/>
    <x v="4"/>
    <x v="11"/>
  </r>
  <r>
    <n v="1368"/>
    <s v="Saturate &quot; The Separation Effect &quot; CD"/>
    <s v="We are in the final stages of the creation of our 4th record, The Separation Effect. our most passionate record to date."/>
    <n v="535"/>
    <n v="5000"/>
    <n v="5535"/>
    <x v="0"/>
    <x v="0"/>
    <s v="USD"/>
    <n v="1434342894"/>
    <n v="1432269294"/>
    <b v="0"/>
    <n v="87"/>
    <b v="1"/>
    <x v="11"/>
    <n v="2767.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1730.6299999999974"/>
    <n v="32360"/>
    <n v="34090.629999999997"/>
    <x v="0"/>
    <x v="0"/>
    <s v="USD"/>
    <n v="1397225746"/>
    <n v="1394633746"/>
    <b v="0"/>
    <n v="406"/>
    <b v="1"/>
    <x v="11"/>
    <n v="17045.314999999999"/>
    <x v="4"/>
    <x v="11"/>
  </r>
  <r>
    <n v="1370"/>
    <s v="Food On You presents Baby's First Parental Advisory"/>
    <s v="Songs about the first year of parenthood, often inappropriate for children"/>
    <n v="55"/>
    <n v="1500"/>
    <n v="1555"/>
    <x v="0"/>
    <x v="0"/>
    <s v="USD"/>
    <n v="1381881890"/>
    <n v="1380585890"/>
    <b v="0"/>
    <n v="20"/>
    <b v="1"/>
    <x v="11"/>
    <n v="777.5"/>
    <x v="4"/>
    <x v="11"/>
  </r>
  <r>
    <n v="1371"/>
    <s v="The Defiant Tour Documentary with LoNero"/>
    <s v="The Defiant Tour Documentary is a never before examination of the finances of a touring band and what it takes to go on the road."/>
    <n v="496"/>
    <n v="6999"/>
    <n v="7495"/>
    <x v="0"/>
    <x v="0"/>
    <s v="USD"/>
    <n v="1431022342"/>
    <n v="1428430342"/>
    <b v="0"/>
    <n v="70"/>
    <b v="1"/>
    <x v="11"/>
    <n v="3747.5"/>
    <x v="4"/>
    <x v="11"/>
  </r>
  <r>
    <n v="1372"/>
    <s v="Ted Lukas &amp; the Misled new CD - &quot;FEED&quot;"/>
    <s v="Please help us raise funds to press our new CD!"/>
    <n v="120"/>
    <n v="500"/>
    <n v="620"/>
    <x v="0"/>
    <x v="0"/>
    <s v="USD"/>
    <n v="1342115132"/>
    <n v="1339523132"/>
    <b v="0"/>
    <n v="16"/>
    <b v="1"/>
    <x v="11"/>
    <n v="310"/>
    <x v="4"/>
    <x v="11"/>
  </r>
  <r>
    <n v="1373"/>
    <s v="Broccoli Samurai: Tour Van or Bust!"/>
    <s v="Help Broccoli Samurai raise money to get a new van and continue bringing you the jams!"/>
    <n v="501"/>
    <n v="10000"/>
    <n v="10501"/>
    <x v="0"/>
    <x v="0"/>
    <s v="USD"/>
    <n v="1483138233"/>
    <n v="1480546233"/>
    <b v="0"/>
    <n v="52"/>
    <b v="1"/>
    <x v="11"/>
    <n v="5250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342"/>
    <n v="1500"/>
    <n v="2842"/>
    <x v="0"/>
    <x v="0"/>
    <s v="USD"/>
    <n v="1458874388"/>
    <n v="1456285988"/>
    <b v="0"/>
    <n v="66"/>
    <b v="1"/>
    <x v="11"/>
    <n v="142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2853"/>
    <n v="4000"/>
    <n v="6853"/>
    <x v="0"/>
    <x v="6"/>
    <s v="EUR"/>
    <n v="1484444119"/>
    <n v="1481852119"/>
    <b v="0"/>
    <n v="109"/>
    <b v="1"/>
    <x v="11"/>
    <n v="3426.5"/>
    <x v="4"/>
    <x v="11"/>
  </r>
  <r>
    <n v="1376"/>
    <s v="Dead Pirates / HIGHMARE LP 2nd pressing"/>
    <s v="Dead Pirates are planning a second pressing of HIGHMARE LP, who wants one ?"/>
    <n v="5642"/>
    <n v="3700"/>
    <n v="9342"/>
    <x v="0"/>
    <x v="1"/>
    <s v="GBP"/>
    <n v="1480784606"/>
    <n v="1478189006"/>
    <b v="0"/>
    <n v="168"/>
    <b v="1"/>
    <x v="11"/>
    <n v="4671"/>
    <x v="4"/>
    <x v="11"/>
  </r>
  <r>
    <n v="1377"/>
    <s v="Official Debut EP for Stereo Jo"/>
    <s v="Stereo Jo is set to release a 5 song EP. Your donation will directly help w/ recording, design, production, &amp; duplication. Thank You :)"/>
    <n v="210"/>
    <n v="1300"/>
    <n v="1510"/>
    <x v="0"/>
    <x v="0"/>
    <s v="USD"/>
    <n v="1486095060"/>
    <n v="1484198170"/>
    <b v="0"/>
    <n v="31"/>
    <b v="1"/>
    <x v="11"/>
    <n v="755"/>
    <x v="4"/>
    <x v="11"/>
  </r>
  <r>
    <n v="1378"/>
    <s v="SIX BY SEVEN"/>
    <s v="A psychedelic post rock masterpiece!"/>
    <n v="2067"/>
    <n v="2000"/>
    <n v="4067"/>
    <x v="0"/>
    <x v="1"/>
    <s v="GBP"/>
    <n v="1470075210"/>
    <n v="1468779210"/>
    <b v="0"/>
    <n v="133"/>
    <b v="1"/>
    <x v="11"/>
    <n v="2033.5"/>
    <x v="4"/>
    <x v="11"/>
  </r>
  <r>
    <n v="1379"/>
    <s v="J. Walter Makes a Record"/>
    <s v="---------The long-awaited debut full-length from Justin Ruddy--------"/>
    <n v="1160"/>
    <n v="10000"/>
    <n v="11160"/>
    <x v="0"/>
    <x v="0"/>
    <s v="USD"/>
    <n v="1433504876"/>
    <n v="1430912876"/>
    <b v="0"/>
    <n v="151"/>
    <b v="1"/>
    <x v="11"/>
    <n v="5580"/>
    <x v="4"/>
    <x v="11"/>
  </r>
  <r>
    <n v="1380"/>
    <s v="BARNFEST 2015"/>
    <s v="A DIY MUSIC FESTIVAL FROM ST. LOUIS MO! Bands make their own festival, help make it legit!"/>
    <n v="81"/>
    <n v="25"/>
    <n v="106"/>
    <x v="0"/>
    <x v="0"/>
    <s v="USD"/>
    <n v="1433815200"/>
    <n v="1431886706"/>
    <b v="0"/>
    <n v="5"/>
    <b v="1"/>
    <x v="11"/>
    <n v="53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5"/>
    <n v="5000"/>
    <n v="5355"/>
    <x v="0"/>
    <x v="0"/>
    <s v="USD"/>
    <n v="1482988125"/>
    <n v="1480396125"/>
    <b v="0"/>
    <n v="73"/>
    <b v="1"/>
    <x v="11"/>
    <n v="2677.5"/>
    <x v="4"/>
    <x v="11"/>
  </r>
  <r>
    <n v="1382"/>
    <s v="The Floorwalkers New Album!"/>
    <s v="We're making a new record -- independently! We've got some great new songs we're really excited to bring to you!"/>
    <n v="349"/>
    <n v="8000"/>
    <n v="8349"/>
    <x v="0"/>
    <x v="0"/>
    <s v="USD"/>
    <n v="1367867536"/>
    <n v="1365275536"/>
    <b v="0"/>
    <n v="148"/>
    <b v="1"/>
    <x v="11"/>
    <n v="4174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473"/>
    <n v="2200"/>
    <n v="4673"/>
    <x v="0"/>
    <x v="5"/>
    <s v="CAD"/>
    <n v="1482457678"/>
    <n v="1480729678"/>
    <b v="0"/>
    <n v="93"/>
    <b v="1"/>
    <x v="11"/>
    <n v="2336.5"/>
    <x v="4"/>
    <x v="11"/>
  </r>
  <r>
    <n v="1384"/>
    <s v="Manny Manriquez' new rock opera journey: Outland Warrior"/>
    <s v="Outland Warrior is my first solo musical project, featuring songs written by me and recorded at my home studio."/>
    <n v="843"/>
    <n v="3500"/>
    <n v="4343"/>
    <x v="0"/>
    <x v="0"/>
    <s v="USD"/>
    <n v="1436117922"/>
    <n v="1433525922"/>
    <b v="0"/>
    <n v="63"/>
    <b v="1"/>
    <x v="11"/>
    <n v="2171.5"/>
    <x v="4"/>
    <x v="11"/>
  </r>
  <r>
    <n v="1385"/>
    <s v="Chi Might Project"/>
    <s v="Musicians, singers &amp; songwriters from all over the world collaborate via YouTube in order to create an amazing album!"/>
    <n v="832.48999999999978"/>
    <n v="8000"/>
    <n v="8832.49"/>
    <x v="0"/>
    <x v="12"/>
    <s v="EUR"/>
    <n v="1461931860"/>
    <n v="1457109121"/>
    <b v="0"/>
    <n v="134"/>
    <b v="1"/>
    <x v="11"/>
    <n v="4416.2449999999999"/>
    <x v="4"/>
    <x v="11"/>
  </r>
  <r>
    <n v="1386"/>
    <s v="MALTESE CROSS: The First Album"/>
    <s v="We are a classic hard rock/heavy metal band just trying to keep rock alive!"/>
    <n v="475"/>
    <n v="400"/>
    <n v="875"/>
    <x v="0"/>
    <x v="0"/>
    <s v="USD"/>
    <n v="1438183889"/>
    <n v="1435591889"/>
    <b v="0"/>
    <n v="14"/>
    <b v="1"/>
    <x v="11"/>
    <n v="437.5"/>
    <x v="4"/>
    <x v="11"/>
  </r>
  <r>
    <n v="1387"/>
    <s v="FAMILY BUSINESS KICKSTARTER"/>
    <s v="Less than one week to PLEDGE YOUR SUPPORT for THE FAMILY BUSINESS as the band raises funds for the next full length rock album."/>
    <n v="1465"/>
    <n v="4000"/>
    <n v="5465"/>
    <x v="0"/>
    <x v="0"/>
    <s v="USD"/>
    <n v="1433305800"/>
    <n v="1430604395"/>
    <b v="0"/>
    <n v="78"/>
    <b v="1"/>
    <x v="11"/>
    <n v="2732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1740.37"/>
    <n v="5000"/>
    <n v="6740.37"/>
    <x v="0"/>
    <x v="0"/>
    <s v="USD"/>
    <n v="1476720840"/>
    <n v="1474469117"/>
    <b v="0"/>
    <n v="112"/>
    <b v="1"/>
    <x v="11"/>
    <n v="3370.1849999999999"/>
    <x v="4"/>
    <x v="11"/>
  </r>
  <r>
    <n v="1389"/>
    <s v="Pre-order DANCEHALL's first record!!!"/>
    <s v="Help fund the pressing of DANCEHALL's first record by pre-ordering it in advance!!!"/>
    <n v="227"/>
    <n v="500"/>
    <n v="727"/>
    <x v="0"/>
    <x v="1"/>
    <s v="GBP"/>
    <n v="1471087957"/>
    <n v="1468495957"/>
    <b v="0"/>
    <n v="34"/>
    <b v="1"/>
    <x v="11"/>
    <n v="363.5"/>
    <x v="4"/>
    <x v="11"/>
  </r>
  <r>
    <n v="1390"/>
    <s v="New Music Video/Artist Development"/>
    <s v="Breakout Artist Management will be working with us on a brand new music video and we need your help!"/>
    <n v="255"/>
    <n v="2800"/>
    <n v="3055"/>
    <x v="0"/>
    <x v="0"/>
    <s v="USD"/>
    <n v="1430154720"/>
    <n v="1427224606"/>
    <b v="0"/>
    <n v="19"/>
    <b v="1"/>
    <x v="11"/>
    <n v="1527.5"/>
    <x v="4"/>
    <x v="11"/>
  </r>
  <r>
    <n v="1391"/>
    <s v="Rules and Regulations"/>
    <s v="With the money donated through this project we intend on investing in sound equipment for live shows"/>
    <n v="51"/>
    <n v="500"/>
    <n v="551"/>
    <x v="0"/>
    <x v="0"/>
    <s v="USD"/>
    <n v="1440219540"/>
    <n v="1436369818"/>
    <b v="0"/>
    <n v="13"/>
    <b v="1"/>
    <x v="11"/>
    <n v="275.5"/>
    <x v="4"/>
    <x v="11"/>
  </r>
  <r>
    <n v="1392"/>
    <s v="Telesomniac's Debut Album"/>
    <s v="Telesomniac is a rock band from Provo, UT releasing their debut album Thirty-One Flashes in the Dark."/>
    <n v="341"/>
    <n v="2500"/>
    <n v="2841"/>
    <x v="0"/>
    <x v="0"/>
    <s v="USD"/>
    <n v="1456976586"/>
    <n v="1454298186"/>
    <b v="0"/>
    <n v="104"/>
    <b v="1"/>
    <x v="11"/>
    <n v="1420.5"/>
    <x v="4"/>
    <x v="11"/>
  </r>
  <r>
    <n v="1393"/>
    <s v="WolfHunt | Social Commentary Rock Project"/>
    <s v="Rock n' Roll tales of our times"/>
    <n v="235"/>
    <n v="10000"/>
    <n v="10235"/>
    <x v="0"/>
    <x v="0"/>
    <s v="USD"/>
    <n v="1470068523"/>
    <n v="1467476523"/>
    <b v="0"/>
    <n v="52"/>
    <b v="1"/>
    <x v="11"/>
    <n v="5117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166"/>
    <n v="750"/>
    <n v="916"/>
    <x v="0"/>
    <x v="0"/>
    <s v="USD"/>
    <n v="1488337200"/>
    <n v="1484623726"/>
    <b v="0"/>
    <n v="17"/>
    <b v="1"/>
    <x v="11"/>
    <n v="458"/>
    <x v="4"/>
    <x v="11"/>
  </r>
  <r>
    <n v="1395"/>
    <s v="Quiet Oaks Full Length Album"/>
    <s v="Help Quiet Oaks record their debut album!!!"/>
    <n v="416"/>
    <n v="3500"/>
    <n v="3916"/>
    <x v="0"/>
    <x v="0"/>
    <s v="USD"/>
    <n v="1484430481"/>
    <n v="1481838481"/>
    <b v="0"/>
    <n v="82"/>
    <b v="1"/>
    <x v="11"/>
    <n v="195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438"/>
    <n v="6000"/>
    <n v="6438"/>
    <x v="0"/>
    <x v="0"/>
    <s v="USD"/>
    <n v="1423871882"/>
    <n v="1421279882"/>
    <b v="0"/>
    <n v="73"/>
    <b v="1"/>
    <x v="11"/>
    <n v="32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385"/>
    <n v="10000"/>
    <n v="11385"/>
    <x v="0"/>
    <x v="0"/>
    <s v="USD"/>
    <n v="1477603140"/>
    <n v="1475013710"/>
    <b v="0"/>
    <n v="158"/>
    <b v="1"/>
    <x v="11"/>
    <n v="5692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26"/>
    <n v="4400"/>
    <n v="4826"/>
    <x v="0"/>
    <x v="0"/>
    <s v="USD"/>
    <n v="1467752334"/>
    <n v="1465160334"/>
    <b v="0"/>
    <n v="65"/>
    <b v="1"/>
    <x v="11"/>
    <n v="241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2353"/>
    <n v="9000"/>
    <n v="11353"/>
    <x v="0"/>
    <x v="0"/>
    <s v="USD"/>
    <n v="1412640373"/>
    <n v="1410048373"/>
    <b v="0"/>
    <n v="184"/>
    <b v="1"/>
    <x v="11"/>
    <n v="5676.5"/>
    <x v="4"/>
    <x v="11"/>
  </r>
  <r>
    <n v="1400"/>
    <s v="Stone Kings: From Creation To Devastation"/>
    <s v="We're looking to our fans to help partially fund the new album. It's 12 tracks in length &amp; will be a musical trip like no other!"/>
    <n v="236"/>
    <n v="350"/>
    <n v="586"/>
    <x v="0"/>
    <x v="1"/>
    <s v="GBP"/>
    <n v="1465709400"/>
    <n v="1462695073"/>
    <b v="0"/>
    <n v="34"/>
    <b v="1"/>
    <x v="11"/>
    <n v="29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9913"/>
    <n v="2500"/>
    <n v="12413"/>
    <x v="0"/>
    <x v="0"/>
    <s v="USD"/>
    <n v="1369612474"/>
    <n v="1367798074"/>
    <b v="0"/>
    <n v="240"/>
    <b v="1"/>
    <x v="11"/>
    <n v="6206.5"/>
    <x v="4"/>
    <x v="11"/>
  </r>
  <r>
    <n v="1402"/>
    <s v="Nineteen Fifty Eight - Untitled EP"/>
    <s v="Help us fund our latest project - a 5 track EP: fast-paced, hard-hitting, female-fronted rock with catchy choruses and lyrics to match!"/>
    <n v="229"/>
    <n v="2500"/>
    <n v="2729"/>
    <x v="0"/>
    <x v="1"/>
    <s v="GBP"/>
    <n v="1430439411"/>
    <n v="1425259011"/>
    <b v="0"/>
    <n v="113"/>
    <b v="1"/>
    <x v="11"/>
    <n v="1364.5"/>
    <x v="4"/>
    <x v="11"/>
  </r>
  <r>
    <n v="1403"/>
    <s v="Gregorian Rock"/>
    <s v="Gregorian Rock merges Gregorian chant with modern music. It is serene, yet pummeling. It's not for everyone, but it might be for you."/>
    <n v="103"/>
    <n v="4000"/>
    <n v="4103"/>
    <x v="0"/>
    <x v="0"/>
    <s v="USD"/>
    <n v="1374802235"/>
    <n v="1372210235"/>
    <b v="0"/>
    <n v="66"/>
    <b v="1"/>
    <x v="11"/>
    <n v="2051.5"/>
    <x v="4"/>
    <x v="11"/>
  </r>
  <r>
    <n v="1404"/>
    <s v="3 Men and a Book"/>
    <s v="Translation &amp; publication of possibly the most famous piece of English literature - Act II Scene II of Romeo and Juliet into txt-speak."/>
    <n v="-14259"/>
    <n v="14500"/>
    <n v="241"/>
    <x v="2"/>
    <x v="1"/>
    <s v="GBP"/>
    <n v="1424607285"/>
    <n v="1422447285"/>
    <b v="1"/>
    <n v="5"/>
    <b v="0"/>
    <x v="22"/>
    <n v="120.5"/>
    <x v="3"/>
    <x v="22"/>
  </r>
  <r>
    <n v="1405"/>
    <s v="The Bible translated into Emoticons"/>
    <s v="Will more people read the Bible if it were translated into Emoticons?"/>
    <n v="-24895"/>
    <n v="25000"/>
    <n v="105"/>
    <x v="2"/>
    <x v="0"/>
    <s v="USD"/>
    <n v="1417195201"/>
    <n v="1414599601"/>
    <b v="1"/>
    <n v="17"/>
    <b v="0"/>
    <x v="22"/>
    <n v="52.5"/>
    <x v="3"/>
    <x v="22"/>
  </r>
  <r>
    <n v="1406"/>
    <s v="Man Down! Translation project"/>
    <s v="The White coat and the battle dress uniform"/>
    <n v="-11985"/>
    <n v="12000"/>
    <n v="15"/>
    <x v="2"/>
    <x v="13"/>
    <s v="EUR"/>
    <n v="1449914400"/>
    <n v="1445336607"/>
    <b v="0"/>
    <n v="3"/>
    <b v="0"/>
    <x v="22"/>
    <n v="7.5"/>
    <x v="3"/>
    <x v="22"/>
  </r>
  <r>
    <n v="1407"/>
    <s v="My life, My travel, My past - time to share"/>
    <s v="I traveled, I took pictures, I met people, I ate. Then I wrote a travel journal that needs editing, translation, and publishing."/>
    <n v="-2985"/>
    <n v="3000"/>
    <n v="15"/>
    <x v="2"/>
    <x v="0"/>
    <s v="USD"/>
    <n v="1407847978"/>
    <n v="1405687978"/>
    <b v="0"/>
    <n v="2"/>
    <b v="0"/>
    <x v="22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-928"/>
    <n v="1000"/>
    <n v="72"/>
    <x v="2"/>
    <x v="1"/>
    <s v="GBP"/>
    <n v="1447451756"/>
    <n v="1444856156"/>
    <b v="0"/>
    <n v="6"/>
    <b v="0"/>
    <x v="22"/>
    <n v="36"/>
    <x v="3"/>
    <x v="22"/>
  </r>
  <r>
    <n v="1409"/>
    <s v="Modern Literal Torah Translation: Genesis"/>
    <s v="Modern Literal Translation of the 1st Book of the Torah in English and Russian with sub-linear and interlinear layout."/>
    <n v="-4000"/>
    <n v="4000"/>
    <n v="0"/>
    <x v="2"/>
    <x v="0"/>
    <s v="USD"/>
    <n v="1420085535"/>
    <n v="1414897935"/>
    <b v="0"/>
    <n v="0"/>
    <b v="0"/>
    <x v="22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-5999"/>
    <n v="6000"/>
    <n v="1"/>
    <x v="2"/>
    <x v="13"/>
    <s v="EUR"/>
    <n v="1464939520"/>
    <n v="1461051520"/>
    <b v="0"/>
    <n v="1"/>
    <b v="0"/>
    <x v="22"/>
    <n v="0.5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-2993"/>
    <n v="3000"/>
    <n v="7"/>
    <x v="2"/>
    <x v="1"/>
    <s v="GBP"/>
    <n v="1423185900"/>
    <n v="1420766700"/>
    <b v="0"/>
    <n v="3"/>
    <b v="0"/>
    <x v="22"/>
    <n v="3.5"/>
    <x v="3"/>
    <x v="22"/>
  </r>
  <r>
    <n v="1412"/>
    <s v="For overseas shogi fans! Shogi novel translation project"/>
    <s v="â€œClimbing Silver!â€- An English translation of the Young Adult Shogi novella"/>
    <n v="-6680"/>
    <n v="7000"/>
    <n v="320"/>
    <x v="2"/>
    <x v="0"/>
    <s v="USD"/>
    <n v="1417656699"/>
    <n v="1415064699"/>
    <b v="0"/>
    <n v="13"/>
    <b v="0"/>
    <x v="22"/>
    <n v="160"/>
    <x v="3"/>
    <x v="22"/>
  </r>
  <r>
    <n v="1413"/>
    <s v="LE NUVOLE DEL CIELO-CLOUDS OF THE SKY"/>
    <s v="I need funds to publish a book based on a selection of sentences from the Gospel demonstrating that Christianity is a strong religion."/>
    <n v="-1900"/>
    <n v="2000"/>
    <n v="100"/>
    <x v="2"/>
    <x v="13"/>
    <s v="EUR"/>
    <n v="1455964170"/>
    <n v="1450780170"/>
    <b v="0"/>
    <n v="1"/>
    <b v="0"/>
    <x v="22"/>
    <n v="50"/>
    <x v="3"/>
    <x v="22"/>
  </r>
  <r>
    <n v="1414"/>
    <s v="Database of Interlinear Greek Words"/>
    <s v="Create an open source &quot;interlinear&quot; translation fo the Greek New Testament in re-publishable and open source database format."/>
    <n v="-499"/>
    <n v="500"/>
    <n v="1"/>
    <x v="2"/>
    <x v="0"/>
    <s v="USD"/>
    <n v="1483423467"/>
    <n v="1480831467"/>
    <b v="0"/>
    <n v="1"/>
    <b v="0"/>
    <x v="22"/>
    <n v="0.5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-3600"/>
    <n v="4400"/>
    <n v="800"/>
    <x v="2"/>
    <x v="0"/>
    <s v="USD"/>
    <n v="1439741591"/>
    <n v="1436285591"/>
    <b v="0"/>
    <n v="9"/>
    <b v="0"/>
    <x v="22"/>
    <n v="400"/>
    <x v="3"/>
    <x v="22"/>
  </r>
  <r>
    <n v="1416"/>
    <s v="Glenn's  little book of  quotes"/>
    <s v="glenn's  book of quotes is designed to give the readers a thought for the day , lighten the mood  and put a smile  on their faces."/>
    <n v="-50000"/>
    <n v="50000"/>
    <n v="0"/>
    <x v="2"/>
    <x v="0"/>
    <s v="USD"/>
    <n v="1448147619"/>
    <n v="1445552019"/>
    <b v="0"/>
    <n v="0"/>
    <b v="0"/>
    <x v="22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-4445"/>
    <n v="4500"/>
    <n v="55"/>
    <x v="2"/>
    <x v="0"/>
    <s v="USD"/>
    <n v="1442315460"/>
    <n v="1439696174"/>
    <b v="0"/>
    <n v="2"/>
    <b v="0"/>
    <x v="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-2994"/>
    <n v="3000"/>
    <n v="6"/>
    <x v="2"/>
    <x v="3"/>
    <s v="EUR"/>
    <n v="1456397834"/>
    <n v="1453805834"/>
    <b v="0"/>
    <n v="1"/>
    <b v="0"/>
    <x v="22"/>
    <n v="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-5855"/>
    <n v="6300"/>
    <n v="445"/>
    <x v="2"/>
    <x v="0"/>
    <s v="USD"/>
    <n v="1476010619"/>
    <n v="1473418619"/>
    <b v="0"/>
    <n v="10"/>
    <b v="0"/>
    <x v="22"/>
    <n v="222.5"/>
    <x v="3"/>
    <x v="22"/>
  </r>
  <r>
    <n v="1420"/>
    <s v="Shakespeare in the Hood - Romeo and Juliet"/>
    <s v="Help me butcher Shakespeare in a satirical fashion."/>
    <n v="-107"/>
    <n v="110"/>
    <n v="3"/>
    <x v="2"/>
    <x v="0"/>
    <s v="USD"/>
    <n v="1467129686"/>
    <n v="1464969686"/>
    <b v="0"/>
    <n v="3"/>
    <b v="0"/>
    <x v="22"/>
    <n v="1.5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-199800"/>
    <n v="200000"/>
    <n v="200"/>
    <x v="2"/>
    <x v="11"/>
    <s v="SEK"/>
    <n v="1423432709"/>
    <n v="1420840709"/>
    <b v="0"/>
    <n v="2"/>
    <b v="0"/>
    <x v="2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-24974"/>
    <n v="25000"/>
    <n v="26"/>
    <x v="2"/>
    <x v="4"/>
    <s v="NZD"/>
    <n v="1474436704"/>
    <n v="1471844704"/>
    <b v="0"/>
    <n v="2"/>
    <b v="0"/>
    <x v="2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-29900"/>
    <n v="30000"/>
    <n v="100"/>
    <x v="2"/>
    <x v="2"/>
    <s v="AUD"/>
    <n v="1451637531"/>
    <n v="1449045531"/>
    <b v="0"/>
    <n v="1"/>
    <b v="0"/>
    <x v="22"/>
    <n v="50"/>
    <x v="3"/>
    <x v="22"/>
  </r>
  <r>
    <n v="1424"/>
    <s v="Subway Mantras"/>
    <s v="A short book of practical mantras that can be used every day of the week. Mantras are cogwheels of universal engines."/>
    <n v="-5973"/>
    <n v="7500"/>
    <n v="1527"/>
    <x v="2"/>
    <x v="0"/>
    <s v="USD"/>
    <n v="1479233602"/>
    <n v="1478106802"/>
    <b v="0"/>
    <n v="14"/>
    <b v="0"/>
    <x v="22"/>
    <n v="763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-13000"/>
    <n v="13000"/>
    <n v="0"/>
    <x v="2"/>
    <x v="0"/>
    <s v="USD"/>
    <n v="1430276959"/>
    <n v="1427684959"/>
    <b v="0"/>
    <n v="0"/>
    <b v="0"/>
    <x v="2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-1000"/>
    <n v="1000"/>
    <n v="0"/>
    <x v="2"/>
    <x v="12"/>
    <s v="EUR"/>
    <n v="1440408120"/>
    <n v="1435224120"/>
    <b v="0"/>
    <n v="0"/>
    <b v="0"/>
    <x v="22"/>
    <n v="0"/>
    <x v="3"/>
    <x v="22"/>
  </r>
  <r>
    <n v="1427"/>
    <s v="WHAT CAN I DO?..."/>
    <s v="The book with advices that can save many lives._x000a_You will find here many case studies, extreme situations and solutions."/>
    <n v="-4581"/>
    <n v="5000"/>
    <n v="419"/>
    <x v="2"/>
    <x v="12"/>
    <s v="EUR"/>
    <n v="1474230385"/>
    <n v="1471638385"/>
    <b v="0"/>
    <n v="4"/>
    <b v="0"/>
    <x v="22"/>
    <n v="209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-955"/>
    <n v="1000"/>
    <n v="45"/>
    <x v="2"/>
    <x v="3"/>
    <s v="EUR"/>
    <n v="1459584417"/>
    <n v="1456996017"/>
    <b v="0"/>
    <n v="3"/>
    <b v="0"/>
    <x v="22"/>
    <n v="22.5"/>
    <x v="3"/>
    <x v="22"/>
  </r>
  <r>
    <n v="1429"/>
    <s v="10 P.M."/>
    <s v="A guy in his 30's tries to live his &quot;American Dream&quot;, but quickly it turns into a nightmare. (A Novel)"/>
    <n v="-10000"/>
    <n v="10000"/>
    <n v="0"/>
    <x v="2"/>
    <x v="0"/>
    <s v="USD"/>
    <n v="1428629242"/>
    <n v="1426037242"/>
    <b v="0"/>
    <n v="0"/>
    <b v="0"/>
    <x v="22"/>
    <n v="0"/>
    <x v="3"/>
    <x v="22"/>
  </r>
  <r>
    <n v="1430"/>
    <s v="Esoteric Project Management"/>
    <s v="Profesional translation and publishing of the book on unique synthesis of project management and meditation"/>
    <n v="-4597"/>
    <n v="5000"/>
    <n v="403"/>
    <x v="2"/>
    <x v="0"/>
    <s v="USD"/>
    <n v="1419017488"/>
    <n v="1416339088"/>
    <b v="0"/>
    <n v="5"/>
    <b v="0"/>
    <x v="22"/>
    <n v="201.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-11569"/>
    <n v="17000"/>
    <n v="5431"/>
    <x v="2"/>
    <x v="0"/>
    <s v="USD"/>
    <n v="1448517816"/>
    <n v="1445922216"/>
    <b v="0"/>
    <n v="47"/>
    <b v="0"/>
    <x v="22"/>
    <n v="2715.5"/>
    <x v="3"/>
    <x v="22"/>
  </r>
  <r>
    <n v="1432"/>
    <s v="The Holy Bib-el"/>
    <s v="THE HOLY BIB-EL Translated By Leon Cook. The Creation: CHAPTER 1.  1* In the beginning Gods created The Heavens and The Planet Earth."/>
    <n v="-40000"/>
    <n v="40000"/>
    <n v="0"/>
    <x v="2"/>
    <x v="0"/>
    <s v="USD"/>
    <n v="1437417828"/>
    <n v="1434825828"/>
    <b v="0"/>
    <n v="0"/>
    <b v="0"/>
    <x v="2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-11195"/>
    <n v="12000"/>
    <n v="805"/>
    <x v="2"/>
    <x v="13"/>
    <s v="EUR"/>
    <n v="1481367600"/>
    <n v="1477839675"/>
    <b v="0"/>
    <n v="10"/>
    <b v="0"/>
    <x v="22"/>
    <n v="402.5"/>
    <x v="3"/>
    <x v="22"/>
  </r>
  <r>
    <n v="1434"/>
    <s v="Translation of 'SOCIALCAPITALISM' (2014)"/>
    <s v="Interest from abroad to publish my book SOCIALCAPITALISM. Need translation to English master. Help appreciated."/>
    <n v="-73810"/>
    <n v="82000"/>
    <n v="8190"/>
    <x v="2"/>
    <x v="8"/>
    <s v="DKK"/>
    <n v="1433775600"/>
    <n v="1431973478"/>
    <b v="0"/>
    <n v="11"/>
    <b v="0"/>
    <x v="22"/>
    <n v="4095"/>
    <x v="3"/>
    <x v="22"/>
  </r>
  <r>
    <n v="1435"/>
    <s v="Trilogy of Crystals, book 1, translation"/>
    <s v="English translation of the first book from a sword and sorcery Fantasy trilogy, by Paolo Parente"/>
    <n v="-14985"/>
    <n v="15000"/>
    <n v="15"/>
    <x v="2"/>
    <x v="13"/>
    <s v="EUR"/>
    <n v="1444589020"/>
    <n v="1441997020"/>
    <b v="0"/>
    <n v="2"/>
    <b v="0"/>
    <x v="22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-9923"/>
    <n v="10000"/>
    <n v="77"/>
    <x v="2"/>
    <x v="12"/>
    <s v="EUR"/>
    <n v="1456043057"/>
    <n v="1453451057"/>
    <b v="0"/>
    <n v="2"/>
    <b v="0"/>
    <x v="22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-2193"/>
    <n v="3000"/>
    <n v="807"/>
    <x v="2"/>
    <x v="0"/>
    <s v="USD"/>
    <n v="1405227540"/>
    <n v="1402058739"/>
    <b v="0"/>
    <n v="22"/>
    <b v="0"/>
    <x v="22"/>
    <n v="403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-19400"/>
    <n v="20000"/>
    <n v="600"/>
    <x v="2"/>
    <x v="8"/>
    <s v="DKK"/>
    <n v="1461765300"/>
    <n v="1459198499"/>
    <b v="0"/>
    <n v="8"/>
    <b v="0"/>
    <x v="22"/>
    <n v="3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-2545"/>
    <n v="2725"/>
    <n v="180"/>
    <x v="2"/>
    <x v="5"/>
    <s v="CAD"/>
    <n v="1425758101"/>
    <n v="1423166101"/>
    <b v="0"/>
    <n v="6"/>
    <b v="0"/>
    <x v="22"/>
    <n v="9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-12999"/>
    <n v="13000"/>
    <n v="1"/>
    <x v="2"/>
    <x v="13"/>
    <s v="EUR"/>
    <n v="1464285463"/>
    <n v="1461693463"/>
    <b v="0"/>
    <n v="1"/>
    <b v="0"/>
    <x v="22"/>
    <n v="0.5"/>
    <x v="3"/>
    <x v="22"/>
  </r>
  <r>
    <n v="1441"/>
    <s v="Sikh Police: Guru Granth Sahib Project"/>
    <s v="Guru Granth Sahib; User Friendly. A book which captures the essence of the Guru Granth Sahib in modern English and also made digital."/>
    <n v="-177980"/>
    <n v="180000"/>
    <n v="2020"/>
    <x v="2"/>
    <x v="1"/>
    <s v="GBP"/>
    <n v="1441995769"/>
    <n v="1436811769"/>
    <b v="0"/>
    <n v="3"/>
    <b v="0"/>
    <x v="22"/>
    <n v="101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-1500"/>
    <n v="1500"/>
    <n v="0"/>
    <x v="2"/>
    <x v="0"/>
    <s v="USD"/>
    <n v="1464190158"/>
    <n v="1461598158"/>
    <b v="0"/>
    <n v="0"/>
    <b v="0"/>
    <x v="2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-13000"/>
    <n v="13000"/>
    <n v="0"/>
    <x v="2"/>
    <x v="6"/>
    <s v="EUR"/>
    <n v="1483395209"/>
    <n v="1480803209"/>
    <b v="0"/>
    <n v="0"/>
    <b v="0"/>
    <x v="22"/>
    <n v="0"/>
    <x v="3"/>
    <x v="22"/>
  </r>
  <r>
    <n v="1444"/>
    <s v="Expand the MillionairesLetter in the US Market!"/>
    <s v="We as a successfull german stock market newsletter publisher want expand in the US market!"/>
    <n v="-4950"/>
    <n v="4950"/>
    <n v="0"/>
    <x v="2"/>
    <x v="12"/>
    <s v="EUR"/>
    <n v="1442091462"/>
    <n v="1436907462"/>
    <b v="0"/>
    <n v="0"/>
    <b v="0"/>
    <x v="2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-130000"/>
    <n v="130000"/>
    <n v="0"/>
    <x v="2"/>
    <x v="12"/>
    <s v="EUR"/>
    <n v="1434286855"/>
    <n v="1431694855"/>
    <b v="0"/>
    <n v="0"/>
    <b v="0"/>
    <x v="2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-900"/>
    <n v="900"/>
    <n v="0"/>
    <x v="2"/>
    <x v="13"/>
    <s v="EUR"/>
    <n v="1461235478"/>
    <n v="1459507478"/>
    <b v="0"/>
    <n v="0"/>
    <b v="0"/>
    <x v="22"/>
    <n v="0"/>
    <x v="3"/>
    <x v="22"/>
  </r>
  <r>
    <n v="1447"/>
    <s v="Indian Language Dictionary"/>
    <s v="I'm creating a dictionary of multiple Indian languages."/>
    <n v="-499925"/>
    <n v="500000"/>
    <n v="75"/>
    <x v="2"/>
    <x v="0"/>
    <s v="USD"/>
    <n v="1467999134"/>
    <n v="1465407134"/>
    <b v="0"/>
    <n v="3"/>
    <b v="0"/>
    <x v="22"/>
    <n v="37.5"/>
    <x v="3"/>
    <x v="22"/>
  </r>
  <r>
    <n v="1448"/>
    <s v="Focus on changing your situation"/>
    <s v="For people in schools to the retired._x000a_Aim is to get in to schools,gyms,work places and to travel all over the world doing talks on it."/>
    <n v="-200000"/>
    <n v="200000"/>
    <n v="0"/>
    <x v="2"/>
    <x v="2"/>
    <s v="AUD"/>
    <n v="1432272300"/>
    <n v="1429655318"/>
    <b v="0"/>
    <n v="0"/>
    <b v="0"/>
    <x v="2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-8888"/>
    <n v="8888"/>
    <n v="0"/>
    <x v="2"/>
    <x v="0"/>
    <s v="USD"/>
    <n v="1431286105"/>
    <n v="1427138905"/>
    <b v="0"/>
    <n v="0"/>
    <b v="0"/>
    <x v="22"/>
    <n v="0"/>
    <x v="3"/>
    <x v="22"/>
  </r>
  <r>
    <n v="1450"/>
    <s v="The Art of the Dill"/>
    <s v="A book of pickle recipes narrated by a mama grizzly speaking in incomplete and run-on sentences and her orangutan friend. #Artofthedill"/>
    <n v="-99999"/>
    <n v="100000"/>
    <n v="1"/>
    <x v="2"/>
    <x v="0"/>
    <s v="USD"/>
    <n v="1455941197"/>
    <n v="1453349197"/>
    <b v="0"/>
    <n v="1"/>
    <b v="0"/>
    <x v="22"/>
    <n v="0.5"/>
    <x v="3"/>
    <x v="22"/>
  </r>
  <r>
    <n v="1451"/>
    <s v="Modern Literal Torah Translation (Canceled)"/>
    <s v="Modern Literal Translation of the Torah in English and Russian with sub-linear and interlinear layout."/>
    <n v="-18948"/>
    <n v="18950"/>
    <n v="2"/>
    <x v="1"/>
    <x v="0"/>
    <s v="USD"/>
    <n v="1416355259"/>
    <n v="1413759659"/>
    <b v="0"/>
    <n v="2"/>
    <b v="0"/>
    <x v="22"/>
    <n v="1"/>
    <x v="3"/>
    <x v="22"/>
  </r>
  <r>
    <n v="1452"/>
    <s v="The Judo Preservation Project (Canceled)"/>
    <s v="I am gathering rare, out-of-print Judo books for preservation, translation and sharing."/>
    <n v="-14000"/>
    <n v="14000"/>
    <n v="0"/>
    <x v="1"/>
    <x v="0"/>
    <s v="USD"/>
    <n v="1406566363"/>
    <n v="1403974363"/>
    <b v="0"/>
    <n v="0"/>
    <b v="0"/>
    <x v="2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-25000"/>
    <n v="25000"/>
    <n v="0"/>
    <x v="1"/>
    <x v="6"/>
    <s v="EUR"/>
    <n v="1492270947"/>
    <n v="1488386547"/>
    <b v="0"/>
    <n v="0"/>
    <b v="0"/>
    <x v="2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-1735"/>
    <n v="1750"/>
    <n v="15"/>
    <x v="1"/>
    <x v="3"/>
    <s v="EUR"/>
    <n v="1461535140"/>
    <n v="1459716480"/>
    <b v="0"/>
    <n v="1"/>
    <b v="0"/>
    <x v="22"/>
    <n v="7.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-13425"/>
    <n v="15000"/>
    <n v="1575"/>
    <x v="1"/>
    <x v="0"/>
    <s v="USD"/>
    <n v="1409924340"/>
    <n v="1405181320"/>
    <b v="0"/>
    <n v="7"/>
    <b v="0"/>
    <x v="22"/>
    <n v="787.5"/>
    <x v="3"/>
    <x v="22"/>
  </r>
  <r>
    <n v="1456"/>
    <s v="Sometimes you don't need love (Canceled)"/>
    <s v="English Version of my auto-published novel"/>
    <n v="-4855"/>
    <n v="5000"/>
    <n v="145"/>
    <x v="1"/>
    <x v="13"/>
    <s v="EUR"/>
    <n v="1483459365"/>
    <n v="1480867365"/>
    <b v="0"/>
    <n v="3"/>
    <b v="0"/>
    <x v="22"/>
    <n v="72.5"/>
    <x v="3"/>
    <x v="22"/>
  </r>
  <r>
    <n v="1457"/>
    <s v="Hey! I&quot;m not invisable, I am Just Old (Canceled)"/>
    <s v="Age is more than just a number, I hope your younger than you feel."/>
    <n v="-6000"/>
    <n v="6000"/>
    <n v="0"/>
    <x v="1"/>
    <x v="0"/>
    <s v="USD"/>
    <n v="1447281044"/>
    <n v="1444685444"/>
    <b v="0"/>
    <n v="0"/>
    <b v="0"/>
    <x v="2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-5000"/>
    <n v="5000"/>
    <n v="0"/>
    <x v="1"/>
    <x v="0"/>
    <s v="USD"/>
    <n v="1407729600"/>
    <n v="1405097760"/>
    <b v="0"/>
    <n v="0"/>
    <b v="0"/>
    <x v="22"/>
    <n v="0"/>
    <x v="3"/>
    <x v="22"/>
  </r>
  <r>
    <n v="1459"/>
    <s v="Like all the others (Canceled)"/>
    <s v="What if you suddenly found out, that your life wasnÂ´t the life you thought you had? What if you were like all the others!"/>
    <n v="-37000"/>
    <n v="37000"/>
    <n v="0"/>
    <x v="1"/>
    <x v="8"/>
    <s v="DKK"/>
    <n v="1449077100"/>
    <n v="1446612896"/>
    <b v="0"/>
    <n v="0"/>
    <b v="0"/>
    <x v="22"/>
    <n v="0"/>
    <x v="3"/>
    <x v="22"/>
  </r>
  <r>
    <n v="1460"/>
    <s v="KJV2015 (Canceled)"/>
    <s v="KJV2015 Easier to understand for our kids and family not leaving out one verse or changing a meaning one bit."/>
    <n v="-25000000"/>
    <n v="25000000"/>
    <n v="0"/>
    <x v="1"/>
    <x v="0"/>
    <s v="USD"/>
    <n v="1417391100"/>
    <n v="1412371898"/>
    <b v="0"/>
    <n v="0"/>
    <b v="0"/>
    <x v="22"/>
    <n v="0"/>
    <x v="3"/>
    <x v="22"/>
  </r>
  <r>
    <n v="1461"/>
    <s v="Relatively Prime Series 2"/>
    <s v="Series 2 of Relatively Prime, a podcast of stories from the Mathematical Domain"/>
    <n v="186.69000000000051"/>
    <n v="15000"/>
    <n v="15186.69"/>
    <x v="0"/>
    <x v="0"/>
    <s v="USD"/>
    <n v="1413849600"/>
    <n v="1410967754"/>
    <b v="1"/>
    <n v="340"/>
    <b v="1"/>
    <x v="23"/>
    <n v="7593.3450000000003"/>
    <x v="3"/>
    <x v="23"/>
  </r>
  <r>
    <n v="1462"/>
    <s v="Unbound: Fiction on the Radio"/>
    <s v="A new radio show focused on short fiction produced by Louisville Public Media"/>
    <n v="340.69999999999982"/>
    <n v="4000"/>
    <n v="4340.7"/>
    <x v="0"/>
    <x v="0"/>
    <s v="USD"/>
    <n v="1365609271"/>
    <n v="1363017271"/>
    <b v="1"/>
    <n v="150"/>
    <b v="1"/>
    <x v="23"/>
    <n v="2170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286"/>
    <n v="600"/>
    <n v="886"/>
    <x v="0"/>
    <x v="0"/>
    <s v="USD"/>
    <n v="1365367938"/>
    <n v="1361483538"/>
    <b v="1"/>
    <n v="25"/>
    <b v="1"/>
    <x v="23"/>
    <n v="443"/>
    <x v="3"/>
    <x v="23"/>
  </r>
  <r>
    <n v="1464"/>
    <s v="Science Studio"/>
    <s v="The Best Science Media on the Web"/>
    <n v="3160"/>
    <n v="5000"/>
    <n v="8160"/>
    <x v="0"/>
    <x v="0"/>
    <s v="USD"/>
    <n v="1361029958"/>
    <n v="1358437958"/>
    <b v="1"/>
    <n v="234"/>
    <b v="1"/>
    <x v="23"/>
    <n v="4080"/>
    <x v="3"/>
    <x v="23"/>
  </r>
  <r>
    <n v="1465"/>
    <s v="Idle Thumbs Video Game Podcast"/>
    <s v="Idle Thumbs was a podcast that ran for two years. People liked it, and we liked doing it. We want to bring it back, better than before."/>
    <n v="106924.35"/>
    <n v="30000"/>
    <n v="136924.35"/>
    <x v="0"/>
    <x v="0"/>
    <s v="USD"/>
    <n v="1332385200"/>
    <n v="1329759452"/>
    <b v="1"/>
    <n v="2602"/>
    <b v="1"/>
    <x v="23"/>
    <n v="68462.175000000003"/>
    <x v="3"/>
    <x v="23"/>
  </r>
  <r>
    <n v="1466"/>
    <s v="WAYO 104.3 FM ROCHESTER, NY"/>
    <s v="WAYO needs your financial support to operate in 2016. Help keep the creativity and ideas of the Rochester community on the radio!"/>
    <n v="1260.369999999999"/>
    <n v="16000"/>
    <n v="17260.37"/>
    <x v="0"/>
    <x v="0"/>
    <s v="USD"/>
    <n v="1452574800"/>
    <n v="1449029266"/>
    <b v="1"/>
    <n v="248"/>
    <b v="1"/>
    <x v="23"/>
    <n v="8630.1849999999995"/>
    <x v="3"/>
    <x v="23"/>
  </r>
  <r>
    <n v="1467"/>
    <s v="Radio Ambulante"/>
    <s v="We are a new Spanish language podcast telling uniquely Latin American stories."/>
    <n v="6032"/>
    <n v="40000"/>
    <n v="46032"/>
    <x v="0"/>
    <x v="0"/>
    <s v="USD"/>
    <n v="1332699285"/>
    <n v="1327518885"/>
    <b v="1"/>
    <n v="600"/>
    <b v="1"/>
    <x v="23"/>
    <n v="23016"/>
    <x v="3"/>
    <x v="23"/>
  </r>
  <r>
    <n v="1468"/>
    <s v="A New Season of Destination DIY"/>
    <s v="Destination DIY is a radio show &amp; podcast showcasing all kinds of creativity. Please help us make a new season of shows for your ears!"/>
    <n v="225"/>
    <n v="9500"/>
    <n v="9725"/>
    <x v="0"/>
    <x v="0"/>
    <s v="USD"/>
    <n v="1307838049"/>
    <n v="1302654049"/>
    <b v="1"/>
    <n v="293"/>
    <b v="1"/>
    <x v="23"/>
    <n v="4862.5"/>
    <x v="3"/>
    <x v="23"/>
  </r>
  <r>
    <n v="1469"/>
    <s v="The Local Global Mashup Show"/>
    <s v="Get the inside edge on the stories that connect Americans to the world -- in your ear every week."/>
    <n v="3728"/>
    <n v="44250"/>
    <n v="47978"/>
    <x v="0"/>
    <x v="0"/>
    <s v="USD"/>
    <n v="1360938109"/>
    <n v="1358346109"/>
    <b v="1"/>
    <n v="321"/>
    <b v="1"/>
    <x v="23"/>
    <n v="23989"/>
    <x v="3"/>
    <x v="23"/>
  </r>
  <r>
    <n v="1470"/>
    <s v="The CASAMENA Radio Hour Volume 1 CDx2"/>
    <s v="Carlos Mena presents the CASAMENA Radio Hour Vol 1, a  2-CD Mix and Compilation featuring new and unreleased Deep and Afro house."/>
    <n v="377"/>
    <n v="1500"/>
    <n v="1877"/>
    <x v="0"/>
    <x v="0"/>
    <s v="USD"/>
    <n v="1356724263"/>
    <n v="1354909863"/>
    <b v="1"/>
    <n v="81"/>
    <b v="1"/>
    <x v="23"/>
    <n v="938.5"/>
    <x v="3"/>
    <x v="23"/>
  </r>
  <r>
    <n v="1471"/>
    <s v="93.5 KNCE: True Taos Radio"/>
    <s v="Help improve the equipment, signal, and reach of 93.5 KNCE True Taos Radio, a new experiment in grassroots community media."/>
    <n v="1229"/>
    <n v="32000"/>
    <n v="33229"/>
    <x v="0"/>
    <x v="0"/>
    <s v="USD"/>
    <n v="1428620334"/>
    <n v="1426028334"/>
    <b v="1"/>
    <n v="343"/>
    <b v="1"/>
    <x v="23"/>
    <n v="16614.5"/>
    <x v="3"/>
    <x v="23"/>
  </r>
  <r>
    <n v="1472"/>
    <s v="The Longest Shortest Time: Season 2"/>
    <s v="A podcast about surprising struggles in early parenthood, created and hosted by award-winning author and radio producer Hillary Frank."/>
    <n v="9676"/>
    <n v="25000"/>
    <n v="34676"/>
    <x v="0"/>
    <x v="0"/>
    <s v="USD"/>
    <n v="1381928503"/>
    <n v="1379336503"/>
    <b v="1"/>
    <n v="336"/>
    <b v="1"/>
    <x v="23"/>
    <n v="17338"/>
    <x v="3"/>
    <x v="23"/>
  </r>
  <r>
    <n v="1473"/>
    <s v="ONE LOVES ONLY FORM"/>
    <s v="Public Radio Project"/>
    <n v="307.74"/>
    <n v="1500"/>
    <n v="1807.74"/>
    <x v="0"/>
    <x v="0"/>
    <s v="USD"/>
    <n v="1330644639"/>
    <n v="1328052639"/>
    <b v="1"/>
    <n v="47"/>
    <b v="1"/>
    <x v="23"/>
    <n v="903.87"/>
    <x v="3"/>
    <x v="23"/>
  </r>
  <r>
    <n v="1474"/>
    <s v="Bring the Seattle Geekly podcast back!"/>
    <s v="We ended the Seattle Geekly podcast back in mid 2011, We've been thinking of bringing it back but we need help monetarily."/>
    <n v="368"/>
    <n v="3000"/>
    <n v="3368"/>
    <x v="0"/>
    <x v="0"/>
    <s v="USD"/>
    <n v="1379093292"/>
    <n v="1376501292"/>
    <b v="1"/>
    <n v="76"/>
    <b v="1"/>
    <x v="23"/>
    <n v="1684"/>
    <x v="3"/>
    <x v="23"/>
  </r>
  <r>
    <n v="1475"/>
    <s v="30-Hour Comedy Podcast Marathon and Tour"/>
    <s v="We're raising money to create a 30-hour comedy marathon and an upcoming tour to celebrate our 10-year podcast anniversary."/>
    <n v="13300.45"/>
    <n v="15000"/>
    <n v="28300.45"/>
    <x v="0"/>
    <x v="0"/>
    <s v="USD"/>
    <n v="1419051540"/>
    <n v="1416244863"/>
    <b v="1"/>
    <n v="441"/>
    <b v="1"/>
    <x v="23"/>
    <n v="14150.225"/>
    <x v="3"/>
    <x v="23"/>
  </r>
  <r>
    <n v="1476"/>
    <s v="The Comedy Button Podcast"/>
    <s v="The Comedy Button is a brand new nerd pop culture podcast with weekly video sketches."/>
    <n v="33693.279999999999"/>
    <n v="6000"/>
    <n v="39693.279999999999"/>
    <x v="0"/>
    <x v="0"/>
    <s v="USD"/>
    <n v="1315616422"/>
    <n v="1313024422"/>
    <b v="1"/>
    <n v="916"/>
    <b v="1"/>
    <x v="23"/>
    <n v="19846.64"/>
    <x v="3"/>
    <x v="23"/>
  </r>
  <r>
    <n v="1477"/>
    <s v="Keep Live Music on WMSE"/>
    <s v="WMSE, a community-funded radio station in Milwaukee, WI needs to replace its in-house digital studio to keep live music on the air."/>
    <n v="3393"/>
    <n v="30000"/>
    <n v="33393"/>
    <x v="0"/>
    <x v="0"/>
    <s v="USD"/>
    <n v="1324609200"/>
    <n v="1319467604"/>
    <b v="1"/>
    <n v="369"/>
    <b v="1"/>
    <x v="23"/>
    <n v="16696.5"/>
    <x v="3"/>
    <x v="23"/>
  </r>
  <r>
    <n v="1478"/>
    <s v="Planet Money T-shirt"/>
    <s v="We are a team of multimedia reporters covering the global economy. We are going to make a t-shirt and tell the story of its creation."/>
    <n v="540807.11"/>
    <n v="50000"/>
    <n v="590807.11"/>
    <x v="0"/>
    <x v="0"/>
    <s v="USD"/>
    <n v="1368564913"/>
    <n v="1367355313"/>
    <b v="1"/>
    <n v="20242"/>
    <b v="1"/>
    <x v="23"/>
    <n v="295403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598"/>
    <n v="1600"/>
    <n v="2198"/>
    <x v="0"/>
    <x v="0"/>
    <s v="USD"/>
    <n v="1399694340"/>
    <n v="1398448389"/>
    <b v="1"/>
    <n v="71"/>
    <b v="1"/>
    <x v="23"/>
    <n v="1099"/>
    <x v="3"/>
    <x v="23"/>
  </r>
  <r>
    <n v="1480"/>
    <s v="The Stage at KDHX"/>
    <s v="The Stage at KDHX will be a beacon for artistic independence in the heart of the country, showcasing new artists and old favorites."/>
    <n v="8520.1999999999971"/>
    <n v="50000"/>
    <n v="58520.2"/>
    <x v="0"/>
    <x v="0"/>
    <s v="USD"/>
    <n v="1374858000"/>
    <n v="1373408699"/>
    <b v="1"/>
    <n v="635"/>
    <b v="1"/>
    <x v="23"/>
    <n v="29260.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-4895"/>
    <n v="5000"/>
    <n v="105"/>
    <x v="2"/>
    <x v="5"/>
    <s v="CAD"/>
    <n v="1383430145"/>
    <n v="1380838145"/>
    <b v="0"/>
    <n v="6"/>
    <b v="0"/>
    <x v="10"/>
    <n v="52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-4995"/>
    <n v="5000"/>
    <n v="5"/>
    <x v="2"/>
    <x v="0"/>
    <s v="USD"/>
    <n v="1347004260"/>
    <n v="1345062936"/>
    <b v="0"/>
    <n v="1"/>
    <b v="0"/>
    <x v="10"/>
    <n v="2.5"/>
    <x v="3"/>
    <x v="10"/>
  </r>
  <r>
    <n v="1483"/>
    <s v="The Book Club Rebellion"/>
    <s v="When three social outcasts discover that Fictional characters are invading their world, they must form a team to stop this evil force."/>
    <n v="-6950"/>
    <n v="7000"/>
    <n v="50"/>
    <x v="2"/>
    <x v="0"/>
    <s v="USD"/>
    <n v="1469162275"/>
    <n v="1467002275"/>
    <b v="0"/>
    <n v="2"/>
    <b v="0"/>
    <x v="10"/>
    <n v="25"/>
    <x v="3"/>
    <x v="10"/>
  </r>
  <r>
    <n v="1484"/>
    <s v="a book called filtered down thru the stars"/>
    <s v="The mussings of an old wizard"/>
    <n v="-2000"/>
    <n v="2000"/>
    <n v="0"/>
    <x v="2"/>
    <x v="0"/>
    <s v="USD"/>
    <n v="1342882260"/>
    <n v="1337834963"/>
    <b v="0"/>
    <n v="0"/>
    <b v="0"/>
    <x v="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-6550"/>
    <n v="6700"/>
    <n v="150"/>
    <x v="2"/>
    <x v="0"/>
    <s v="USD"/>
    <n v="1434827173"/>
    <n v="1430939173"/>
    <b v="0"/>
    <n v="3"/>
    <b v="0"/>
    <x v="10"/>
    <n v="7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-19952"/>
    <n v="20000"/>
    <n v="48"/>
    <x v="2"/>
    <x v="0"/>
    <s v="USD"/>
    <n v="1425009761"/>
    <n v="1422417761"/>
    <b v="0"/>
    <n v="3"/>
    <b v="0"/>
    <x v="10"/>
    <n v="24"/>
    <x v="3"/>
    <x v="10"/>
  </r>
  <r>
    <n v="1487"/>
    <s v="You Killed Me First"/>
    <s v="A lover becomes an enemy when a line has been crossed. Torn between memories and reality, his mask of sanity is slipping."/>
    <n v="-10000"/>
    <n v="10000"/>
    <n v="0"/>
    <x v="2"/>
    <x v="0"/>
    <s v="USD"/>
    <n v="1470175271"/>
    <n v="1467583271"/>
    <b v="0"/>
    <n v="0"/>
    <b v="0"/>
    <x v="10"/>
    <n v="0"/>
    <x v="3"/>
    <x v="10"/>
  </r>
  <r>
    <n v="1488"/>
    <s v="Nanolution"/>
    <s v="A blockbuster sci-fi adventure. What would you do if one day your life changed to beyond the imaginable?"/>
    <n v="-14640"/>
    <n v="15000"/>
    <n v="360"/>
    <x v="2"/>
    <x v="2"/>
    <s v="AUD"/>
    <n v="1388928660"/>
    <n v="1386336660"/>
    <b v="0"/>
    <n v="6"/>
    <b v="0"/>
    <x v="10"/>
    <n v="18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-5000"/>
    <n v="5000"/>
    <n v="0"/>
    <x v="2"/>
    <x v="0"/>
    <s v="USD"/>
    <n v="1352994052"/>
    <n v="1350398452"/>
    <b v="0"/>
    <n v="0"/>
    <b v="0"/>
    <x v="1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-2005"/>
    <n v="2900"/>
    <n v="895"/>
    <x v="2"/>
    <x v="0"/>
    <s v="USD"/>
    <n v="1380720474"/>
    <n v="1378214874"/>
    <b v="0"/>
    <n v="19"/>
    <b v="0"/>
    <x v="10"/>
    <n v="447.5"/>
    <x v="3"/>
    <x v="10"/>
  </r>
  <r>
    <n v="1491"/>
    <s v="Tales of guns, gold and a beagle in the Old West"/>
    <s v="What do you get when you take outlaws, guns, gold and and old beagle in the old west? Adventure!"/>
    <n v="-1100"/>
    <n v="1200"/>
    <n v="100"/>
    <x v="2"/>
    <x v="0"/>
    <s v="USD"/>
    <n v="1424014680"/>
    <n v="1418922443"/>
    <b v="0"/>
    <n v="1"/>
    <b v="0"/>
    <x v="10"/>
    <n v="50"/>
    <x v="3"/>
    <x v="10"/>
  </r>
  <r>
    <n v="1492"/>
    <s v="The Grym Brothers Series"/>
    <s v="The Grym Brothers is a series about two brothers who are grim reapers, hunting down souls that canâ€™t or wonâ€™t move on the afterlife."/>
    <n v="-3970"/>
    <n v="4000"/>
    <n v="30"/>
    <x v="2"/>
    <x v="0"/>
    <s v="USD"/>
    <n v="1308431646"/>
    <n v="1305839646"/>
    <b v="0"/>
    <n v="2"/>
    <b v="0"/>
    <x v="10"/>
    <n v="15"/>
    <x v="3"/>
    <x v="10"/>
  </r>
  <r>
    <n v="1493"/>
    <s v="The Great Grand Zeppelin Chase"/>
    <s v="Help illustrate the sequel to the bestselling _x000a_The Transylvania Flying Squad of Detectives"/>
    <n v="-2400"/>
    <n v="2400"/>
    <n v="0"/>
    <x v="2"/>
    <x v="0"/>
    <s v="USD"/>
    <n v="1371415675"/>
    <n v="1368823675"/>
    <b v="0"/>
    <n v="0"/>
    <b v="0"/>
    <x v="1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-4555"/>
    <n v="5000"/>
    <n v="445"/>
    <x v="2"/>
    <x v="0"/>
    <s v="USD"/>
    <n v="1428075480"/>
    <n v="1425489613"/>
    <b v="0"/>
    <n v="11"/>
    <b v="0"/>
    <x v="10"/>
    <n v="222.5"/>
    <x v="3"/>
    <x v="10"/>
  </r>
  <r>
    <n v="1495"/>
    <s v="A Magical Bildungsroman with a Female Heroine"/>
    <s v="The Adventures of Penelope Hawthorne. Part One: The Spellbook of Dracone."/>
    <n v="-2000"/>
    <n v="2000"/>
    <n v="0"/>
    <x v="2"/>
    <x v="0"/>
    <s v="USD"/>
    <n v="1314471431"/>
    <n v="1311879431"/>
    <b v="0"/>
    <n v="0"/>
    <b v="0"/>
    <x v="10"/>
    <n v="0"/>
    <x v="3"/>
    <x v="10"/>
  </r>
  <r>
    <n v="1496"/>
    <s v="Tainted Steel (Series 1 - 4)"/>
    <s v="Capturing the awe-inspiring magic of the likes of LoTR, Tainted Steel tells the story of one mans' struggle against Destiny."/>
    <n v="-1500"/>
    <n v="1500"/>
    <n v="0"/>
    <x v="2"/>
    <x v="0"/>
    <s v="USD"/>
    <n v="1410866659"/>
    <n v="1405682659"/>
    <b v="0"/>
    <n v="0"/>
    <b v="0"/>
    <x v="10"/>
    <n v="0"/>
    <x v="3"/>
    <x v="10"/>
  </r>
  <r>
    <n v="1497"/>
    <s v="Daddy"/>
    <s v="After 25 years apart, a father and son's reunion is less magical and more explosive as the revelations come out and the gloves come off"/>
    <n v="-14999"/>
    <n v="15000"/>
    <n v="1"/>
    <x v="2"/>
    <x v="0"/>
    <s v="USD"/>
    <n v="1375299780"/>
    <n v="1371655522"/>
    <b v="0"/>
    <n v="1"/>
    <b v="0"/>
    <x v="10"/>
    <n v="0.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-2943"/>
    <n v="3000"/>
    <n v="57"/>
    <x v="2"/>
    <x v="0"/>
    <s v="USD"/>
    <n v="1409787378"/>
    <n v="1405899378"/>
    <b v="0"/>
    <n v="3"/>
    <b v="0"/>
    <x v="10"/>
    <n v="28.5"/>
    <x v="3"/>
    <x v="10"/>
  </r>
  <r>
    <n v="1499"/>
    <s v="The Second Renaissance"/>
    <s v="Coming soon, a new science fiction novel about human evolution and sorcery. In the near future, you are either forced to adapt or die"/>
    <n v="-1995"/>
    <n v="2000"/>
    <n v="5"/>
    <x v="2"/>
    <x v="0"/>
    <s v="USD"/>
    <n v="1470355833"/>
    <n v="1465171833"/>
    <b v="0"/>
    <n v="1"/>
    <b v="0"/>
    <x v="10"/>
    <n v="2.5"/>
    <x v="3"/>
    <x v="10"/>
  </r>
  <r>
    <n v="1500"/>
    <s v="Tarnish: A Fantasy Novel by J. D. Brink"/>
    <s v="A young hero, sword play, epic tales, swamp monsters, a gang of thieves, and romance and betrayal. Forging your own destiny ain't easy."/>
    <n v="-2099"/>
    <n v="2800"/>
    <n v="701"/>
    <x v="2"/>
    <x v="0"/>
    <s v="USD"/>
    <n v="1367444557"/>
    <n v="1364852557"/>
    <b v="0"/>
    <n v="15"/>
    <b v="0"/>
    <x v="10"/>
    <n v="350.5"/>
    <x v="3"/>
    <x v="10"/>
  </r>
  <r>
    <n v="1501"/>
    <s v="This is Nowhere"/>
    <s v="A hardcover book of surf, outdoor and nature photos from the British Columbia coast."/>
    <n v="34492"/>
    <n v="52000"/>
    <n v="86492"/>
    <x v="0"/>
    <x v="5"/>
    <s v="CAD"/>
    <n v="1436364023"/>
    <n v="1433772023"/>
    <b v="1"/>
    <n v="885"/>
    <b v="1"/>
    <x v="20"/>
    <n v="43246"/>
    <x v="8"/>
    <x v="20"/>
  </r>
  <r>
    <n v="1502"/>
    <s v="Cosmic Surgery"/>
    <s v="Cosmic Surgery is a photo book, set in the not too distant future where the world of cosmetic surgery is about to be transformed"/>
    <n v="318"/>
    <n v="22000"/>
    <n v="22318"/>
    <x v="0"/>
    <x v="1"/>
    <s v="GBP"/>
    <n v="1458943200"/>
    <n v="1456491680"/>
    <b v="1"/>
    <n v="329"/>
    <b v="1"/>
    <x v="20"/>
    <n v="111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295.92999999999984"/>
    <n v="3750"/>
    <n v="4045.93"/>
    <x v="0"/>
    <x v="18"/>
    <s v="EUR"/>
    <n v="1477210801"/>
    <n v="1472026801"/>
    <b v="1"/>
    <n v="71"/>
    <b v="1"/>
    <x v="20"/>
    <n v="2022.9649999999999"/>
    <x v="8"/>
    <x v="20"/>
  </r>
  <r>
    <n v="1504"/>
    <s v="RYU X RIO"/>
    <s v="A football photography book like no other about the 2014 World Cup in Brazil, by Ryu Voelkel."/>
    <n v="11566"/>
    <n v="6500"/>
    <n v="18066"/>
    <x v="0"/>
    <x v="1"/>
    <s v="GBP"/>
    <n v="1402389180"/>
    <n v="1399996024"/>
    <b v="1"/>
    <n v="269"/>
    <b v="1"/>
    <x v="20"/>
    <n v="903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573"/>
    <n v="16000"/>
    <n v="16573"/>
    <x v="0"/>
    <x v="12"/>
    <s v="EUR"/>
    <n v="1458676860"/>
    <n v="1455446303"/>
    <b v="1"/>
    <n v="345"/>
    <b v="1"/>
    <x v="20"/>
    <n v="8286.5"/>
    <x v="8"/>
    <x v="20"/>
  </r>
  <r>
    <n v="1506"/>
    <s v="Holden Lane High School photobook"/>
    <s v="A photographic book consisting of 36 colour photographs that explore Holden Lane High School in its final state."/>
    <n v="171"/>
    <n v="1500"/>
    <n v="1671"/>
    <x v="0"/>
    <x v="1"/>
    <s v="GBP"/>
    <n v="1406227904"/>
    <n v="1403635904"/>
    <b v="1"/>
    <n v="43"/>
    <b v="1"/>
    <x v="20"/>
    <n v="835.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380"/>
    <n v="1200"/>
    <n v="2580"/>
    <x v="0"/>
    <x v="0"/>
    <s v="USD"/>
    <n v="1273911000"/>
    <n v="1268822909"/>
    <b v="1"/>
    <n v="33"/>
    <b v="1"/>
    <x v="20"/>
    <n v="129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991"/>
    <n v="18500"/>
    <n v="20491"/>
    <x v="0"/>
    <x v="0"/>
    <s v="USD"/>
    <n v="1403880281"/>
    <n v="1401201881"/>
    <b v="1"/>
    <n v="211"/>
    <b v="1"/>
    <x v="20"/>
    <n v="10245.5"/>
    <x v="8"/>
    <x v="20"/>
  </r>
  <r>
    <n v="1509"/>
    <s v="Claudius Schulze: STATE OF NATURE"/>
    <s v="A photobook about climate change, natural catastrophes, and to what extent disaster management became part of our landscape."/>
    <n v="4137.2200000000012"/>
    <n v="17500"/>
    <n v="21637.22"/>
    <x v="0"/>
    <x v="12"/>
    <s v="EUR"/>
    <n v="1487113140"/>
    <n v="1484570885"/>
    <b v="1"/>
    <n v="196"/>
    <b v="1"/>
    <x v="20"/>
    <n v="10818.61"/>
    <x v="8"/>
    <x v="20"/>
  </r>
  <r>
    <n v="1510"/>
    <s v="OUT OF ORDER - NEW REVISED EDITION"/>
    <s v="A unique insider 10-year photo-diary of rave culture-people-places. 1st edition sold out; new edition available in the USA &amp; Europe."/>
    <n v="165.60000000000036"/>
    <n v="16000"/>
    <n v="16165.6"/>
    <x v="0"/>
    <x v="1"/>
    <s v="GBP"/>
    <n v="1405761278"/>
    <n v="1403169278"/>
    <b v="1"/>
    <n v="405"/>
    <b v="1"/>
    <x v="20"/>
    <n v="8082.8"/>
    <x v="8"/>
    <x v="20"/>
  </r>
  <r>
    <n v="1511"/>
    <s v="Hidden Mother"/>
    <s v="A book that presents an account of my daughterâ€™s adoption through an examination of 19th-century &quot;hidden mother&quot; photographs"/>
    <n v="1651"/>
    <n v="14000"/>
    <n v="15651"/>
    <x v="0"/>
    <x v="0"/>
    <s v="USD"/>
    <n v="1447858804"/>
    <n v="1445263204"/>
    <b v="1"/>
    <n v="206"/>
    <b v="1"/>
    <x v="20"/>
    <n v="7825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16057"/>
    <n v="3500"/>
    <n v="19557"/>
    <x v="0"/>
    <x v="0"/>
    <s v="USD"/>
    <n v="1486311939"/>
    <n v="1483719939"/>
    <b v="1"/>
    <n v="335"/>
    <b v="1"/>
    <x v="20"/>
    <n v="9778.5"/>
    <x v="8"/>
    <x v="20"/>
  </r>
  <r>
    <n v="1513"/>
    <s v="Russian Interiors"/>
    <s v="An intimate portrait of Russian women in their private spaces by late photographer Andy Rocchelli published by Cesura."/>
    <n v="4001.5"/>
    <n v="8000"/>
    <n v="12001.5"/>
    <x v="0"/>
    <x v="1"/>
    <s v="GBP"/>
    <n v="1405523866"/>
    <n v="1402931866"/>
    <b v="1"/>
    <n v="215"/>
    <b v="1"/>
    <x v="20"/>
    <n v="6000.75"/>
    <x v="8"/>
    <x v="20"/>
  </r>
  <r>
    <n v="1514"/>
    <s v="Racing Age"/>
    <s v="Racing Age is a documentary photography book about masters track &amp; field athletes of retirement age and older."/>
    <n v="1619"/>
    <n v="25000"/>
    <n v="26619"/>
    <x v="0"/>
    <x v="0"/>
    <s v="USD"/>
    <n v="1443363640"/>
    <n v="1439907640"/>
    <b v="1"/>
    <n v="176"/>
    <b v="1"/>
    <x v="20"/>
    <n v="13309.5"/>
    <x v="8"/>
    <x v="20"/>
  </r>
  <r>
    <n v="1515"/>
    <s v="Eyes as Big as Plates"/>
    <s v="Eyes as Big as Plates - The book! Featuring over 50 portraits, field notes and behind the scenes stories from seniors around the world."/>
    <n v="171567"/>
    <n v="300000"/>
    <n v="471567"/>
    <x v="0"/>
    <x v="10"/>
    <s v="NOK"/>
    <n v="1458104697"/>
    <n v="1455516297"/>
    <b v="1"/>
    <n v="555"/>
    <b v="1"/>
    <x v="20"/>
    <n v="235783.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472"/>
    <n v="17000"/>
    <n v="18472"/>
    <x v="0"/>
    <x v="0"/>
    <s v="USD"/>
    <n v="1475762400"/>
    <n v="1473160292"/>
    <b v="1"/>
    <n v="116"/>
    <b v="1"/>
    <x v="20"/>
    <n v="923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9297"/>
    <n v="15000"/>
    <n v="24297"/>
    <x v="0"/>
    <x v="0"/>
    <s v="USD"/>
    <n v="1417845600"/>
    <n v="1415194553"/>
    <b v="1"/>
    <n v="615"/>
    <b v="1"/>
    <x v="20"/>
    <n v="12148.5"/>
    <x v="8"/>
    <x v="20"/>
  </r>
  <r>
    <n v="1518"/>
    <s v="Amelia and the Animals: Photographs by Robin Schwartz"/>
    <s v="A photobook of Robin Schwartz's ongoing series with her daughter Amelia."/>
    <n v="15805"/>
    <n v="15000"/>
    <n v="30805"/>
    <x v="0"/>
    <x v="0"/>
    <s v="USD"/>
    <n v="1401565252"/>
    <n v="1398973252"/>
    <b v="1"/>
    <n v="236"/>
    <b v="1"/>
    <x v="20"/>
    <n v="15402.5"/>
    <x v="8"/>
    <x v="20"/>
  </r>
  <r>
    <n v="1519"/>
    <s v="Jesus Days, 1978-1983"/>
    <s v="A documentary photobook that captures the late 70s in evangelical America seen thru the eyes of a closeted and religious young man."/>
    <n v="302.75"/>
    <n v="9000"/>
    <n v="9302.75"/>
    <x v="0"/>
    <x v="0"/>
    <s v="USD"/>
    <n v="1403301540"/>
    <n v="1400867283"/>
    <b v="1"/>
    <n v="145"/>
    <b v="1"/>
    <x v="20"/>
    <n v="4651.375"/>
    <x v="8"/>
    <x v="20"/>
  </r>
  <r>
    <n v="1520"/>
    <s v="TULIPS"/>
    <s v="A self-published photography book by Andrew Miksys from his new series about Belarus"/>
    <n v="625"/>
    <n v="18000"/>
    <n v="18625"/>
    <x v="0"/>
    <x v="0"/>
    <s v="USD"/>
    <n v="1418961600"/>
    <n v="1415824513"/>
    <b v="1"/>
    <n v="167"/>
    <b v="1"/>
    <x v="20"/>
    <n v="9312.5"/>
    <x v="8"/>
    <x v="20"/>
  </r>
  <r>
    <n v="1521"/>
    <s v="STREET, New York City, The 70's, 80's, 90's"/>
    <s v="STREET, a hard-bound book 9 1/2&quot;x 11&quot; 106 black and white photographs shot in New York City from 1975 through 1998."/>
    <n v="2555"/>
    <n v="37500"/>
    <n v="40055"/>
    <x v="0"/>
    <x v="0"/>
    <s v="USD"/>
    <n v="1465272091"/>
    <n v="1462248091"/>
    <b v="1"/>
    <n v="235"/>
    <b v="1"/>
    <x v="20"/>
    <n v="20027.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16950.099999999999"/>
    <n v="43500"/>
    <n v="60450.1"/>
    <x v="0"/>
    <x v="0"/>
    <s v="USD"/>
    <n v="1413575739"/>
    <n v="1410983739"/>
    <b v="1"/>
    <n v="452"/>
    <b v="1"/>
    <x v="20"/>
    <n v="30225.05"/>
    <x v="8"/>
    <x v="20"/>
  </r>
  <r>
    <n v="1523"/>
    <s v="Contact by Jake Shivery"/>
    <s v="Monograph featuring PDX photographer Jake Shivery's 8x10 contact portraits; 1/2 plates and 1/2 extensive essay.  Approx. 9x12, 108 pgs."/>
    <n v="4596"/>
    <n v="18500"/>
    <n v="23096"/>
    <x v="0"/>
    <x v="0"/>
    <s v="USD"/>
    <n v="1419292800"/>
    <n v="1416592916"/>
    <b v="1"/>
    <n v="241"/>
    <b v="1"/>
    <x v="20"/>
    <n v="11548"/>
    <x v="8"/>
    <x v="20"/>
  </r>
  <r>
    <n v="1524"/>
    <s v="Heath - Limited Edition Split Zine - Make 100"/>
    <s v="Limited edition split zine by photographers AdeY and Kersti K. 100 signed and hand numbered copies!"/>
    <n v="3210"/>
    <n v="3000"/>
    <n v="6210"/>
    <x v="0"/>
    <x v="11"/>
    <s v="SEK"/>
    <n v="1487592090"/>
    <n v="1485000090"/>
    <b v="1"/>
    <n v="28"/>
    <b v="1"/>
    <x v="20"/>
    <n v="3105"/>
    <x v="8"/>
    <x v="20"/>
  </r>
  <r>
    <n v="1525"/>
    <s v="Silver Hour: a photo book by Alex Westfall"/>
    <s v="With content created in Iceland, Silver Hour is a book of photographs, journal entries, and drawings about light and the landscape."/>
    <n v="1924.1499999999996"/>
    <n v="2600"/>
    <n v="4524.1499999999996"/>
    <x v="0"/>
    <x v="0"/>
    <s v="USD"/>
    <n v="1471539138"/>
    <n v="1468947138"/>
    <b v="1"/>
    <n v="140"/>
    <b v="1"/>
    <x v="20"/>
    <n v="226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4675"/>
    <n v="23000"/>
    <n v="27675"/>
    <x v="0"/>
    <x v="0"/>
    <s v="USD"/>
    <n v="1453185447"/>
    <n v="1448951847"/>
    <b v="1"/>
    <n v="280"/>
    <b v="1"/>
    <x v="20"/>
    <n v="13837.5"/>
    <x v="8"/>
    <x v="20"/>
  </r>
  <r>
    <n v="1527"/>
    <s v="Island - Japan, from the view point of many"/>
    <s v="Eight creatives visited Japan. This is a unique photo-book of their separate but collected experiences."/>
    <n v="365.55000000000018"/>
    <n v="3500"/>
    <n v="3865.55"/>
    <x v="0"/>
    <x v="0"/>
    <s v="USD"/>
    <n v="1489497886"/>
    <n v="1487082286"/>
    <b v="1"/>
    <n v="70"/>
    <b v="1"/>
    <x v="20"/>
    <n v="1932.7750000000001"/>
    <x v="8"/>
    <x v="20"/>
  </r>
  <r>
    <n v="1528"/>
    <s v="Don't Go Outside: Tokyo Street Photos"/>
    <s v="A book of street photos from around Shibuya that I've made between 2011-2016."/>
    <n v="5447"/>
    <n v="3000"/>
    <n v="8447"/>
    <x v="0"/>
    <x v="0"/>
    <s v="USD"/>
    <n v="1485907200"/>
    <n v="1483292122"/>
    <b v="1"/>
    <n v="160"/>
    <b v="1"/>
    <x v="20"/>
    <n v="4223.5"/>
    <x v="8"/>
    <x v="20"/>
  </r>
  <r>
    <n v="1529"/>
    <s v="&quot;(more than) dust.&quot; - a feminist photo book"/>
    <s v="An empowering photo book that transforms hurtful experiences into strength and solidarity."/>
    <n v="129"/>
    <n v="19000"/>
    <n v="19129"/>
    <x v="0"/>
    <x v="0"/>
    <s v="USD"/>
    <n v="1426773920"/>
    <n v="1424185520"/>
    <b v="1"/>
    <n v="141"/>
    <b v="1"/>
    <x v="20"/>
    <n v="9564.5"/>
    <x v="8"/>
    <x v="20"/>
  </r>
  <r>
    <n v="1530"/>
    <s v="A 4-year-old's Portrait of the American West"/>
    <s v="A photobook made by 4-year-old Hawkeye Huey: National Geographic's youngest photographer and Rolling Stone's top 100 on Instagram"/>
    <n v="12189"/>
    <n v="35000"/>
    <n v="47189"/>
    <x v="0"/>
    <x v="0"/>
    <s v="USD"/>
    <n v="1445624695"/>
    <n v="1443464695"/>
    <b v="1"/>
    <n v="874"/>
    <b v="1"/>
    <x v="20"/>
    <n v="23594.5"/>
    <x v="8"/>
    <x v="20"/>
  </r>
  <r>
    <n v="1531"/>
    <s v="Smell the [City of] Roses"/>
    <s v="A street level, film, photographic representation of the character of the City of Roses, from a native Portlander's honest perspective."/>
    <n v="1785"/>
    <n v="2350"/>
    <n v="4135"/>
    <x v="0"/>
    <x v="0"/>
    <s v="USD"/>
    <n v="1417402800"/>
    <n v="1414610126"/>
    <b v="1"/>
    <n v="73"/>
    <b v="1"/>
    <x v="20"/>
    <n v="2067.5"/>
    <x v="8"/>
    <x v="20"/>
  </r>
  <r>
    <n v="1532"/>
    <s v="Geiko and Maiko of Kyoto"/>
    <s v="Award winning photography celebrating the artistry of geiko and maiko and the exquisite traditions of their Kyoto communities."/>
    <n v="19201"/>
    <n v="5000"/>
    <n v="24201"/>
    <x v="0"/>
    <x v="2"/>
    <s v="AUD"/>
    <n v="1455548400"/>
    <n v="1453461865"/>
    <b v="1"/>
    <n v="294"/>
    <b v="1"/>
    <x v="20"/>
    <n v="12100.5"/>
    <x v="8"/>
    <x v="20"/>
  </r>
  <r>
    <n v="1533"/>
    <s v="The Cancer Family Book Project"/>
    <s v="This is an intimate story about a family, focusing on their love and strength in the face of mortality."/>
    <n v="20313"/>
    <n v="45000"/>
    <n v="65313"/>
    <x v="0"/>
    <x v="0"/>
    <s v="USD"/>
    <n v="1462161540"/>
    <n v="1457913777"/>
    <b v="1"/>
    <n v="740"/>
    <b v="1"/>
    <x v="20"/>
    <n v="32656.5"/>
    <x v="8"/>
    <x v="20"/>
  </r>
  <r>
    <n v="1534"/>
    <s v="The Art of Abandonment - Photo Book by Walter Arnold"/>
    <s v="The Art of Abandonment is an award winning photographic series that explores the beauty and history of our modern ruins."/>
    <n v="23830"/>
    <n v="7500"/>
    <n v="31330"/>
    <x v="0"/>
    <x v="0"/>
    <s v="USD"/>
    <n v="1441383062"/>
    <n v="1438791062"/>
    <b v="1"/>
    <n v="369"/>
    <b v="1"/>
    <x v="20"/>
    <n v="15665"/>
    <x v="8"/>
    <x v="20"/>
  </r>
  <r>
    <n v="1535"/>
    <s v="Small Steps Are Giant Leaps"/>
    <s v="&quot;Small Steps are Giant Leaps&quot; is about reminding parents that to our kids this is a new and exciting world just waiting to be explored."/>
    <n v="1297"/>
    <n v="4000"/>
    <n v="5297"/>
    <x v="0"/>
    <x v="0"/>
    <s v="USD"/>
    <n v="1464040800"/>
    <n v="1461527631"/>
    <b v="1"/>
    <n v="110"/>
    <b v="1"/>
    <x v="20"/>
    <n v="2648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8037.009999999998"/>
    <n v="12000"/>
    <n v="30037.01"/>
    <x v="0"/>
    <x v="0"/>
    <s v="USD"/>
    <n v="1440702910"/>
    <n v="1438110910"/>
    <b v="1"/>
    <n v="455"/>
    <b v="1"/>
    <x v="20"/>
    <n v="15018.504999999999"/>
    <x v="8"/>
    <x v="20"/>
  </r>
  <r>
    <n v="1537"/>
    <s v="FACE TO FAITH | MOUNT KAILASH | TIBET photobook"/>
    <s v="A Photobook about one of the most fascinating places on earth -     the sacred Mount Kailash in Tibet."/>
    <n v="9588"/>
    <n v="12000"/>
    <n v="21588"/>
    <x v="0"/>
    <x v="12"/>
    <s v="EUR"/>
    <n v="1470506400"/>
    <n v="1467358427"/>
    <b v="1"/>
    <n v="224"/>
    <b v="1"/>
    <x v="20"/>
    <n v="10794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184"/>
    <n v="7000"/>
    <n v="7184"/>
    <x v="0"/>
    <x v="0"/>
    <s v="USD"/>
    <n v="1421952370"/>
    <n v="1418064370"/>
    <b v="1"/>
    <n v="46"/>
    <b v="1"/>
    <x v="20"/>
    <n v="359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7197.2200000000012"/>
    <n v="20000"/>
    <n v="27197.22"/>
    <x v="0"/>
    <x v="0"/>
    <s v="USD"/>
    <n v="1483481019"/>
    <n v="1480629819"/>
    <b v="0"/>
    <n v="284"/>
    <b v="1"/>
    <x v="20"/>
    <n v="13598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2680"/>
    <n v="15000"/>
    <n v="17680"/>
    <x v="0"/>
    <x v="0"/>
    <s v="USD"/>
    <n v="1416964500"/>
    <n v="1414368616"/>
    <b v="1"/>
    <n v="98"/>
    <b v="1"/>
    <x v="20"/>
    <n v="8840"/>
    <x v="8"/>
    <x v="20"/>
  </r>
  <r>
    <n v="1541"/>
    <s v="The Panama Canal Bridge of the Americas"/>
    <s v="My Goal is to travel across Panama with my team and capture the beauty and wildlife throughout the canal."/>
    <n v="-17994"/>
    <n v="18000"/>
    <n v="6"/>
    <x v="2"/>
    <x v="0"/>
    <s v="USD"/>
    <n v="1420045538"/>
    <n v="1417453538"/>
    <b v="0"/>
    <n v="2"/>
    <b v="0"/>
    <x v="24"/>
    <n v="3"/>
    <x v="8"/>
    <x v="24"/>
  </r>
  <r>
    <n v="1542"/>
    <s v="From student to beekeeper"/>
    <s v="The photography project aims to show challenges &amp; successes of a  student attempting to continue his family beekeeping heritage."/>
    <n v="-480"/>
    <n v="500"/>
    <n v="20"/>
    <x v="2"/>
    <x v="5"/>
    <s v="CAD"/>
    <n v="1435708500"/>
    <n v="1434412500"/>
    <b v="0"/>
    <n v="1"/>
    <b v="0"/>
    <x v="24"/>
    <n v="10"/>
    <x v="8"/>
    <x v="24"/>
  </r>
  <r>
    <n v="1543"/>
    <s v="Sunrises in the MidWest"/>
    <s v="I plan to take pictures of the sunrise in the MidWest every day in 2015 and compile them in a slide show for distribution."/>
    <n v="-2240"/>
    <n v="2250"/>
    <n v="10"/>
    <x v="2"/>
    <x v="0"/>
    <s v="USD"/>
    <n v="1416662034"/>
    <n v="1414066434"/>
    <b v="0"/>
    <n v="1"/>
    <b v="0"/>
    <x v="24"/>
    <n v="5"/>
    <x v="8"/>
    <x v="24"/>
  </r>
  <r>
    <n v="1544"/>
    <s v="LaFee Photography"/>
    <s v="My name is Travis LaFee, I live in beautiful McCall, Idaho. I wish to display the beauty of valley county by taking pics outdoors."/>
    <n v="-1000"/>
    <n v="1000"/>
    <n v="0"/>
    <x v="2"/>
    <x v="0"/>
    <s v="USD"/>
    <n v="1427847480"/>
    <n v="1424222024"/>
    <b v="0"/>
    <n v="0"/>
    <b v="0"/>
    <x v="24"/>
    <n v="0"/>
    <x v="8"/>
    <x v="24"/>
  </r>
  <r>
    <n v="1545"/>
    <s v="Nevada County Hearts"/>
    <s v="&quot;He will not be a wise man who does not study human hearts!&quot;_x000a_Hope in natural art, creation!"/>
    <n v="-2999"/>
    <n v="3000"/>
    <n v="1"/>
    <x v="2"/>
    <x v="0"/>
    <s v="USD"/>
    <n v="1425330960"/>
    <n v="1422393234"/>
    <b v="0"/>
    <n v="1"/>
    <b v="0"/>
    <x v="24"/>
    <n v="0.5"/>
    <x v="8"/>
    <x v="24"/>
  </r>
  <r>
    <n v="1546"/>
    <s v="Hen Harrier Wildlife Sanctuary"/>
    <s v="Buy and maintain 6 acres of land in West Ireland as a Wildlife Refuge for an endangered species of native Raptor called the Hen Harrier"/>
    <n v="-711"/>
    <n v="1000"/>
    <n v="289"/>
    <x v="2"/>
    <x v="1"/>
    <s v="GBP"/>
    <n v="1410930399"/>
    <n v="1405746399"/>
    <b v="0"/>
    <n v="11"/>
    <b v="0"/>
    <x v="24"/>
    <n v="144.5"/>
    <x v="8"/>
    <x v="24"/>
  </r>
  <r>
    <n v="1547"/>
    <s v="Sound Photography"/>
    <s v="I have produced a limited number (100) of five 8x10 prints of mixed photography I would like to share with you."/>
    <n v="-20"/>
    <n v="20"/>
    <n v="0"/>
    <x v="2"/>
    <x v="0"/>
    <s v="USD"/>
    <n v="1487844882"/>
    <n v="1487240082"/>
    <b v="0"/>
    <n v="0"/>
    <b v="0"/>
    <x v="24"/>
    <n v="0"/>
    <x v="8"/>
    <x v="24"/>
  </r>
  <r>
    <n v="1548"/>
    <s v="Change the World through Color"/>
    <s v="Beauty is in the eye of the beholder and I want to inspire conservation through color."/>
    <n v="-640"/>
    <n v="700"/>
    <n v="60"/>
    <x v="2"/>
    <x v="0"/>
    <s v="USD"/>
    <n v="1447020620"/>
    <n v="1444425020"/>
    <b v="0"/>
    <n v="1"/>
    <b v="0"/>
    <x v="24"/>
    <n v="30"/>
    <x v="8"/>
    <x v="24"/>
  </r>
  <r>
    <n v="1549"/>
    <s v="2016 Calendar:  Wonders of Nature"/>
    <s v="A 2016 calendar collection of landscape and wildlife photographs from award winning photographer, Steve Marler."/>
    <n v="-330"/>
    <n v="500"/>
    <n v="170"/>
    <x v="2"/>
    <x v="0"/>
    <s v="USD"/>
    <n v="1446524159"/>
    <n v="1443928559"/>
    <b v="0"/>
    <n v="6"/>
    <b v="0"/>
    <x v="24"/>
    <n v="8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-649"/>
    <n v="750"/>
    <n v="101"/>
    <x v="2"/>
    <x v="1"/>
    <s v="GBP"/>
    <n v="1463050034"/>
    <n v="1460458034"/>
    <b v="0"/>
    <n v="7"/>
    <b v="0"/>
    <x v="24"/>
    <n v="50.5"/>
    <x v="8"/>
    <x v="24"/>
  </r>
  <r>
    <n v="1551"/>
    <s v="Randy Hoffman Photography"/>
    <s v="I can do it but help can't hurt. Sweet Montana photos like never seen before. Be a part of Randy Hoffman Photography and our activities"/>
    <n v="-3500"/>
    <n v="3500"/>
    <n v="0"/>
    <x v="2"/>
    <x v="0"/>
    <s v="USD"/>
    <n v="1432756039"/>
    <n v="1430164039"/>
    <b v="0"/>
    <n v="0"/>
    <b v="0"/>
    <x v="24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-2185"/>
    <n v="4300"/>
    <n v="2115"/>
    <x v="2"/>
    <x v="0"/>
    <s v="USD"/>
    <n v="1412135940"/>
    <n v="1410366708"/>
    <b v="0"/>
    <n v="16"/>
    <b v="0"/>
    <x v="24"/>
    <n v="1057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-6000"/>
    <n v="6000"/>
    <n v="0"/>
    <x v="2"/>
    <x v="0"/>
    <s v="USD"/>
    <n v="1441176447"/>
    <n v="1438584447"/>
    <b v="0"/>
    <n v="0"/>
    <b v="0"/>
    <x v="2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-20000"/>
    <n v="20000"/>
    <n v="0"/>
    <x v="2"/>
    <x v="2"/>
    <s v="AUD"/>
    <n v="1438495390"/>
    <n v="1435903390"/>
    <b v="0"/>
    <n v="0"/>
    <b v="0"/>
    <x v="24"/>
    <n v="0"/>
    <x v="8"/>
    <x v="24"/>
  </r>
  <r>
    <n v="1555"/>
    <s v="Coffee Table Book of Maine"/>
    <s v="I am traveling the coastline of Maine and will be taking pictures of all the scenery and lighthouses in the area."/>
    <n v="-750"/>
    <n v="750"/>
    <n v="0"/>
    <x v="2"/>
    <x v="0"/>
    <s v="USD"/>
    <n v="1442509200"/>
    <n v="1440513832"/>
    <b v="0"/>
    <n v="0"/>
    <b v="0"/>
    <x v="24"/>
    <n v="0"/>
    <x v="8"/>
    <x v="24"/>
  </r>
  <r>
    <n v="1556"/>
    <s v="West Canada - A Coffee Table Book"/>
    <s v="To gather a collection of photographs for a coffee table book that displays the beauty of Canada's west."/>
    <n v="-823"/>
    <n v="1500"/>
    <n v="677"/>
    <x v="2"/>
    <x v="5"/>
    <s v="CAD"/>
    <n v="1467603624"/>
    <n v="1465011624"/>
    <b v="0"/>
    <n v="12"/>
    <b v="0"/>
    <x v="24"/>
    <n v="338.5"/>
    <x v="8"/>
    <x v="24"/>
  </r>
  <r>
    <n v="1557"/>
    <s v="Reflecting Light Photo"/>
    <s v="I have always been captivated by photography, Now I am trying to set up my own company and publish my pictures."/>
    <n v="-2400"/>
    <n v="2500"/>
    <n v="100"/>
    <x v="2"/>
    <x v="0"/>
    <s v="USD"/>
    <n v="1411227633"/>
    <n v="1408549233"/>
    <b v="0"/>
    <n v="1"/>
    <b v="0"/>
    <x v="24"/>
    <n v="50"/>
    <x v="8"/>
    <x v="24"/>
  </r>
  <r>
    <n v="1558"/>
    <s v="Lucy Wood's Calendar - English Countryside 2016"/>
    <s v="A large 2016 wall-calendar (A3 when open) featuring 12 stunning photographs by Lucy Wood."/>
    <n v="-715"/>
    <n v="750"/>
    <n v="35"/>
    <x v="2"/>
    <x v="1"/>
    <s v="GBP"/>
    <n v="1440763920"/>
    <n v="1435656759"/>
    <b v="0"/>
    <n v="3"/>
    <b v="0"/>
    <x v="24"/>
    <n v="17.5"/>
    <x v="8"/>
    <x v="24"/>
  </r>
  <r>
    <n v="1559"/>
    <s v="North Cascades Bigfoot Photo Expedition"/>
    <s v="The goal of this project is to provide scientific evidence of bigfoot in the North Cascades."/>
    <n v="-14950"/>
    <n v="15000"/>
    <n v="50"/>
    <x v="2"/>
    <x v="0"/>
    <s v="USD"/>
    <n v="1430270199"/>
    <n v="1428974199"/>
    <b v="0"/>
    <n v="1"/>
    <b v="0"/>
    <x v="24"/>
    <n v="25"/>
    <x v="8"/>
    <x v="24"/>
  </r>
  <r>
    <n v="1560"/>
    <s v="Fine Art Landscape 2015 Calendar"/>
    <s v="I would like to share my landscape photographic travels of 2014 with more than just family an friends. 12 months of images."/>
    <n v="-2406"/>
    <n v="2500"/>
    <n v="94"/>
    <x v="2"/>
    <x v="0"/>
    <s v="USD"/>
    <n v="1415842193"/>
    <n v="1414110593"/>
    <b v="0"/>
    <n v="4"/>
    <b v="0"/>
    <x v="24"/>
    <n v="47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-9933"/>
    <n v="10000"/>
    <n v="67"/>
    <x v="1"/>
    <x v="0"/>
    <s v="USD"/>
    <n v="1383789603"/>
    <n v="1381194003"/>
    <b v="0"/>
    <n v="1"/>
    <b v="0"/>
    <x v="25"/>
    <n v="33.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-4000"/>
    <n v="4000"/>
    <n v="0"/>
    <x v="1"/>
    <x v="0"/>
    <s v="USD"/>
    <n v="1259715000"/>
    <n v="1253712916"/>
    <b v="0"/>
    <n v="0"/>
    <b v="0"/>
    <x v="2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-5915"/>
    <n v="6000"/>
    <n v="85"/>
    <x v="1"/>
    <x v="1"/>
    <s v="GBP"/>
    <n v="1394815751"/>
    <n v="1389635351"/>
    <b v="0"/>
    <n v="2"/>
    <b v="0"/>
    <x v="2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-9990"/>
    <n v="10000"/>
    <n v="10"/>
    <x v="1"/>
    <x v="0"/>
    <s v="USD"/>
    <n v="1432843500"/>
    <n v="1430124509"/>
    <b v="0"/>
    <n v="1"/>
    <b v="0"/>
    <x v="25"/>
    <n v="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-3900"/>
    <n v="4000"/>
    <n v="100"/>
    <x v="1"/>
    <x v="0"/>
    <s v="USD"/>
    <n v="1307554261"/>
    <n v="1304962261"/>
    <b v="0"/>
    <n v="1"/>
    <b v="0"/>
    <x v="25"/>
    <n v="50"/>
    <x v="3"/>
    <x v="25"/>
  </r>
  <r>
    <n v="1566"/>
    <s v="DeVito Art Skull Island Kongstarter (Canceled)"/>
    <s v="Joe DeVito's first Art Book and original King Kong novellas available in both Limited and Deluxe Editions."/>
    <n v="-23625"/>
    <n v="30000"/>
    <n v="6375"/>
    <x v="1"/>
    <x v="0"/>
    <s v="USD"/>
    <n v="1469656800"/>
    <n v="1467151204"/>
    <b v="0"/>
    <n v="59"/>
    <b v="0"/>
    <x v="25"/>
    <n v="3187.5"/>
    <x v="3"/>
    <x v="25"/>
  </r>
  <r>
    <n v="1567"/>
    <s v="Kickstart a Traveling Heart (Canceled)"/>
    <s v="Traveling to create a book of my photography! Help support my trip and buy a book! Also limited edition t-shirts and prints for sale!"/>
    <n v="-8150"/>
    <n v="8500"/>
    <n v="350"/>
    <x v="1"/>
    <x v="0"/>
    <s v="USD"/>
    <n v="1392595200"/>
    <n v="1391293745"/>
    <b v="0"/>
    <n v="13"/>
    <b v="0"/>
    <x v="25"/>
    <n v="17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-21590"/>
    <n v="25000"/>
    <n v="3410"/>
    <x v="1"/>
    <x v="0"/>
    <s v="USD"/>
    <n v="1419384585"/>
    <n v="1416360585"/>
    <b v="0"/>
    <n v="22"/>
    <b v="0"/>
    <x v="25"/>
    <n v="1705"/>
    <x v="3"/>
    <x v="25"/>
  </r>
  <r>
    <n v="1569"/>
    <s v="to be removed (Canceled)"/>
    <s v="to be removed"/>
    <n v="-30000"/>
    <n v="30000"/>
    <n v="0"/>
    <x v="1"/>
    <x v="0"/>
    <s v="USD"/>
    <n v="1369498714"/>
    <n v="1366906714"/>
    <b v="0"/>
    <n v="0"/>
    <b v="0"/>
    <x v="25"/>
    <n v="0"/>
    <x v="3"/>
    <x v="25"/>
  </r>
  <r>
    <n v="1570"/>
    <s v="BEAUTIFUL DREAMERS: An Adult Coloring Book (Canceled)"/>
    <s v="A Coloring Book of Breathtaking Beauties_x000a_To Calm the Heart and Soul"/>
    <n v="-3516"/>
    <n v="6000"/>
    <n v="2484"/>
    <x v="1"/>
    <x v="0"/>
    <s v="USD"/>
    <n v="1460140282"/>
    <n v="1457551882"/>
    <b v="0"/>
    <n v="52"/>
    <b v="0"/>
    <x v="25"/>
    <n v="124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-12020"/>
    <n v="12100"/>
    <n v="80"/>
    <x v="1"/>
    <x v="1"/>
    <s v="GBP"/>
    <n v="1434738483"/>
    <n v="1432146483"/>
    <b v="0"/>
    <n v="4"/>
    <b v="0"/>
    <x v="25"/>
    <n v="4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-2375"/>
    <n v="2500"/>
    <n v="125"/>
    <x v="1"/>
    <x v="1"/>
    <s v="GBP"/>
    <n v="1456703940"/>
    <n v="1454546859"/>
    <b v="0"/>
    <n v="3"/>
    <b v="0"/>
    <x v="25"/>
    <n v="62.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-8777"/>
    <n v="9000"/>
    <n v="223"/>
    <x v="1"/>
    <x v="5"/>
    <s v="CAD"/>
    <n v="1491019140"/>
    <n v="1487548802"/>
    <b v="0"/>
    <n v="3"/>
    <b v="0"/>
    <x v="25"/>
    <n v="111.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-9494"/>
    <n v="10000"/>
    <n v="506"/>
    <x v="1"/>
    <x v="0"/>
    <s v="USD"/>
    <n v="1424211329"/>
    <n v="1421187329"/>
    <b v="0"/>
    <n v="6"/>
    <b v="0"/>
    <x v="25"/>
    <n v="25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-7709"/>
    <n v="10000"/>
    <n v="2291"/>
    <x v="1"/>
    <x v="0"/>
    <s v="USD"/>
    <n v="1404909296"/>
    <n v="1402317296"/>
    <b v="0"/>
    <n v="35"/>
    <b v="0"/>
    <x v="25"/>
    <n v="1145.5"/>
    <x v="3"/>
    <x v="25"/>
  </r>
  <r>
    <n v="1576"/>
    <s v="The Obsessive Line Collection (Canceled)"/>
    <s v="For the publication of my first 3 books: an Art book, a graphic novel, and a coloring book"/>
    <n v="-4350"/>
    <n v="5000"/>
    <n v="650"/>
    <x v="1"/>
    <x v="0"/>
    <s v="USD"/>
    <n v="1435698368"/>
    <n v="1431810368"/>
    <b v="0"/>
    <n v="10"/>
    <b v="0"/>
    <x v="25"/>
    <n v="32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-9945"/>
    <n v="10000"/>
    <n v="55"/>
    <x v="1"/>
    <x v="0"/>
    <s v="USD"/>
    <n v="1343161248"/>
    <n v="1337977248"/>
    <b v="0"/>
    <n v="2"/>
    <b v="0"/>
    <x v="2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-1692"/>
    <n v="1897"/>
    <n v="205"/>
    <x v="1"/>
    <x v="0"/>
    <s v="USD"/>
    <n v="1283392800"/>
    <n v="1281317691"/>
    <b v="0"/>
    <n v="4"/>
    <b v="0"/>
    <x v="25"/>
    <n v="102.5"/>
    <x v="3"/>
    <x v="25"/>
  </r>
  <r>
    <n v="1579"/>
    <s v="psyÂ·choÂ·miÂ·metÂ·ic: The EsÂ·sence of Life (Canceled)"/>
    <s v="'Compilation of visual and literary art through fine art photography, graphic art, and poetry."/>
    <n v="-3305"/>
    <n v="3333"/>
    <n v="28"/>
    <x v="1"/>
    <x v="0"/>
    <s v="USD"/>
    <n v="1377734091"/>
    <n v="1374882891"/>
    <b v="0"/>
    <n v="2"/>
    <b v="0"/>
    <x v="2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-1750"/>
    <n v="1750"/>
    <n v="0"/>
    <x v="1"/>
    <x v="0"/>
    <s v="USD"/>
    <n v="1337562726"/>
    <n v="1332378726"/>
    <b v="0"/>
    <n v="0"/>
    <b v="0"/>
    <x v="25"/>
    <n v="0"/>
    <x v="3"/>
    <x v="25"/>
  </r>
  <r>
    <n v="1581"/>
    <s v="The Sharper Image"/>
    <s v="Photographic canvas prints depicting different scenes from around the globe, including local images taken in Sussex England."/>
    <n v="-995"/>
    <n v="1000"/>
    <n v="5"/>
    <x v="2"/>
    <x v="1"/>
    <s v="GBP"/>
    <n v="1450521990"/>
    <n v="1447757190"/>
    <b v="0"/>
    <n v="1"/>
    <b v="0"/>
    <x v="26"/>
    <n v="2.5"/>
    <x v="8"/>
    <x v="26"/>
  </r>
  <r>
    <n v="1582"/>
    <s v="Scenes from New Orleans"/>
    <s v="I create canvas prints of images from in and around New Orleans"/>
    <n v="-907"/>
    <n v="1000"/>
    <n v="93"/>
    <x v="2"/>
    <x v="0"/>
    <s v="USD"/>
    <n v="1445894400"/>
    <n v="1440961053"/>
    <b v="0"/>
    <n v="3"/>
    <b v="0"/>
    <x v="26"/>
    <n v="46.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-19985"/>
    <n v="20000"/>
    <n v="15"/>
    <x v="2"/>
    <x v="1"/>
    <s v="GBP"/>
    <n v="1411681391"/>
    <n v="1409089391"/>
    <b v="0"/>
    <n v="1"/>
    <b v="0"/>
    <x v="26"/>
    <n v="7.5"/>
    <x v="8"/>
    <x v="26"/>
  </r>
  <r>
    <n v="1584"/>
    <s v="Lets see Kansas together!"/>
    <s v="25 Kansas State Parks in the next year. What a great adventure to take together. Join me. Together we can photo this beautiful state."/>
    <n v="-1200"/>
    <n v="1200"/>
    <n v="0"/>
    <x v="2"/>
    <x v="0"/>
    <s v="USD"/>
    <n v="1401464101"/>
    <n v="1400600101"/>
    <b v="0"/>
    <n v="0"/>
    <b v="0"/>
    <x v="2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-420"/>
    <n v="2000"/>
    <n v="1580"/>
    <x v="2"/>
    <x v="5"/>
    <s v="CAD"/>
    <n v="1482663600"/>
    <n v="1480800568"/>
    <b v="0"/>
    <n v="12"/>
    <b v="0"/>
    <x v="26"/>
    <n v="790"/>
    <x v="8"/>
    <x v="26"/>
  </r>
  <r>
    <n v="1586"/>
    <s v="Missouri In Pictures"/>
    <s v="Show the world the beauty that is in all of our back yards!"/>
    <n v="-1500"/>
    <n v="1500"/>
    <n v="0"/>
    <x v="2"/>
    <x v="0"/>
    <s v="USD"/>
    <n v="1428197422"/>
    <n v="1425609022"/>
    <b v="0"/>
    <n v="0"/>
    <b v="0"/>
    <x v="26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-7499"/>
    <n v="7500"/>
    <n v="1"/>
    <x v="2"/>
    <x v="0"/>
    <s v="USD"/>
    <n v="1418510965"/>
    <n v="1415918965"/>
    <b v="0"/>
    <n v="1"/>
    <b v="0"/>
    <x v="26"/>
    <n v="0.5"/>
    <x v="8"/>
    <x v="26"/>
  </r>
  <r>
    <n v="1588"/>
    <s v="The Right Side of Texas"/>
    <s v="Southeast Texas as seen through the lens of a cell phone camera"/>
    <n v="-516"/>
    <n v="516"/>
    <n v="0"/>
    <x v="2"/>
    <x v="0"/>
    <s v="USD"/>
    <n v="1422735120"/>
    <n v="1420091999"/>
    <b v="0"/>
    <n v="0"/>
    <b v="0"/>
    <x v="26"/>
    <n v="0"/>
    <x v="8"/>
    <x v="26"/>
  </r>
  <r>
    <n v="1589"/>
    <s v="A Side Of The World In Canvas"/>
    <s v="I want to be able to have my own photography inside a canvas and have it be displayed everywhere."/>
    <n v="-1200"/>
    <n v="1200"/>
    <n v="0"/>
    <x v="2"/>
    <x v="0"/>
    <s v="USD"/>
    <n v="1444433886"/>
    <n v="1441841886"/>
    <b v="0"/>
    <n v="0"/>
    <b v="0"/>
    <x v="26"/>
    <n v="0"/>
    <x v="8"/>
    <x v="26"/>
  </r>
  <r>
    <n v="1590"/>
    <s v="An Italian Adventure"/>
    <s v="Discover Italy through photography."/>
    <n v="-58980"/>
    <n v="60000"/>
    <n v="1020"/>
    <x v="2"/>
    <x v="13"/>
    <s v="EUR"/>
    <n v="1443040464"/>
    <n v="1440448464"/>
    <b v="0"/>
    <n v="2"/>
    <b v="0"/>
    <x v="26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-9908"/>
    <n v="14000"/>
    <n v="4092"/>
    <x v="2"/>
    <x v="1"/>
    <s v="GBP"/>
    <n v="1459700741"/>
    <n v="1457112341"/>
    <b v="0"/>
    <n v="92"/>
    <b v="0"/>
    <x v="26"/>
    <n v="2046"/>
    <x v="8"/>
    <x v="26"/>
  </r>
  <r>
    <n v="1592"/>
    <s v="The Views of Pittsburgh"/>
    <s v="A portfolio collage of beautiful pictures of authentic Pittsburgh locations and scenery."/>
    <n v="-25"/>
    <n v="25"/>
    <n v="0"/>
    <x v="2"/>
    <x v="0"/>
    <s v="USD"/>
    <n v="1427503485"/>
    <n v="1423619085"/>
    <b v="0"/>
    <n v="0"/>
    <b v="0"/>
    <x v="26"/>
    <n v="0"/>
    <x v="8"/>
    <x v="26"/>
  </r>
  <r>
    <n v="1593"/>
    <s v="Picturing Italy"/>
    <s v="A trip to fulfill a dream of capturing the wonders and history of ancient Italy in person."/>
    <n v="-21997"/>
    <n v="22000"/>
    <n v="3"/>
    <x v="2"/>
    <x v="0"/>
    <s v="USD"/>
    <n v="1425154655"/>
    <n v="1422562655"/>
    <b v="0"/>
    <n v="3"/>
    <b v="0"/>
    <x v="26"/>
    <n v="1.5"/>
    <x v="8"/>
    <x v="26"/>
  </r>
  <r>
    <n v="1594"/>
    <s v="Scenes and Things from New Orleans"/>
    <s v="I photograph my love of New Orleans, create canvases and share those memories with you."/>
    <n v="-795"/>
    <n v="1000"/>
    <n v="205"/>
    <x v="2"/>
    <x v="0"/>
    <s v="USD"/>
    <n v="1463329260"/>
    <n v="1458147982"/>
    <b v="0"/>
    <n v="10"/>
    <b v="0"/>
    <x v="26"/>
    <n v="102.5"/>
    <x v="8"/>
    <x v="26"/>
  </r>
  <r>
    <n v="1595"/>
    <s v="Civil war battlefields and forts"/>
    <s v="To make a coffee table book,  displaying civil war battlefields and forts,  taken at the same time of year the battles were fought."/>
    <n v="-99720"/>
    <n v="100000"/>
    <n v="280"/>
    <x v="2"/>
    <x v="0"/>
    <s v="USD"/>
    <n v="1403122380"/>
    <n v="1400634728"/>
    <b v="0"/>
    <n v="7"/>
    <b v="0"/>
    <x v="26"/>
    <n v="140"/>
    <x v="8"/>
    <x v="26"/>
  </r>
  <r>
    <n v="1596"/>
    <s v="The Town We Live In"/>
    <s v="London is beautiful. I want to create a book of stunning images from in and around our great city"/>
    <n v="-3175"/>
    <n v="3250"/>
    <n v="75"/>
    <x v="2"/>
    <x v="1"/>
    <s v="GBP"/>
    <n v="1418469569"/>
    <n v="1414577969"/>
    <b v="0"/>
    <n v="3"/>
    <b v="0"/>
    <x v="26"/>
    <n v="37.5"/>
    <x v="8"/>
    <x v="26"/>
  </r>
  <r>
    <n v="1597"/>
    <s v="Vacation Days in Big Bear"/>
    <s v="We're starting up a new an improved way to do vacation rental management, but we need some funding to kick start it!"/>
    <n v="-15000"/>
    <n v="15000"/>
    <n v="0"/>
    <x v="2"/>
    <x v="0"/>
    <s v="USD"/>
    <n v="1474360197"/>
    <n v="1471768197"/>
    <b v="0"/>
    <n v="0"/>
    <b v="0"/>
    <x v="2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-799"/>
    <n v="800"/>
    <n v="1"/>
    <x v="2"/>
    <x v="0"/>
    <s v="USD"/>
    <n v="1437926458"/>
    <n v="1432742458"/>
    <b v="0"/>
    <n v="1"/>
    <b v="0"/>
    <x v="26"/>
    <n v="0.5"/>
    <x v="8"/>
    <x v="26"/>
  </r>
  <r>
    <n v="1599"/>
    <s v="The Londoner: Prints &amp; Canvas"/>
    <s v="A London photographer trekking 5,895m up Africa's Mount Kilimanjaro to pursue and enrich a career."/>
    <n v="-500"/>
    <n v="500"/>
    <n v="0"/>
    <x v="2"/>
    <x v="1"/>
    <s v="GBP"/>
    <n v="1460116576"/>
    <n v="1457528176"/>
    <b v="0"/>
    <n v="0"/>
    <b v="0"/>
    <x v="26"/>
    <n v="0"/>
    <x v="8"/>
    <x v="26"/>
  </r>
  <r>
    <n v="1600"/>
    <s v="Organic in India"/>
    <s v="I plan to document volunteer work on an organic farm in rural India, and photograph the people and places I encounter during the trip."/>
    <n v="-4633"/>
    <n v="5000"/>
    <n v="367"/>
    <x v="2"/>
    <x v="0"/>
    <s v="USD"/>
    <n v="1405401060"/>
    <n v="1401585752"/>
    <b v="0"/>
    <n v="9"/>
    <b v="0"/>
    <x v="26"/>
    <n v="183.5"/>
    <x v="8"/>
    <x v="26"/>
  </r>
  <r>
    <n v="1601"/>
    <s v="Release Soundzero's Debut Album!"/>
    <s v="We're so close to releasing our long-awaited debut album! A little help will go a long way... let's do this!"/>
    <n v="206.23000000000002"/>
    <n v="2500"/>
    <n v="2706.23"/>
    <x v="0"/>
    <x v="0"/>
    <s v="USD"/>
    <n v="1304561633"/>
    <n v="1301969633"/>
    <b v="0"/>
    <n v="56"/>
    <b v="1"/>
    <x v="11"/>
    <n v="1353.115"/>
    <x v="4"/>
    <x v="11"/>
  </r>
  <r>
    <n v="1602"/>
    <s v="The Material - Let You Down music video"/>
    <s v="We need the help of fans of both music and film alike to help us create our collective vision for this song."/>
    <n v="2.5"/>
    <n v="1500"/>
    <n v="1502.5"/>
    <x v="0"/>
    <x v="0"/>
    <s v="USD"/>
    <n v="1318633200"/>
    <n v="1314947317"/>
    <b v="0"/>
    <n v="32"/>
    <b v="1"/>
    <x v="11"/>
    <n v="751.25"/>
    <x v="4"/>
    <x v="11"/>
  </r>
  <r>
    <n v="1603"/>
    <s v="Max's First Solo Album!"/>
    <s v="An exercise in the wild and dangerous world of solo musicianship by Maxwell D Feinstein."/>
    <n v="0.66000000000008185"/>
    <n v="2000"/>
    <n v="2000.66"/>
    <x v="0"/>
    <x v="0"/>
    <s v="USD"/>
    <n v="1327723459"/>
    <n v="1322539459"/>
    <b v="0"/>
    <n v="30"/>
    <b v="1"/>
    <x v="11"/>
    <n v="1000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619"/>
    <n v="2800"/>
    <n v="3419"/>
    <x v="0"/>
    <x v="0"/>
    <s v="USD"/>
    <n v="1332011835"/>
    <n v="1328559435"/>
    <b v="0"/>
    <n v="70"/>
    <b v="1"/>
    <x v="11"/>
    <n v="1709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41.600000000000364"/>
    <n v="6000"/>
    <n v="6041.6"/>
    <x v="0"/>
    <x v="0"/>
    <s v="USD"/>
    <n v="1312182000"/>
    <n v="1311380313"/>
    <b v="0"/>
    <n v="44"/>
    <b v="1"/>
    <x v="11"/>
    <n v="3020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.329999999999927"/>
    <n v="8000"/>
    <n v="8080.33"/>
    <x v="0"/>
    <x v="0"/>
    <s v="USD"/>
    <n v="1300930838"/>
    <n v="1293158438"/>
    <b v="0"/>
    <n v="92"/>
    <b v="1"/>
    <x v="11"/>
    <n v="4040.165"/>
    <x v="4"/>
    <x v="11"/>
  </r>
  <r>
    <n v="1607"/>
    <s v="New Tour Bus for The Slants"/>
    <s v="The world's only all-Asian American dance rock band, The Slants, needs a bus to tour cons, shows, and festivals."/>
    <n v="4511"/>
    <n v="10000"/>
    <n v="14511"/>
    <x v="0"/>
    <x v="0"/>
    <s v="USD"/>
    <n v="1339701851"/>
    <n v="1337887451"/>
    <b v="0"/>
    <n v="205"/>
    <b v="1"/>
    <x v="11"/>
    <n v="7255.5"/>
    <x v="4"/>
    <x v="11"/>
  </r>
  <r>
    <n v="1608"/>
    <s v="The Devil &amp; Me Debut Album, &quot;...It's Not A Dream&quot;"/>
    <s v="The Devil &amp; Me's Debut album, &quot;...It's Not A Dream&quot;, featuring 9 original, Hard Rock songs."/>
    <n v="15"/>
    <n v="1200"/>
    <n v="1215"/>
    <x v="0"/>
    <x v="0"/>
    <s v="USD"/>
    <n v="1388553960"/>
    <n v="1385754986"/>
    <b v="0"/>
    <n v="23"/>
    <b v="1"/>
    <x v="11"/>
    <n v="607.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275"/>
    <n v="1500"/>
    <n v="1775"/>
    <x v="0"/>
    <x v="0"/>
    <s v="USD"/>
    <n v="1320220800"/>
    <n v="1315612909"/>
    <b v="0"/>
    <n v="4"/>
    <b v="1"/>
    <x v="11"/>
    <n v="887.5"/>
    <x v="4"/>
    <x v="11"/>
  </r>
  <r>
    <n v="1610"/>
    <s v="So The Story Goes: The New Album by &quot;Just Joe&quot; Altier"/>
    <s v="So The Story Goes is the upcoming album from &quot;Just Joe&quot; Altier."/>
    <n v="3437"/>
    <n v="2000"/>
    <n v="5437"/>
    <x v="0"/>
    <x v="0"/>
    <s v="USD"/>
    <n v="1355609510"/>
    <n v="1353017510"/>
    <b v="0"/>
    <n v="112"/>
    <b v="1"/>
    <x v="11"/>
    <n v="2718.5"/>
    <x v="4"/>
    <x v="11"/>
  </r>
  <r>
    <n v="1611"/>
    <s v="Skelton-Luns CD/7&quot;             No Big Deal."/>
    <s v="Skelton-Luns CD/7&quot; No Big Deal."/>
    <n v="201"/>
    <n v="800"/>
    <n v="1001"/>
    <x v="0"/>
    <x v="0"/>
    <s v="USD"/>
    <n v="1370390432"/>
    <n v="1368576032"/>
    <b v="0"/>
    <n v="27"/>
    <b v="1"/>
    <x v="11"/>
    <n v="500.5"/>
    <x v="4"/>
    <x v="11"/>
  </r>
  <r>
    <n v="1612"/>
    <s v="Join AT THE WAYSIDE For The &quot;Ready...Set...Snow Tour!&quot;"/>
    <s v="Help us achieve our goal to get our van repaired, gassed up, and road-ready for our winter tour!"/>
    <n v="50"/>
    <n v="500"/>
    <n v="550"/>
    <x v="0"/>
    <x v="0"/>
    <s v="USD"/>
    <n v="1357160384"/>
    <n v="1354568384"/>
    <b v="0"/>
    <n v="11"/>
    <b v="1"/>
    <x v="11"/>
    <n v="275"/>
    <x v="4"/>
    <x v="11"/>
  </r>
  <r>
    <n v="1613"/>
    <s v="New  E.P. mastering and recording"/>
    <s v="Ghosts and Paper Hearts are getting ready to release their new EP and we want it to be sent everywhere. Help us out PLEASE!!!!!"/>
    <n v="15"/>
    <n v="1000"/>
    <n v="1015"/>
    <x v="0"/>
    <x v="0"/>
    <s v="USD"/>
    <n v="1342921202"/>
    <n v="1340329202"/>
    <b v="0"/>
    <n v="26"/>
    <b v="1"/>
    <x v="11"/>
    <n v="507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135"/>
    <n v="5000"/>
    <n v="5135"/>
    <x v="0"/>
    <x v="0"/>
    <s v="USD"/>
    <n v="1407085200"/>
    <n v="1401924769"/>
    <b v="0"/>
    <n v="77"/>
    <b v="1"/>
    <x v="11"/>
    <n v="2567.5"/>
    <x v="4"/>
    <x v="11"/>
  </r>
  <r>
    <n v="1615"/>
    <s v="PRE ORDER Reno Divorce Digital CD &quot;Stuck On You&quot; $15 or more"/>
    <s v="We are Reno Divorce!! Here is a taste of our upcoming release and we invite you to be a part of it."/>
    <n v="1130"/>
    <n v="8000"/>
    <n v="9130"/>
    <x v="0"/>
    <x v="0"/>
    <s v="USD"/>
    <n v="1323742396"/>
    <n v="1319850796"/>
    <b v="0"/>
    <n v="136"/>
    <b v="1"/>
    <x v="11"/>
    <n v="4565"/>
    <x v="4"/>
    <x v="11"/>
  </r>
  <r>
    <n v="1616"/>
    <s v="Aly Jados: the New EP rOckNrOLLa"/>
    <s v="HELP! We don't have much time.....Join Aly Jados in making her new EP a reality before the world ends!!!!"/>
    <n v="420"/>
    <n v="10000"/>
    <n v="10420"/>
    <x v="0"/>
    <x v="0"/>
    <s v="USD"/>
    <n v="1353621600"/>
    <n v="1350061821"/>
    <b v="0"/>
    <n v="157"/>
    <b v="1"/>
    <x v="11"/>
    <n v="5210"/>
    <x v="4"/>
    <x v="11"/>
  </r>
  <r>
    <n v="1617"/>
    <s v="The Coffis Brothers 2nd Album!"/>
    <s v="The Coffis Brothers &amp;The Mountain Men are recording a brand new full length record."/>
    <n v="3210"/>
    <n v="7000"/>
    <n v="10210"/>
    <x v="0"/>
    <x v="0"/>
    <s v="USD"/>
    <n v="1383332400"/>
    <n v="1380470188"/>
    <b v="0"/>
    <n v="158"/>
    <b v="1"/>
    <x v="11"/>
    <n v="5105"/>
    <x v="4"/>
    <x v="11"/>
  </r>
  <r>
    <n v="1618"/>
    <s v="Janus Word Album"/>
    <s v="Janus Word combines hard rock with melodic acoustic music for a unique and awesome sound."/>
    <n v="76"/>
    <n v="1500"/>
    <n v="1576"/>
    <x v="0"/>
    <x v="0"/>
    <s v="USD"/>
    <n v="1362757335"/>
    <n v="1359301335"/>
    <b v="0"/>
    <n v="27"/>
    <b v="1"/>
    <x v="11"/>
    <n v="788"/>
    <x v="4"/>
    <x v="11"/>
  </r>
  <r>
    <n v="1619"/>
    <s v="Casual Encounters: The Quest For a PA"/>
    <s v="Creating a live show experience that does justice to the musicianship and time spent rehearsing.  Help us weave this sonic tapestry!"/>
    <n v="500"/>
    <n v="1500"/>
    <n v="2000"/>
    <x v="0"/>
    <x v="0"/>
    <s v="USD"/>
    <n v="1410755286"/>
    <n v="1408940886"/>
    <b v="0"/>
    <n v="23"/>
    <b v="1"/>
    <x v="11"/>
    <n v="1000"/>
    <x v="4"/>
    <x v="11"/>
  </r>
  <r>
    <n v="1620"/>
    <s v="Kickstart my music career with 300 CDs"/>
    <s v="Kickstarting my music career with 300 hard copy CDs of my first release."/>
    <n v="130"/>
    <n v="1000"/>
    <n v="1130"/>
    <x v="0"/>
    <x v="0"/>
    <s v="USD"/>
    <n v="1361606940"/>
    <n v="1361002140"/>
    <b v="0"/>
    <n v="17"/>
    <b v="1"/>
    <x v="11"/>
    <n v="565"/>
    <x v="4"/>
    <x v="11"/>
  </r>
  <r>
    <n v="1621"/>
    <s v="The First Full Length Fifth Freedom Album"/>
    <s v="Its long over due! Help us fund our debut album! We need all our friends and fans support on this! Lets make it happen!"/>
    <n v="1060"/>
    <n v="5000"/>
    <n v="6060"/>
    <x v="0"/>
    <x v="0"/>
    <s v="USD"/>
    <n v="1338177540"/>
    <n v="1333550015"/>
    <b v="0"/>
    <n v="37"/>
    <b v="1"/>
    <x v="11"/>
    <n v="3030"/>
    <x v="4"/>
    <x v="11"/>
  </r>
  <r>
    <n v="1622"/>
    <s v="PrincessFrank's MASTERSLAVE Album, EP &amp; Tour"/>
    <s v="Join in PrincessFrank's conquest of the Rock&amp;Roll kingdom! Pledge your support and help him claim the throne of Rock!"/>
    <n v="119"/>
    <n v="6900"/>
    <n v="7019"/>
    <x v="0"/>
    <x v="0"/>
    <s v="USD"/>
    <n v="1418803140"/>
    <n v="1415343874"/>
    <b v="0"/>
    <n v="65"/>
    <b v="1"/>
    <x v="11"/>
    <n v="3509.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8"/>
    <n v="750"/>
    <n v="758"/>
    <x v="0"/>
    <x v="1"/>
    <s v="GBP"/>
    <n v="1377621089"/>
    <n v="1372437089"/>
    <b v="0"/>
    <n v="18"/>
    <b v="1"/>
    <x v="11"/>
    <n v="379"/>
    <x v="4"/>
    <x v="11"/>
  </r>
  <r>
    <n v="1624"/>
    <s v="Joey De Noble needs YOUR help!"/>
    <s v="Joey De Noble is raising money to help record his latest music, and he wants YOU to be a part of it!"/>
    <n v="180"/>
    <n v="1000"/>
    <n v="1180"/>
    <x v="0"/>
    <x v="0"/>
    <s v="USD"/>
    <n v="1357721335"/>
    <n v="1354265335"/>
    <b v="0"/>
    <n v="25"/>
    <b v="1"/>
    <x v="11"/>
    <n v="590"/>
    <x v="4"/>
    <x v="11"/>
  </r>
  <r>
    <n v="1625"/>
    <s v="Redemption's New DVD!"/>
    <s v="Progressive metal band Redemption is preparing to film its second live DVD at the Progpower festival in Atlanta, GA in September, 2012."/>
    <n v="4150"/>
    <n v="7500"/>
    <n v="11650"/>
    <x v="0"/>
    <x v="0"/>
    <s v="USD"/>
    <n v="1347382053"/>
    <n v="1344962853"/>
    <b v="0"/>
    <n v="104"/>
    <b v="1"/>
    <x v="11"/>
    <n v="5825"/>
    <x v="4"/>
    <x v="11"/>
  </r>
  <r>
    <n v="1626"/>
    <s v="The Protest's Next Album"/>
    <s v="Help Christian Rock Band &quot;The Protest&quot; fund their new album and further their mission of positively impacting lives."/>
    <n v="95"/>
    <n v="8000"/>
    <n v="8095"/>
    <x v="0"/>
    <x v="0"/>
    <s v="USD"/>
    <n v="1385932867"/>
    <n v="1383337267"/>
    <b v="0"/>
    <n v="108"/>
    <b v="1"/>
    <x v="11"/>
    <n v="4047.5"/>
    <x v="4"/>
    <x v="11"/>
  </r>
  <r>
    <n v="1627"/>
    <s v="River Of Thorns - First CD Release"/>
    <s v="River of Thorns is a recording duo based in southeast Michigan.  We're releasing a great sounding cd recorded in a tiny home studio!"/>
    <n v="340"/>
    <n v="2000"/>
    <n v="2340"/>
    <x v="0"/>
    <x v="0"/>
    <s v="USD"/>
    <n v="1353905940"/>
    <n v="1351011489"/>
    <b v="0"/>
    <n v="38"/>
    <b v="1"/>
    <x v="11"/>
    <n v="1170"/>
    <x v="4"/>
    <x v="11"/>
  </r>
  <r>
    <n v="1628"/>
    <s v="&quot;Songs for Tsippora&quot; Byronâ€™s DEBUT EP"/>
    <s v="Original Jewish rock music on human relationships and identity"/>
    <n v="37"/>
    <n v="4000"/>
    <n v="4037"/>
    <x v="0"/>
    <x v="0"/>
    <s v="USD"/>
    <n v="1403026882"/>
    <n v="1400175682"/>
    <b v="0"/>
    <n v="88"/>
    <b v="1"/>
    <x v="11"/>
    <n v="2018.5"/>
    <x v="4"/>
    <x v="11"/>
  </r>
  <r>
    <n v="1629"/>
    <s v="Off The Turnpike | A Loud New Way to Release Loud New Music"/>
    <s v="Help Off The Turnpike release new music, and set fire to everything!"/>
    <n v="220"/>
    <n v="6000"/>
    <n v="6220"/>
    <x v="0"/>
    <x v="0"/>
    <s v="USD"/>
    <n v="1392929333"/>
    <n v="1389041333"/>
    <b v="0"/>
    <n v="82"/>
    <b v="1"/>
    <x v="11"/>
    <n v="3110"/>
    <x v="4"/>
    <x v="11"/>
  </r>
  <r>
    <n v="1630"/>
    <s v="Golden Grenade Records Their Debut EP"/>
    <s v="Inspired by the legacy of Tex Tucker, Golden Grenade is setting out to record their first CD with heavy hearts and intense purpose."/>
    <n v="6610"/>
    <n v="4000"/>
    <n v="10610"/>
    <x v="0"/>
    <x v="0"/>
    <s v="USD"/>
    <n v="1330671540"/>
    <n v="1328040375"/>
    <b v="0"/>
    <n v="126"/>
    <b v="1"/>
    <x v="11"/>
    <n v="530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5591"/>
    <n v="10000"/>
    <n v="15591"/>
    <x v="0"/>
    <x v="0"/>
    <s v="USD"/>
    <n v="1350074261"/>
    <n v="1347482261"/>
    <b v="0"/>
    <n v="133"/>
    <b v="1"/>
    <x v="11"/>
    <n v="7795.5"/>
    <x v="4"/>
    <x v="11"/>
  </r>
  <r>
    <n v="1632"/>
    <s v="Culprit needs a van!"/>
    <s v="Hey everyone! If you don't already know, we're Culprit, a 4-piece rock band from Los Angeles &amp; we are in dire need of a new tour van!"/>
    <n v="65"/>
    <n v="4000"/>
    <n v="4065"/>
    <x v="0"/>
    <x v="0"/>
    <s v="USD"/>
    <n v="1316851854"/>
    <n v="1311667854"/>
    <b v="0"/>
    <n v="47"/>
    <b v="1"/>
    <x v="11"/>
    <n v="2032.5"/>
    <x v="4"/>
    <x v="11"/>
  </r>
  <r>
    <n v="1633"/>
    <s v="ELIZABETH REX"/>
    <s v="We are a four piece rock band that has played shows in and around NYC including Mercury Lounge.  Two of our members are now in LA."/>
    <n v="0"/>
    <n v="10000"/>
    <n v="10000"/>
    <x v="0"/>
    <x v="0"/>
    <s v="USD"/>
    <n v="1326690000"/>
    <n v="1324329156"/>
    <b v="0"/>
    <n v="58"/>
    <b v="1"/>
    <x v="11"/>
    <n v="5000"/>
    <x v="4"/>
    <x v="11"/>
  </r>
  <r>
    <n v="1634"/>
    <s v="RUBEDO: Debut Full Length Album"/>
    <s v="Recording Debut  Album w/ Producer Ikey Owens from Free Moral Agents/ The Mars Volta"/>
    <n v="10"/>
    <n v="2000"/>
    <n v="2010"/>
    <x v="0"/>
    <x v="0"/>
    <s v="USD"/>
    <n v="1306994340"/>
    <n v="1303706001"/>
    <b v="0"/>
    <n v="32"/>
    <b v="1"/>
    <x v="11"/>
    <n v="100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506"/>
    <n v="2000"/>
    <n v="2506"/>
    <x v="0"/>
    <x v="0"/>
    <s v="USD"/>
    <n v="1468270261"/>
    <n v="1463086261"/>
    <b v="0"/>
    <n v="37"/>
    <b v="1"/>
    <x v="11"/>
    <n v="1253"/>
    <x v="4"/>
    <x v="11"/>
  </r>
  <r>
    <n v="1636"/>
    <s v="Butch County Rocks San Francisco Pride"/>
    <s v="Butch County is a hard rockin bunch of girls and boy-girls from Austin.  Help us show San Francisco  Pride how we do it in Texas!"/>
    <n v="160"/>
    <n v="4500"/>
    <n v="4660"/>
    <x v="0"/>
    <x v="0"/>
    <s v="USD"/>
    <n v="1307851200"/>
    <n v="1304129088"/>
    <b v="0"/>
    <n v="87"/>
    <b v="1"/>
    <x v="11"/>
    <n v="2330"/>
    <x v="4"/>
    <x v="11"/>
  </r>
  <r>
    <n v="1637"/>
    <s v="We Fly to Philly / Release new album / Tour west coast"/>
    <s v="We (the band Sunset) has been invited to play in Philadelphia.   Help us get there and you will receive special prizes."/>
    <n v="19"/>
    <n v="500"/>
    <n v="519"/>
    <x v="0"/>
    <x v="0"/>
    <s v="USD"/>
    <n v="1262302740"/>
    <n v="1257444140"/>
    <b v="0"/>
    <n v="15"/>
    <b v="1"/>
    <x v="11"/>
    <n v="259.5"/>
    <x v="4"/>
    <x v="11"/>
  </r>
  <r>
    <n v="1638"/>
    <s v="Avenues EP 2013"/>
    <s v="Avenues will be going in to the studio to record a new EP with Matt Allison!"/>
    <n v="50"/>
    <n v="1000"/>
    <n v="1050"/>
    <x v="0"/>
    <x v="0"/>
    <s v="USD"/>
    <n v="1362086700"/>
    <n v="1358180968"/>
    <b v="0"/>
    <n v="27"/>
    <b v="1"/>
    <x v="11"/>
    <n v="525"/>
    <x v="4"/>
    <x v="11"/>
  </r>
  <r>
    <n v="1639"/>
    <s v="The One Two 7s Are Recording an Album!"/>
    <s v="We've written the music and now it's time to record. We're excited to work with Nic at Different Fur studios but we need your help!"/>
    <n v="0"/>
    <n v="1800"/>
    <n v="1800"/>
    <x v="0"/>
    <x v="0"/>
    <s v="USD"/>
    <n v="1330789165"/>
    <n v="1328197165"/>
    <b v="0"/>
    <n v="19"/>
    <b v="1"/>
    <x v="11"/>
    <n v="900"/>
    <x v="4"/>
    <x v="11"/>
  </r>
  <r>
    <n v="1640"/>
    <s v="Lovers and Poets- music video"/>
    <s v="We are a friendly neighborhood electronic pop duo from Los Angeles. We want to shoot a music video for a song from our debut album."/>
    <n v="279.44000000000005"/>
    <n v="400"/>
    <n v="679.44"/>
    <x v="0"/>
    <x v="0"/>
    <s v="USD"/>
    <n v="1280800740"/>
    <n v="1279603955"/>
    <b v="0"/>
    <n v="17"/>
    <b v="1"/>
    <x v="11"/>
    <n v="339.72"/>
    <x v="4"/>
    <x v="11"/>
  </r>
  <r>
    <n v="1641"/>
    <s v="Tanya Dartson- Run for Your Life music video"/>
    <s v="Music Video For Upbeat and Inspiring Song - Run For Your Life"/>
    <n v="35"/>
    <n v="2500"/>
    <n v="2535"/>
    <x v="0"/>
    <x v="0"/>
    <s v="USD"/>
    <n v="1418998744"/>
    <n v="1416406744"/>
    <b v="0"/>
    <n v="26"/>
    <b v="1"/>
    <x v="27"/>
    <n v="1267.5"/>
    <x v="4"/>
    <x v="27"/>
  </r>
  <r>
    <n v="1642"/>
    <s v="Pop Garden Radio Presents: Season 2 CD"/>
    <s v="Pop Garden Radio Presents: The Rock on the Road Tour Season 2 CD. 23 great Pop tracks from independent Pop artists."/>
    <n v="0"/>
    <n v="1200"/>
    <n v="1200"/>
    <x v="0"/>
    <x v="0"/>
    <s v="USD"/>
    <n v="1308011727"/>
    <n v="1306283727"/>
    <b v="0"/>
    <n v="28"/>
    <b v="1"/>
    <x v="27"/>
    <n v="600"/>
    <x v="4"/>
    <x v="27"/>
  </r>
  <r>
    <n v="1643"/>
    <s v="This Is All Now's Brand New Album!!"/>
    <s v="This Is All Now is putting out a brand new record, and we need YOUR help to do it!"/>
    <n v="1235"/>
    <n v="5000"/>
    <n v="6235"/>
    <x v="0"/>
    <x v="0"/>
    <s v="USD"/>
    <n v="1348516012"/>
    <n v="1345924012"/>
    <b v="0"/>
    <n v="37"/>
    <b v="1"/>
    <x v="27"/>
    <n v="3117.5"/>
    <x v="4"/>
    <x v="27"/>
  </r>
  <r>
    <n v="1644"/>
    <s v="Kevin Wood - Out Among The Wolves"/>
    <s v="Be a part of helping Singer/Songwriter Kevin Wood bring his 3rd Album &quot;Out Among The Wolves&quot; from the studio to you!"/>
    <n v="950"/>
    <n v="10000"/>
    <n v="10950"/>
    <x v="0"/>
    <x v="0"/>
    <s v="USD"/>
    <n v="1353551160"/>
    <n v="1348363560"/>
    <b v="0"/>
    <n v="128"/>
    <b v="1"/>
    <x v="27"/>
    <n v="54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40"/>
    <n v="5000"/>
    <n v="5540"/>
    <x v="0"/>
    <x v="0"/>
    <s v="USD"/>
    <n v="1379515740"/>
    <n v="1378306140"/>
    <b v="0"/>
    <n v="10"/>
    <b v="1"/>
    <x v="27"/>
    <n v="2770"/>
    <x v="4"/>
    <x v="27"/>
  </r>
  <r>
    <n v="1646"/>
    <s v="MADAM Album"/>
    <s v="Album 3 funds.We have 13 amazing songs ready to go . a fantastic engineer to mix them, James Aparicio(Depeche Mode/Liars.We need you xx"/>
    <n v="204"/>
    <n v="2000"/>
    <n v="2204"/>
    <x v="0"/>
    <x v="1"/>
    <s v="GBP"/>
    <n v="1408039860"/>
    <n v="1405248503"/>
    <b v="0"/>
    <n v="83"/>
    <b v="1"/>
    <x v="27"/>
    <n v="1102"/>
    <x v="4"/>
    <x v="27"/>
  </r>
  <r>
    <n v="1647"/>
    <s v="JAYSIN + HOT MUSIC VIDEO = EPICNESS!! GRAMMY POP SOUL"/>
    <s v="Grammy Pop Soul Artist Jaysin is raising funds to make the most EPIC Music Video ever and he wants to PUT YOU IN IT!"/>
    <n v="236"/>
    <n v="5000"/>
    <n v="5236"/>
    <x v="0"/>
    <x v="0"/>
    <s v="USD"/>
    <n v="1339235377"/>
    <n v="1336643377"/>
    <b v="0"/>
    <n v="46"/>
    <b v="1"/>
    <x v="27"/>
    <n v="2618"/>
    <x v="4"/>
    <x v="27"/>
  </r>
  <r>
    <n v="1648"/>
    <s v="Arches - Wide Awake on Vinyl "/>
    <s v="We've finished recording our debut LP &quot;Wide Awake&quot; and would love to have it pressed on vinyl, but we need your help"/>
    <n v="581"/>
    <n v="2300"/>
    <n v="2881"/>
    <x v="0"/>
    <x v="0"/>
    <s v="USD"/>
    <n v="1300636482"/>
    <n v="1298048082"/>
    <b v="0"/>
    <n v="90"/>
    <b v="1"/>
    <x v="27"/>
    <n v="1440.5"/>
    <x v="4"/>
    <x v="27"/>
  </r>
  <r>
    <n v="1649"/>
    <s v="Sam Lyons New Album - 2014"/>
    <s v="This is it! The new Sam Lyons album #3. Help me make it happen by pledging today - pre-order the CD and other cool stuff right here."/>
    <n v="22.329999999999927"/>
    <n v="3800"/>
    <n v="3822.33"/>
    <x v="0"/>
    <x v="0"/>
    <s v="USD"/>
    <n v="1400862355"/>
    <n v="1396974355"/>
    <b v="0"/>
    <n v="81"/>
    <b v="1"/>
    <x v="27"/>
    <n v="1911.165"/>
    <x v="4"/>
    <x v="27"/>
  </r>
  <r>
    <n v="1650"/>
    <s v="The Psalm Praise Project, Vol. 2"/>
    <s v="Help me record a CD that uses pop styling to give a fresh sound to ancient wisdom from scripture!"/>
    <n v="831"/>
    <n v="2000"/>
    <n v="2831"/>
    <x v="0"/>
    <x v="0"/>
    <s v="USD"/>
    <n v="1381314437"/>
    <n v="1378722437"/>
    <b v="0"/>
    <n v="32"/>
    <b v="1"/>
    <x v="27"/>
    <n v="1415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15"/>
    <n v="2000"/>
    <n v="2015"/>
    <x v="0"/>
    <x v="0"/>
    <s v="USD"/>
    <n v="1303801140"/>
    <n v="1300916220"/>
    <b v="0"/>
    <n v="20"/>
    <b v="1"/>
    <x v="27"/>
    <n v="100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30"/>
    <n v="4500"/>
    <n v="4530"/>
    <x v="0"/>
    <x v="0"/>
    <s v="USD"/>
    <n v="1385297393"/>
    <n v="1382701793"/>
    <b v="0"/>
    <n v="70"/>
    <b v="1"/>
    <x v="27"/>
    <n v="2265"/>
    <x v="4"/>
    <x v="27"/>
  </r>
  <r>
    <n v="1653"/>
    <s v="The Narrative 2011 Spring Tour with Eisley"/>
    <s v="On 4/26, The Narrative will head out on their 1st full US tour with Eisley and aim to raise $7,500 to cover tour expenses. "/>
    <n v="3711.5200000000004"/>
    <n v="5000"/>
    <n v="8711.52"/>
    <x v="0"/>
    <x v="0"/>
    <s v="USD"/>
    <n v="1303675296"/>
    <n v="1300996896"/>
    <b v="0"/>
    <n v="168"/>
    <b v="1"/>
    <x v="27"/>
    <n v="4355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219"/>
    <n v="1100"/>
    <n v="1319"/>
    <x v="0"/>
    <x v="0"/>
    <s v="USD"/>
    <n v="1334784160"/>
    <n v="1332192160"/>
    <b v="0"/>
    <n v="34"/>
    <b v="1"/>
    <x v="27"/>
    <n v="659.5"/>
    <x v="4"/>
    <x v="27"/>
  </r>
  <r>
    <n v="1655"/>
    <s v="Meg Porter Debut EP!"/>
    <s v="Berklee College of Music student, Meg Porter needs YOUR help to fund her very first EP!"/>
    <n v="643"/>
    <n v="1500"/>
    <n v="2143"/>
    <x v="0"/>
    <x v="0"/>
    <s v="USD"/>
    <n v="1333648820"/>
    <n v="1331060420"/>
    <b v="0"/>
    <n v="48"/>
    <b v="1"/>
    <x v="27"/>
    <n v="1071.5"/>
    <x v="4"/>
    <x v="27"/>
  </r>
  <r>
    <n v="1656"/>
    <s v="Jared Mitchell: The Maiden Voyage"/>
    <s v="The making of a quality, full length album journeying through a pop/folk/rock/americana sound_x000a_noisetrade.com/jaredmitchellmusic"/>
    <n v="25.119999999999891"/>
    <n v="7500"/>
    <n v="7525.12"/>
    <x v="0"/>
    <x v="0"/>
    <s v="USD"/>
    <n v="1355437052"/>
    <n v="1352845052"/>
    <b v="0"/>
    <n v="48"/>
    <b v="1"/>
    <x v="27"/>
    <n v="3762.56"/>
    <x v="4"/>
    <x v="27"/>
  </r>
  <r>
    <n v="1657"/>
    <s v="The Debut Album from Lynette!"/>
    <s v="The long anticipated debut album from singer/songwriter Lynette will be recorded this June in Nashville! You can help make it happen!"/>
    <n v="1233.4500000000007"/>
    <n v="25000"/>
    <n v="26233.45"/>
    <x v="0"/>
    <x v="0"/>
    <s v="USD"/>
    <n v="1337885168"/>
    <n v="1335293168"/>
    <b v="0"/>
    <n v="221"/>
    <b v="1"/>
    <x v="27"/>
    <n v="13116.725"/>
    <x v="4"/>
    <x v="27"/>
  </r>
  <r>
    <n v="1658"/>
    <s v="New Amy Rivard album!!!"/>
    <s v="I've had numerous song ideas spinning around in my head for years now, please help me get them out- into a studio and into your homes!"/>
    <n v="1934"/>
    <n v="6000"/>
    <n v="7934"/>
    <x v="0"/>
    <x v="0"/>
    <s v="USD"/>
    <n v="1355840400"/>
    <n v="1352524767"/>
    <b v="0"/>
    <n v="107"/>
    <b v="1"/>
    <x v="27"/>
    <n v="3967"/>
    <x v="4"/>
    <x v="27"/>
  </r>
  <r>
    <n v="1659"/>
    <s v="The Penny Arcade Quartet's Christmas EP"/>
    <s v="The long awaited Christmas EP is in session! We need your help to get it professionally mixed, produced and manufactured."/>
    <n v="64"/>
    <n v="500"/>
    <n v="564"/>
    <x v="0"/>
    <x v="1"/>
    <s v="GBP"/>
    <n v="1387281600"/>
    <n v="1384811721"/>
    <b v="0"/>
    <n v="45"/>
    <b v="1"/>
    <x v="27"/>
    <n v="282"/>
    <x v="4"/>
    <x v="27"/>
  </r>
  <r>
    <n v="1660"/>
    <s v="Risotto fragole e champagne"/>
    <s v="Vogliamo realizzare un risotto fragole e champagne e condividerlo con i nostri fan. Faremo il risotto durante un concerto casalingo."/>
    <n v="923"/>
    <n v="80"/>
    <n v="1003"/>
    <x v="0"/>
    <x v="13"/>
    <s v="EUR"/>
    <n v="1462053540"/>
    <n v="1459355950"/>
    <b v="0"/>
    <n v="36"/>
    <b v="1"/>
    <x v="27"/>
    <n v="501.5"/>
    <x v="4"/>
    <x v="27"/>
  </r>
  <r>
    <n v="1661"/>
    <s v="Kyana"/>
    <s v="I am excited to present my debut pop project Kyana!_x000a_Piano and vocal sounds embedded in sophisticated, bold arrangements &amp; brisk beats"/>
    <n v="198"/>
    <n v="7900"/>
    <n v="8098"/>
    <x v="0"/>
    <x v="15"/>
    <s v="EUR"/>
    <n v="1453064400"/>
    <n v="1449359831"/>
    <b v="0"/>
    <n v="101"/>
    <b v="1"/>
    <x v="27"/>
    <n v="404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211"/>
    <n v="8000"/>
    <n v="8211"/>
    <x v="0"/>
    <x v="0"/>
    <s v="USD"/>
    <n v="1325310336"/>
    <n v="1320122736"/>
    <b v="0"/>
    <n v="62"/>
    <b v="1"/>
    <x v="27"/>
    <n v="4105.5"/>
    <x v="4"/>
    <x v="27"/>
  </r>
  <r>
    <n v="1663"/>
    <s v="ghost -- a music video"/>
    <s v="music is as important to the eyes as it is to the ears. help bring ghost to life in front of your eyes."/>
    <n v="80"/>
    <n v="1000"/>
    <n v="1080"/>
    <x v="0"/>
    <x v="0"/>
    <s v="USD"/>
    <n v="1422750707"/>
    <n v="1420158707"/>
    <b v="0"/>
    <n v="32"/>
    <b v="1"/>
    <x v="27"/>
    <n v="540"/>
    <x v="4"/>
    <x v="27"/>
  </r>
  <r>
    <n v="1664"/>
    <s v="Grace Sings Grace"/>
    <s v="Korean-American Soprano Grace's Debut Album - coming up in June 2012. Come and be part of this exciting project!"/>
    <n v="560.2199999999998"/>
    <n v="2500"/>
    <n v="3060.22"/>
    <x v="0"/>
    <x v="0"/>
    <s v="USD"/>
    <n v="1331870340"/>
    <n v="1328033818"/>
    <b v="0"/>
    <n v="89"/>
    <b v="1"/>
    <x v="27"/>
    <n v="1530.11"/>
    <x v="4"/>
    <x v="27"/>
  </r>
  <r>
    <n v="1665"/>
    <s v="Simply Put is recording an album!"/>
    <s v="Simply Put is recording our debut album and needs to raise funds for studio time, printing and possibly the start of a sound system.  "/>
    <n v="681"/>
    <n v="3500"/>
    <n v="4181"/>
    <x v="0"/>
    <x v="0"/>
    <s v="USD"/>
    <n v="1298343600"/>
    <n v="1295624113"/>
    <b v="0"/>
    <n v="93"/>
    <b v="1"/>
    <x v="27"/>
    <n v="2090.5"/>
    <x v="4"/>
    <x v="27"/>
  </r>
  <r>
    <n v="1666"/>
    <s v="Venus On Fire + Extraordinary Producer = Legendary New EP"/>
    <s v="Play a KEY role in Venus On Fire's success - Working with a World Class Producer to make a memorable EP."/>
    <n v="1522"/>
    <n v="2500"/>
    <n v="4022"/>
    <x v="0"/>
    <x v="0"/>
    <s v="USD"/>
    <n v="1364447073"/>
    <n v="1361858673"/>
    <b v="0"/>
    <n v="98"/>
    <b v="1"/>
    <x v="27"/>
    <n v="201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913"/>
    <n v="3400"/>
    <n v="4313"/>
    <x v="0"/>
    <x v="0"/>
    <s v="USD"/>
    <n v="1394521140"/>
    <n v="1392169298"/>
    <b v="0"/>
    <n v="82"/>
    <b v="1"/>
    <x v="27"/>
    <n v="2156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211"/>
    <n v="8000"/>
    <n v="8211"/>
    <x v="0"/>
    <x v="0"/>
    <s v="USD"/>
    <n v="1322454939"/>
    <n v="1319859339"/>
    <b v="0"/>
    <n v="116"/>
    <b v="1"/>
    <x v="27"/>
    <n v="4105.5"/>
    <x v="4"/>
    <x v="27"/>
  </r>
  <r>
    <n v="1669"/>
    <s v="Summer Gill 'Stormy Weather' EP"/>
    <s v="Hi guys! I'll be recording a 6-7 song EP this summer and I need your help to make it happen! _x000a_Any support is appreciated!"/>
    <n v="795"/>
    <n v="2000"/>
    <n v="2795"/>
    <x v="0"/>
    <x v="0"/>
    <s v="USD"/>
    <n v="1464729276"/>
    <n v="1459545276"/>
    <b v="0"/>
    <n v="52"/>
    <b v="1"/>
    <x v="27"/>
    <n v="1397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26"/>
    <n v="1000"/>
    <n v="1026"/>
    <x v="0"/>
    <x v="0"/>
    <s v="USD"/>
    <n v="1278302400"/>
    <n v="1273961999"/>
    <b v="0"/>
    <n v="23"/>
    <b v="1"/>
    <x v="27"/>
    <n v="513"/>
    <x v="4"/>
    <x v="27"/>
  </r>
  <r>
    <n v="1671"/>
    <s v="Luke O'Brien's Kickstarter"/>
    <s v="I am seeking funding in order to help take my music from a hobby to a career."/>
    <n v="13.470000000000027"/>
    <n v="2000"/>
    <n v="2013.47"/>
    <x v="0"/>
    <x v="0"/>
    <s v="USD"/>
    <n v="1470056614"/>
    <n v="1467464614"/>
    <b v="0"/>
    <n v="77"/>
    <b v="1"/>
    <x v="27"/>
    <n v="1006.735"/>
    <x v="4"/>
    <x v="27"/>
  </r>
  <r>
    <n v="1672"/>
    <s v="High Altotude Debut Album"/>
    <s v="Sweet, sweet harmonies from Portland Oregon's premiere high school women's a cappella group."/>
    <n v="220"/>
    <n v="1700"/>
    <n v="1920"/>
    <x v="0"/>
    <x v="0"/>
    <s v="USD"/>
    <n v="1338824730"/>
    <n v="1336232730"/>
    <b v="0"/>
    <n v="49"/>
    <b v="1"/>
    <x v="27"/>
    <n v="96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590"/>
    <n v="2100"/>
    <n v="2690"/>
    <x v="0"/>
    <x v="0"/>
    <s v="USD"/>
    <n v="1425675892"/>
    <n v="1423083892"/>
    <b v="0"/>
    <n v="59"/>
    <b v="1"/>
    <x v="27"/>
    <n v="1345"/>
    <x v="4"/>
    <x v="27"/>
  </r>
  <r>
    <n v="1674"/>
    <s v="Candice Russell New EP: IGNITE"/>
    <s v="This is my biggest project YET! The songs are recorded &amp; I need your help to package &amp; promote this music. Let's finish this together!"/>
    <n v="5085"/>
    <n v="5000"/>
    <n v="10085"/>
    <x v="0"/>
    <x v="0"/>
    <s v="USD"/>
    <n v="1471503540"/>
    <n v="1468852306"/>
    <b v="0"/>
    <n v="113"/>
    <b v="1"/>
    <x v="27"/>
    <n v="5042.5"/>
    <x v="4"/>
    <x v="27"/>
  </r>
  <r>
    <n v="1675"/>
    <s v="The Great Party's Debut Album!"/>
    <s v="The Great Party is releasing their debut album. Here's your chance to be a part of it!"/>
    <n v="374.16000000000008"/>
    <n v="1000"/>
    <n v="1374.16"/>
    <x v="0"/>
    <x v="0"/>
    <s v="USD"/>
    <n v="1318802580"/>
    <n v="1316194540"/>
    <b v="0"/>
    <n v="34"/>
    <b v="1"/>
    <x v="27"/>
    <n v="687.08"/>
    <x v="4"/>
    <x v="27"/>
  </r>
  <r>
    <n v="1676"/>
    <s v="Bridge 19 CD Release Tour"/>
    <s v="Help fund Bridge 19's tour in support of their first duo record, to be released in May 2012."/>
    <n v="460"/>
    <n v="3000"/>
    <n v="3460"/>
    <x v="0"/>
    <x v="0"/>
    <s v="USD"/>
    <n v="1334980740"/>
    <n v="1330968347"/>
    <b v="0"/>
    <n v="42"/>
    <b v="1"/>
    <x v="27"/>
    <n v="1730"/>
    <x v="4"/>
    <x v="27"/>
  </r>
  <r>
    <n v="1677"/>
    <s v="Andrius Pojavis new album &quot;Seven&quot;"/>
    <s v="It's time to record my new album. Studio, musicians and arranger are ready, are you coming on this journey with me?"/>
    <n v="700"/>
    <n v="6000"/>
    <n v="6700"/>
    <x v="0"/>
    <x v="3"/>
    <s v="EUR"/>
    <n v="1460786340"/>
    <n v="1455615976"/>
    <b v="0"/>
    <n v="42"/>
    <b v="1"/>
    <x v="27"/>
    <n v="3350"/>
    <x v="4"/>
    <x v="27"/>
  </r>
  <r>
    <n v="1678"/>
    <s v="Cassandra Violet &quot;Beyond the Fray&quot; Music Video"/>
    <s v="Help me make an amazing music video so that I can take my music to the next level and get a manager!"/>
    <n v="276"/>
    <n v="1500"/>
    <n v="1776"/>
    <x v="0"/>
    <x v="0"/>
    <s v="USD"/>
    <n v="1391718671"/>
    <n v="1390509071"/>
    <b v="0"/>
    <n v="49"/>
    <b v="1"/>
    <x v="27"/>
    <n v="88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1500"/>
    <n v="2000"/>
    <n v="3500"/>
    <x v="0"/>
    <x v="0"/>
    <s v="USD"/>
    <n v="1311298745"/>
    <n v="1309311545"/>
    <b v="0"/>
    <n v="56"/>
    <b v="1"/>
    <x v="27"/>
    <n v="1750"/>
    <x v="4"/>
    <x v="27"/>
  </r>
  <r>
    <n v="1680"/>
    <s v="Kick Out a Record"/>
    <s v="Working Musician dilemma #164: how the taxman put Kick the Record 2.0 on hold"/>
    <n v="175"/>
    <n v="1000"/>
    <n v="1175"/>
    <x v="0"/>
    <x v="0"/>
    <s v="USD"/>
    <n v="1405188667"/>
    <n v="1402596667"/>
    <b v="0"/>
    <n v="25"/>
    <b v="1"/>
    <x v="27"/>
    <n v="58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924.38000000000466"/>
    <n v="65000"/>
    <n v="65924.38"/>
    <x v="3"/>
    <x v="0"/>
    <s v="USD"/>
    <n v="1490752800"/>
    <n v="1486522484"/>
    <b v="0"/>
    <n v="884"/>
    <b v="0"/>
    <x v="28"/>
    <n v="32962.19"/>
    <x v="4"/>
    <x v="28"/>
  </r>
  <r>
    <n v="1682"/>
    <s v="Looking Up &amp; Holding On CD Project - Christian songwriter"/>
    <s v="Christian singer-wongerwriter searching for funding to record CD of original Christian music."/>
    <n v="-6000"/>
    <n v="6000"/>
    <n v="0"/>
    <x v="3"/>
    <x v="0"/>
    <s v="USD"/>
    <n v="1492142860"/>
    <n v="1486962460"/>
    <b v="0"/>
    <n v="0"/>
    <b v="0"/>
    <x v="28"/>
    <n v="0"/>
    <x v="4"/>
    <x v="28"/>
  </r>
  <r>
    <n v="1683"/>
    <s v="Manman doudou tÃ©moignage d'une mÃ¨re Album"/>
    <s v="Rendre tÃ©moignage de ce que Dieu fait chaque jour pour moi et venir en  aide  aux autres, c'est  mon but."/>
    <n v="-2740"/>
    <n v="3500"/>
    <n v="760"/>
    <x v="3"/>
    <x v="6"/>
    <s v="EUR"/>
    <n v="1491590738"/>
    <n v="1489517138"/>
    <b v="0"/>
    <n v="10"/>
    <b v="0"/>
    <x v="28"/>
    <n v="380"/>
    <x v="4"/>
    <x v="28"/>
  </r>
  <r>
    <n v="1684"/>
    <s v="Goodness &amp; Mercy EP - Marty Mikles"/>
    <s v="New Music from Marty Mikles!  A new EP all about God's Goodness &amp; Mercy."/>
    <n v="730"/>
    <n v="8000"/>
    <n v="8730"/>
    <x v="3"/>
    <x v="0"/>
    <s v="USD"/>
    <n v="1489775641"/>
    <n v="1487360041"/>
    <b v="0"/>
    <n v="101"/>
    <b v="0"/>
    <x v="28"/>
    <n v="4365"/>
    <x v="4"/>
    <x v="28"/>
  </r>
  <r>
    <n v="1685"/>
    <s v="Help Support Brad Dassey's Music"/>
    <s v="My name is Brad Dassey.  I've been composing and making music for 18 years now.  I want to get my music out there even further."/>
    <n v="10"/>
    <n v="350"/>
    <n v="360"/>
    <x v="3"/>
    <x v="0"/>
    <s v="USD"/>
    <n v="1490331623"/>
    <n v="1487743223"/>
    <b v="0"/>
    <n v="15"/>
    <b v="0"/>
    <x v="28"/>
    <n v="18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-4982"/>
    <n v="5000"/>
    <n v="18"/>
    <x v="3"/>
    <x v="5"/>
    <s v="CAD"/>
    <n v="1493320519"/>
    <n v="1488140119"/>
    <b v="0"/>
    <n v="1"/>
    <b v="0"/>
    <x v="28"/>
    <n v="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-6875"/>
    <n v="10000"/>
    <n v="3125"/>
    <x v="3"/>
    <x v="0"/>
    <s v="USD"/>
    <n v="1491855300"/>
    <n v="1488935245"/>
    <b v="0"/>
    <n v="39"/>
    <b v="0"/>
    <x v="28"/>
    <n v="1562.5"/>
    <x v="4"/>
    <x v="28"/>
  </r>
  <r>
    <n v="1688"/>
    <s v="Christofer Scott: Dive In EP"/>
    <s v="Professionally recording a worship and contemporary Christian music album that connects to people and connects their heart to God."/>
    <n v="-2228"/>
    <n v="4000"/>
    <n v="1772"/>
    <x v="3"/>
    <x v="0"/>
    <s v="USD"/>
    <n v="1491738594"/>
    <n v="1489150194"/>
    <b v="0"/>
    <n v="7"/>
    <b v="0"/>
    <x v="28"/>
    <n v="886"/>
    <x v="4"/>
    <x v="28"/>
  </r>
  <r>
    <n v="1689"/>
    <s v="Fly Away"/>
    <s v="Praising the Living God in the second half of life."/>
    <n v="0"/>
    <n v="2400"/>
    <n v="2400"/>
    <x v="3"/>
    <x v="0"/>
    <s v="USD"/>
    <n v="1489700230"/>
    <n v="1487111830"/>
    <b v="0"/>
    <n v="14"/>
    <b v="0"/>
    <x v="28"/>
    <n v="1200"/>
    <x v="4"/>
    <x v="28"/>
  </r>
  <r>
    <n v="1690"/>
    <s v="NewKings Album &quot;Rise Up&quot;"/>
    <s v="Our newest project! We are hard at it trying to bring music that uplifts the spirit, and tells a story of life-changing love."/>
    <n v="-1865"/>
    <n v="2500"/>
    <n v="635"/>
    <x v="3"/>
    <x v="0"/>
    <s v="USD"/>
    <n v="1491470442"/>
    <n v="1488882042"/>
    <b v="0"/>
    <n v="11"/>
    <b v="0"/>
    <x v="28"/>
    <n v="317.5"/>
    <x v="4"/>
    <x v="28"/>
  </r>
  <r>
    <n v="1691"/>
    <s v="Sing Like You Were Meant To!"/>
    <s v="TUV Online is making highly effective vocal training available &amp; affordable to churches, worship leaders and singers around the world!"/>
    <n v="-19958"/>
    <n v="30000"/>
    <n v="10042"/>
    <x v="3"/>
    <x v="0"/>
    <s v="USD"/>
    <n v="1491181200"/>
    <n v="1488387008"/>
    <b v="0"/>
    <n v="38"/>
    <b v="0"/>
    <x v="28"/>
    <n v="5021"/>
    <x v="4"/>
    <x v="28"/>
  </r>
  <r>
    <n v="1692"/>
    <s v="Get Your Hopes Up"/>
    <s v="After 3 years.....It's time for some new music! Album #2 is in motion and I can't wait to share it with all of you!"/>
    <n v="-2610"/>
    <n v="5000"/>
    <n v="2390"/>
    <x v="3"/>
    <x v="0"/>
    <s v="USD"/>
    <n v="1490572740"/>
    <n v="1487734667"/>
    <b v="0"/>
    <n v="15"/>
    <b v="0"/>
    <x v="28"/>
    <n v="1195"/>
    <x v="4"/>
    <x v="28"/>
  </r>
  <r>
    <n v="1693"/>
    <s v="Debut Studio EP // Sam Hibbard"/>
    <s v="Creating and playing music is what i love. I long to produce &amp; release fresh, raw and relevant songs that come straight from the heart."/>
    <n v="-2720"/>
    <n v="3000"/>
    <n v="280"/>
    <x v="3"/>
    <x v="1"/>
    <s v="GBP"/>
    <n v="1491768000"/>
    <n v="1489097112"/>
    <b v="0"/>
    <n v="8"/>
    <b v="0"/>
    <x v="28"/>
    <n v="140"/>
    <x v="4"/>
    <x v="28"/>
  </r>
  <r>
    <n v="1694"/>
    <s v="Thundercreek Studios"/>
    <s v="Hey all I'm building out my Christian Recording studio in a new building. I have the building but lack the funds to build it out!!!"/>
    <n v="-9995"/>
    <n v="10000"/>
    <n v="5"/>
    <x v="3"/>
    <x v="0"/>
    <s v="USD"/>
    <n v="1490589360"/>
    <n v="1488038674"/>
    <b v="0"/>
    <n v="1"/>
    <b v="0"/>
    <x v="28"/>
    <n v="2.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-10595"/>
    <n v="12000"/>
    <n v="1405"/>
    <x v="3"/>
    <x v="0"/>
    <s v="USD"/>
    <n v="1491786000"/>
    <n v="1488847514"/>
    <b v="0"/>
    <n v="23"/>
    <b v="0"/>
    <x v="28"/>
    <n v="702.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-300000"/>
    <n v="300000"/>
    <n v="0"/>
    <x v="3"/>
    <x v="0"/>
    <s v="USD"/>
    <n v="1491007211"/>
    <n v="1488418811"/>
    <b v="0"/>
    <n v="0"/>
    <b v="0"/>
    <x v="28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-9974"/>
    <n v="12500"/>
    <n v="2526"/>
    <x v="3"/>
    <x v="0"/>
    <s v="USD"/>
    <n v="1491781648"/>
    <n v="1489193248"/>
    <b v="0"/>
    <n v="22"/>
    <b v="0"/>
    <x v="28"/>
    <n v="126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-125000"/>
    <n v="125000"/>
    <n v="0"/>
    <x v="3"/>
    <x v="0"/>
    <s v="USD"/>
    <n v="1490499180"/>
    <n v="1488430760"/>
    <b v="0"/>
    <n v="0"/>
    <b v="0"/>
    <x v="28"/>
    <n v="0"/>
    <x v="4"/>
    <x v="28"/>
  </r>
  <r>
    <n v="1699"/>
    <s v="THE WORSHIP ALBUM!"/>
    <s v="Friends! Will you help me create a new worship album??! I want this album to give God the worship he deserves and draw people to Him."/>
    <n v="-4889"/>
    <n v="5105"/>
    <n v="216"/>
    <x v="3"/>
    <x v="0"/>
    <s v="USD"/>
    <n v="1491943445"/>
    <n v="1489351445"/>
    <b v="0"/>
    <n v="4"/>
    <b v="0"/>
    <x v="28"/>
    <n v="108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-14788"/>
    <n v="20000"/>
    <n v="5212"/>
    <x v="3"/>
    <x v="0"/>
    <s v="USD"/>
    <n v="1491019200"/>
    <n v="1488418990"/>
    <b v="0"/>
    <n v="79"/>
    <b v="0"/>
    <x v="28"/>
    <n v="26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-5040"/>
    <n v="5050"/>
    <n v="10"/>
    <x v="2"/>
    <x v="0"/>
    <s v="USD"/>
    <n v="1421337405"/>
    <n v="1418745405"/>
    <b v="0"/>
    <n v="2"/>
    <b v="0"/>
    <x v="28"/>
    <n v="5"/>
    <x v="4"/>
    <x v="28"/>
  </r>
  <r>
    <n v="1702"/>
    <s v="lyndale lewis and new vision prosper cd release"/>
    <s v="I can do all things through christ jesus"/>
    <n v="-16499"/>
    <n v="16500"/>
    <n v="1"/>
    <x v="2"/>
    <x v="0"/>
    <s v="USD"/>
    <n v="1427745150"/>
    <n v="1425156750"/>
    <b v="0"/>
    <n v="1"/>
    <b v="0"/>
    <x v="28"/>
    <n v="0.5"/>
    <x v="4"/>
    <x v="28"/>
  </r>
  <r>
    <n v="1703"/>
    <s v="Joy Full Noise!"/>
    <s v="I would love for you to be a part of helping me raise money for music and video production to launch my first Worship album!"/>
    <n v="-4949"/>
    <n v="5000"/>
    <n v="51"/>
    <x v="2"/>
    <x v="0"/>
    <s v="USD"/>
    <n v="1441003537"/>
    <n v="1435819537"/>
    <b v="0"/>
    <n v="2"/>
    <b v="0"/>
    <x v="28"/>
    <n v="25.5"/>
    <x v="4"/>
    <x v="28"/>
  </r>
  <r>
    <n v="1704"/>
    <s v="Jericho Down Worship Album"/>
    <s v="We want to record an album of popular praise &amp; worship songs with our own influence and style."/>
    <n v="-698"/>
    <n v="2000"/>
    <n v="1302"/>
    <x v="2"/>
    <x v="0"/>
    <s v="USD"/>
    <n v="1424056873"/>
    <n v="1421464873"/>
    <b v="0"/>
    <n v="11"/>
    <b v="0"/>
    <x v="28"/>
    <n v="651"/>
    <x v="4"/>
    <x v="28"/>
  </r>
  <r>
    <n v="1705"/>
    <s v="Piano Prayer Album - Russ James"/>
    <s v="An instrumental album that ranges from hymns to contemporary music. All the music is recorded by myself."/>
    <n v="-2000"/>
    <n v="2000"/>
    <n v="0"/>
    <x v="2"/>
    <x v="0"/>
    <s v="USD"/>
    <n v="1441814400"/>
    <n v="1440807846"/>
    <b v="0"/>
    <n v="0"/>
    <b v="0"/>
    <x v="28"/>
    <n v="0"/>
    <x v="4"/>
    <x v="28"/>
  </r>
  <r>
    <n v="1706"/>
    <s v="Gemeinde in Bremen"/>
    <s v="Unsere &quot;Aufgabe&quot; ist es, fÃ¼r Christen da zu sein die keiner Gemeinde angehÃ¶ren. Zudem spielt Lobpreis eine Zentrale Rolle."/>
    <n v="-5500"/>
    <n v="5500"/>
    <n v="0"/>
    <x v="2"/>
    <x v="12"/>
    <s v="EUR"/>
    <n v="1440314472"/>
    <n v="1435130472"/>
    <b v="0"/>
    <n v="0"/>
    <b v="0"/>
    <x v="28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-4513"/>
    <n v="5000"/>
    <n v="487"/>
    <x v="2"/>
    <x v="0"/>
    <s v="USD"/>
    <n v="1459181895"/>
    <n v="1456593495"/>
    <b v="0"/>
    <n v="9"/>
    <b v="0"/>
    <x v="28"/>
    <n v="243.5"/>
    <x v="4"/>
    <x v="28"/>
  </r>
  <r>
    <n v="1708"/>
    <s v="Praise: It's what we do"/>
    <s v="A debut album for the New Gate Church's praise team; making a cd filled with original songs from a team of misfits with 1 goal in mind"/>
    <n v="-7000"/>
    <n v="7000"/>
    <n v="0"/>
    <x v="2"/>
    <x v="0"/>
    <s v="USD"/>
    <n v="1462135706"/>
    <n v="1458679706"/>
    <b v="0"/>
    <n v="0"/>
    <b v="0"/>
    <x v="28"/>
    <n v="0"/>
    <x v="4"/>
    <x v="28"/>
  </r>
  <r>
    <n v="1709"/>
    <s v="Psalms"/>
    <s v="A project to set psalms to music. The psalms are taken from the English Standard Version (ESV) of the Bible."/>
    <n v="-1665"/>
    <n v="1750"/>
    <n v="85"/>
    <x v="2"/>
    <x v="0"/>
    <s v="USD"/>
    <n v="1409513940"/>
    <n v="1405949514"/>
    <b v="0"/>
    <n v="4"/>
    <b v="0"/>
    <x v="28"/>
    <n v="42.5"/>
    <x v="4"/>
    <x v="28"/>
  </r>
  <r>
    <n v="1710"/>
    <s v="Producing a live album of our upcoming Europe tour"/>
    <s v="We want to create a gospel live album which has never been produced before."/>
    <n v="-4966"/>
    <n v="5000"/>
    <n v="34"/>
    <x v="2"/>
    <x v="12"/>
    <s v="EUR"/>
    <n v="1453122000"/>
    <n v="1449151888"/>
    <b v="0"/>
    <n v="1"/>
    <b v="0"/>
    <x v="28"/>
    <n v="1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-8950"/>
    <n v="10000"/>
    <n v="1050"/>
    <x v="2"/>
    <x v="0"/>
    <s v="USD"/>
    <n v="1409585434"/>
    <n v="1406907034"/>
    <b v="0"/>
    <n v="2"/>
    <b v="0"/>
    <x v="2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-5000"/>
    <n v="5000"/>
    <n v="0"/>
    <x v="2"/>
    <x v="0"/>
    <s v="USD"/>
    <n v="1435701353"/>
    <n v="1430517353"/>
    <b v="0"/>
    <n v="0"/>
    <b v="0"/>
    <x v="28"/>
    <n v="0"/>
    <x v="4"/>
    <x v="28"/>
  </r>
  <r>
    <n v="1713"/>
    <s v="&quot;UNCOVERED ME&quot;"/>
    <s v="This music project is a compilation to my up-coming book UNCOVERED ME, I need your support to help me go to New York and complete it."/>
    <n v="-2950"/>
    <n v="3000"/>
    <n v="50"/>
    <x v="2"/>
    <x v="0"/>
    <s v="USD"/>
    <n v="1412536412"/>
    <n v="1409944412"/>
    <b v="0"/>
    <n v="1"/>
    <b v="0"/>
    <x v="28"/>
    <n v="2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-23033"/>
    <n v="25000"/>
    <n v="1967"/>
    <x v="2"/>
    <x v="0"/>
    <s v="USD"/>
    <n v="1430517761"/>
    <n v="1427925761"/>
    <b v="0"/>
    <n v="17"/>
    <b v="0"/>
    <x v="28"/>
    <n v="983.5"/>
    <x v="4"/>
    <x v="28"/>
  </r>
  <r>
    <n v="1715"/>
    <s v="The Heart of a P.K."/>
    <s v="Kimberly Stokes the daughter of Elder Baby Stokes Jr, of Bibleway C.O.G.I.C, is currently working on a EP. She is sharing her heart"/>
    <n v="-4989"/>
    <n v="5000"/>
    <n v="11"/>
    <x v="2"/>
    <x v="0"/>
    <s v="USD"/>
    <n v="1427772120"/>
    <n v="1425186785"/>
    <b v="0"/>
    <n v="2"/>
    <b v="0"/>
    <x v="28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-1850"/>
    <n v="2000"/>
    <n v="150"/>
    <x v="2"/>
    <x v="0"/>
    <s v="USD"/>
    <n v="1481295099"/>
    <n v="1477835499"/>
    <b v="0"/>
    <n v="3"/>
    <b v="0"/>
    <x v="28"/>
    <n v="75"/>
    <x v="4"/>
    <x v="28"/>
  </r>
  <r>
    <n v="1717"/>
    <s v="Shift Records A New EP!"/>
    <s v="Our first record created to reach, inspire, and ultimately express the love of Jesus to our generation."/>
    <n v="-1870"/>
    <n v="3265"/>
    <n v="1395"/>
    <x v="2"/>
    <x v="0"/>
    <s v="USD"/>
    <n v="1461211200"/>
    <n v="1459467238"/>
    <b v="0"/>
    <n v="41"/>
    <b v="0"/>
    <x v="28"/>
    <n v="697.5"/>
    <x v="4"/>
    <x v="28"/>
  </r>
  <r>
    <n v="1718"/>
    <s v="The Prodigal Son"/>
    <s v="A melody for the galaxy."/>
    <n v="-34925"/>
    <n v="35000"/>
    <n v="75"/>
    <x v="2"/>
    <x v="0"/>
    <s v="USD"/>
    <n v="1463201940"/>
    <n v="1459435149"/>
    <b v="0"/>
    <n v="2"/>
    <b v="0"/>
    <x v="28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-3965"/>
    <n v="4000"/>
    <n v="35"/>
    <x v="2"/>
    <x v="0"/>
    <s v="USD"/>
    <n v="1410958191"/>
    <n v="1408366191"/>
    <b v="0"/>
    <n v="3"/>
    <b v="0"/>
    <x v="28"/>
    <n v="17.5"/>
    <x v="4"/>
    <x v="28"/>
  </r>
  <r>
    <n v="1720"/>
    <s v="Justin &amp; Elly Heckel DEBUT ALBUM!"/>
    <s v="Justin and Elly Heckel just finished recording their Debut Album and need your help to release it to the rest of the World!"/>
    <n v="-3775"/>
    <n v="4000"/>
    <n v="225"/>
    <x v="2"/>
    <x v="0"/>
    <s v="USD"/>
    <n v="1415562471"/>
    <n v="1412966871"/>
    <b v="0"/>
    <n v="8"/>
    <b v="0"/>
    <x v="28"/>
    <n v="112.5"/>
    <x v="4"/>
    <x v="28"/>
  </r>
  <r>
    <n v="1721"/>
    <s v="&quot;HEAVEN'S CALLING&quot;"/>
    <s v="Heavens calling is an album for people all over the world in need of a healing for the soul, positive mindset and total prosperity"/>
    <n v="-5000"/>
    <n v="5000"/>
    <n v="0"/>
    <x v="2"/>
    <x v="0"/>
    <s v="USD"/>
    <n v="1449831863"/>
    <n v="1447239863"/>
    <b v="0"/>
    <n v="0"/>
    <b v="0"/>
    <x v="28"/>
    <n v="0"/>
    <x v="4"/>
    <x v="28"/>
  </r>
  <r>
    <n v="1722"/>
    <s v="Preserving the DC Gospel Stars"/>
    <s v="I am raising money to leave a legacy for the DC Gospel Stars and preserve this art form for music lovers of this style."/>
    <n v="-2879"/>
    <n v="2880"/>
    <n v="1"/>
    <x v="2"/>
    <x v="0"/>
    <s v="USD"/>
    <n v="1459642200"/>
    <n v="1456441429"/>
    <b v="0"/>
    <n v="1"/>
    <b v="0"/>
    <x v="28"/>
    <n v="0.5"/>
    <x v="4"/>
    <x v="28"/>
  </r>
  <r>
    <n v="1723"/>
    <s v="Straighter Road Album Fundraiser"/>
    <s v="We are a vocal group from the Northwest looking to create a gospel, jazz, a cappella ablum and would love the support of music lovers."/>
    <n v="-9350"/>
    <n v="10000"/>
    <n v="650"/>
    <x v="2"/>
    <x v="0"/>
    <s v="USD"/>
    <n v="1435730400"/>
    <n v="1430855315"/>
    <b v="0"/>
    <n v="3"/>
    <b v="0"/>
    <x v="28"/>
    <n v="325"/>
    <x v="4"/>
    <x v="28"/>
  </r>
  <r>
    <n v="1724"/>
    <s v="Die Another Day 1st CD (Christian Rock)"/>
    <s v="We are just some guys who Love the Lord and want to share our personal experiences of what GOD has done for us through our music."/>
    <n v="-5965"/>
    <n v="6000"/>
    <n v="35"/>
    <x v="2"/>
    <x v="0"/>
    <s v="USD"/>
    <n v="1414707762"/>
    <n v="1412115762"/>
    <b v="0"/>
    <n v="4"/>
    <b v="0"/>
    <x v="28"/>
    <n v="17.5"/>
    <x v="4"/>
    <x v="28"/>
  </r>
  <r>
    <n v="1725"/>
    <s v="Unveiled Debut Album"/>
    <s v="Christian band signed to VECA Records to release their debut album in Spring 2015.  This ministry is relying on faith-based donations."/>
    <n v="-4940"/>
    <n v="5500"/>
    <n v="560"/>
    <x v="2"/>
    <x v="0"/>
    <s v="USD"/>
    <n v="1408922049"/>
    <n v="1406330049"/>
    <b v="0"/>
    <n v="9"/>
    <b v="0"/>
    <x v="28"/>
    <n v="280"/>
    <x v="4"/>
    <x v="28"/>
  </r>
  <r>
    <n v="1726"/>
    <s v="&quot;Every Day&quot; CD by Amanda Joy Hall"/>
    <s v="Amanda Joy Hall's sophomore album, &quot;Every Day&quot;. Release expected July 2014"/>
    <n v="-4304"/>
    <n v="6500"/>
    <n v="2196"/>
    <x v="2"/>
    <x v="0"/>
    <s v="USD"/>
    <n v="1403906664"/>
    <n v="1401401064"/>
    <b v="0"/>
    <n v="16"/>
    <b v="0"/>
    <x v="28"/>
    <n v="1098"/>
    <x v="4"/>
    <x v="28"/>
  </r>
  <r>
    <n v="1727"/>
    <s v="New album - Prophetic guitar soundscapes, Volume 2"/>
    <s v="Please help fund my second Prophetic Guitar album. Be a part of a pioneering and groundbreaking sound released from Heaven."/>
    <n v="-2999"/>
    <n v="3000"/>
    <n v="1"/>
    <x v="2"/>
    <x v="1"/>
    <s v="GBP"/>
    <n v="1428231600"/>
    <n v="1423520177"/>
    <b v="0"/>
    <n v="1"/>
    <b v="0"/>
    <x v="28"/>
    <n v="0.5"/>
    <x v="4"/>
    <x v="28"/>
  </r>
  <r>
    <n v="1728"/>
    <s v="With His Presence"/>
    <s v="Be in God's presence through instrumental covers of hymns. Help me build a home studio to freely distribute this album."/>
    <n v="-395"/>
    <n v="1250"/>
    <n v="855"/>
    <x v="2"/>
    <x v="0"/>
    <s v="USD"/>
    <n v="1445439674"/>
    <n v="1442847674"/>
    <b v="0"/>
    <n v="7"/>
    <b v="0"/>
    <x v="28"/>
    <n v="427.5"/>
    <x v="4"/>
    <x v="28"/>
  </r>
  <r>
    <n v="1729"/>
    <s v="Message from Beyond - A Gospel Music Project"/>
    <s v="A few years back, I was inspired to write some songs, turned out the messages are real but a little scary, I need help to produce."/>
    <n v="-10000"/>
    <n v="10000"/>
    <n v="0"/>
    <x v="2"/>
    <x v="0"/>
    <s v="USD"/>
    <n v="1465521306"/>
    <n v="1460337306"/>
    <b v="0"/>
    <n v="0"/>
    <b v="0"/>
    <x v="28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-3000"/>
    <n v="3000"/>
    <n v="0"/>
    <x v="2"/>
    <x v="0"/>
    <s v="USD"/>
    <n v="1445738783"/>
    <n v="1443146783"/>
    <b v="0"/>
    <n v="0"/>
    <b v="0"/>
    <x v="28"/>
    <n v="0"/>
    <x v="4"/>
    <x v="28"/>
  </r>
  <r>
    <n v="1731"/>
    <s v="Sam Cox Band First Christian Tour"/>
    <s v="We are a Christin Worship band looking to midwest tour. God Bless!"/>
    <n v="-1000"/>
    <n v="1000"/>
    <n v="0"/>
    <x v="2"/>
    <x v="0"/>
    <s v="USD"/>
    <n v="1434034800"/>
    <n v="1432849552"/>
    <b v="0"/>
    <n v="0"/>
    <b v="0"/>
    <x v="28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-4000"/>
    <n v="4000"/>
    <n v="0"/>
    <x v="2"/>
    <x v="0"/>
    <s v="USD"/>
    <n v="1452920400"/>
    <n v="1447777481"/>
    <b v="0"/>
    <n v="0"/>
    <b v="0"/>
    <x v="28"/>
    <n v="0"/>
    <x v="4"/>
    <x v="28"/>
  </r>
  <r>
    <n v="1733"/>
    <s v="What Faith Is EP/Album"/>
    <s v="I am trying to share the music I am blessed to have written. https://www.johncox4.com or https://reverbnation.com/johncox4"/>
    <n v="-10000"/>
    <n v="10000"/>
    <n v="0"/>
    <x v="2"/>
    <x v="0"/>
    <s v="USD"/>
    <n v="1473802200"/>
    <n v="1472746374"/>
    <b v="0"/>
    <n v="0"/>
    <b v="0"/>
    <x v="28"/>
    <n v="0"/>
    <x v="4"/>
    <x v="28"/>
  </r>
  <r>
    <n v="1734"/>
    <s v="Street Prophet Los CD and new book"/>
    <s v="This is a double venture project. I have finished a new manuscript and currently working on creating a Christian rap CD."/>
    <n v="-4499"/>
    <n v="4500"/>
    <n v="1"/>
    <x v="2"/>
    <x v="0"/>
    <s v="USD"/>
    <n v="1431046356"/>
    <n v="1428454356"/>
    <b v="0"/>
    <n v="1"/>
    <b v="0"/>
    <x v="28"/>
    <n v="0.5"/>
    <x v="4"/>
    <x v="28"/>
  </r>
  <r>
    <n v="1735"/>
    <s v="Leo's RainSong Artist program"/>
    <s v="RainSong is letting my buy a discounted guitar. I will use this to offer my talents to the ministry programs I'm a part of."/>
    <n v="-890"/>
    <n v="1000"/>
    <n v="110"/>
    <x v="2"/>
    <x v="0"/>
    <s v="USD"/>
    <n v="1470598345"/>
    <n v="1468006345"/>
    <b v="0"/>
    <n v="2"/>
    <b v="0"/>
    <x v="28"/>
    <n v="55"/>
    <x v="4"/>
    <x v="28"/>
  </r>
  <r>
    <n v="1736"/>
    <s v="In His Presence"/>
    <s v="A unique meditative album reflecting on the life of Christ, inviting Him into your presence"/>
    <n v="-2978"/>
    <n v="3000"/>
    <n v="22"/>
    <x v="2"/>
    <x v="0"/>
    <s v="USD"/>
    <n v="1447018833"/>
    <n v="1444423233"/>
    <b v="0"/>
    <n v="1"/>
    <b v="0"/>
    <x v="28"/>
    <n v="11"/>
    <x v="4"/>
    <x v="28"/>
  </r>
  <r>
    <n v="1737"/>
    <s v="Healing"/>
    <s v="An instrumental project in which all songs are incorporated around the healing power of our God. Used for times of prayer &amp; devotion"/>
    <n v="-3150"/>
    <n v="4000"/>
    <n v="850"/>
    <x v="2"/>
    <x v="0"/>
    <s v="USD"/>
    <n v="1437432392"/>
    <n v="1434840392"/>
    <b v="0"/>
    <n v="15"/>
    <b v="0"/>
    <x v="28"/>
    <n v="425"/>
    <x v="4"/>
    <x v="28"/>
  </r>
  <r>
    <n v="1738"/>
    <s v="The Flashing Lights"/>
    <s v="Music that inspires and gives hope for overcoming and change. And it is good music."/>
    <n v="-4980"/>
    <n v="5000"/>
    <n v="20"/>
    <x v="2"/>
    <x v="0"/>
    <s v="USD"/>
    <n v="1412283542"/>
    <n v="1409691542"/>
    <b v="0"/>
    <n v="1"/>
    <b v="0"/>
    <x v="28"/>
    <n v="1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-999"/>
    <n v="1000"/>
    <n v="1"/>
    <x v="2"/>
    <x v="0"/>
    <s v="USD"/>
    <n v="1462391932"/>
    <n v="1457297932"/>
    <b v="0"/>
    <n v="1"/>
    <b v="0"/>
    <x v="28"/>
    <n v="0.5"/>
    <x v="4"/>
    <x v="28"/>
  </r>
  <r>
    <n v="1740"/>
    <s v="Recording Studio Time"/>
    <s v="I recently recorded a new single. With your help I can return to the studio. Would you like to be part of my next worship project?"/>
    <n v="-3000"/>
    <n v="3000"/>
    <n v="0"/>
    <x v="2"/>
    <x v="0"/>
    <s v="USD"/>
    <n v="1437075422"/>
    <n v="1434483422"/>
    <b v="0"/>
    <n v="0"/>
    <b v="0"/>
    <x v="28"/>
    <n v="0"/>
    <x v="4"/>
    <x v="28"/>
  </r>
  <r>
    <n v="1741"/>
    <s v="Caught off Guard"/>
    <s v="A photo journal documenting my experiences and travels across New Zealand"/>
    <n v="130"/>
    <n v="1200"/>
    <n v="1330"/>
    <x v="0"/>
    <x v="1"/>
    <s v="GBP"/>
    <n v="1433948671"/>
    <n v="1430060671"/>
    <b v="0"/>
    <n v="52"/>
    <b v="1"/>
    <x v="20"/>
    <n v="66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175"/>
    <n v="2000"/>
    <n v="2175"/>
    <x v="0"/>
    <x v="0"/>
    <s v="USD"/>
    <n v="1483822800"/>
    <n v="1481058170"/>
    <b v="0"/>
    <n v="34"/>
    <b v="1"/>
    <x v="20"/>
    <n v="1087.5"/>
    <x v="8"/>
    <x v="20"/>
  </r>
  <r>
    <n v="1743"/>
    <s v="The Fringes Project: Photobook of a Dying Language"/>
    <s v="Visual documentation of the endangered IÃ±upiat language, captured in the form of a printed photography book."/>
    <n v="25"/>
    <n v="6000"/>
    <n v="6025"/>
    <x v="0"/>
    <x v="0"/>
    <s v="USD"/>
    <n v="1472270340"/>
    <n v="1470348775"/>
    <b v="0"/>
    <n v="67"/>
    <b v="1"/>
    <x v="20"/>
    <n v="3012.5"/>
    <x v="8"/>
    <x v="20"/>
  </r>
  <r>
    <n v="1744"/>
    <s v="Water World"/>
    <s v="This book is the embodiment of my passion for water &amp; photography, which I hope will inspire you to pick up your camera and explore."/>
    <n v="1015"/>
    <n v="5500"/>
    <n v="6515"/>
    <x v="0"/>
    <x v="1"/>
    <s v="GBP"/>
    <n v="1425821477"/>
    <n v="1421937077"/>
    <b v="0"/>
    <n v="70"/>
    <b v="1"/>
    <x v="20"/>
    <n v="3257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981"/>
    <n v="7000"/>
    <n v="7981"/>
    <x v="0"/>
    <x v="0"/>
    <s v="USD"/>
    <n v="1482372000"/>
    <n v="1479276838"/>
    <b v="0"/>
    <n v="89"/>
    <b v="1"/>
    <x v="20"/>
    <n v="3990.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7215"/>
    <n v="15000"/>
    <n v="22215"/>
    <x v="0"/>
    <x v="0"/>
    <s v="USD"/>
    <n v="1479952800"/>
    <n v="1477368867"/>
    <b v="0"/>
    <n v="107"/>
    <b v="1"/>
    <x v="20"/>
    <n v="11107.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446"/>
    <n v="9000"/>
    <n v="9446"/>
    <x v="0"/>
    <x v="1"/>
    <s v="GBP"/>
    <n v="1447426800"/>
    <n v="1444904830"/>
    <b v="0"/>
    <n v="159"/>
    <b v="1"/>
    <x v="20"/>
    <n v="4723"/>
    <x v="8"/>
    <x v="20"/>
  </r>
  <r>
    <n v="1748"/>
    <s v="So It Is: Vancouver"/>
    <s v="Telling the story of the city through remarkable people who live in Vancouver today."/>
    <n v="14974"/>
    <n v="50000"/>
    <n v="64974"/>
    <x v="0"/>
    <x v="5"/>
    <s v="CAD"/>
    <n v="1441234143"/>
    <n v="1438642143"/>
    <b v="0"/>
    <n v="181"/>
    <b v="1"/>
    <x v="20"/>
    <n v="32487"/>
    <x v="8"/>
    <x v="20"/>
  </r>
  <r>
    <n v="1749"/>
    <s v="E FOTOGRAFESCHE RECKBLECK - 367 DEEG AM AUSLAND ASAZ"/>
    <s v="Help me fund the production run of my first book by local Photographer Sandro Ortolani."/>
    <n v="2360.5"/>
    <n v="10050"/>
    <n v="12410.5"/>
    <x v="0"/>
    <x v="19"/>
    <s v="EUR"/>
    <n v="1488394800"/>
    <n v="1485213921"/>
    <b v="0"/>
    <n v="131"/>
    <b v="1"/>
    <x v="20"/>
    <n v="6205.2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81"/>
    <n v="5000"/>
    <n v="10081"/>
    <x v="0"/>
    <x v="0"/>
    <s v="USD"/>
    <n v="1461096304"/>
    <n v="1458936304"/>
    <b v="0"/>
    <n v="125"/>
    <b v="1"/>
    <x v="20"/>
    <n v="5040.5"/>
    <x v="8"/>
    <x v="20"/>
  </r>
  <r>
    <n v="1751"/>
    <s v="Daily Bread: Stories from Rural Greece"/>
    <s v="Photographs and stories culled from 10 years of road trips through rural Greece"/>
    <n v="290"/>
    <n v="10000"/>
    <n v="10290"/>
    <x v="0"/>
    <x v="0"/>
    <s v="USD"/>
    <n v="1426787123"/>
    <n v="1424198723"/>
    <b v="0"/>
    <n v="61"/>
    <b v="1"/>
    <x v="20"/>
    <n v="5145"/>
    <x v="8"/>
    <x v="20"/>
  </r>
  <r>
    <n v="1752"/>
    <s v="Adfectus Book"/>
    <s v="A little book of calm, in picture form, that will soothe the soul and un-furrow the brow."/>
    <n v="1922"/>
    <n v="1200"/>
    <n v="3122"/>
    <x v="0"/>
    <x v="1"/>
    <s v="GBP"/>
    <n v="1476425082"/>
    <n v="1473833082"/>
    <b v="0"/>
    <n v="90"/>
    <b v="1"/>
    <x v="20"/>
    <n v="156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200"/>
    <n v="15000"/>
    <n v="16200"/>
    <x v="0"/>
    <x v="8"/>
    <s v="DKK"/>
    <n v="1458579568"/>
    <n v="1455991168"/>
    <b v="0"/>
    <n v="35"/>
    <b v="1"/>
    <x v="20"/>
    <n v="8100"/>
    <x v="8"/>
    <x v="20"/>
  </r>
  <r>
    <n v="1754"/>
    <s v="OFFICIAL OTTAWA (an unofficial portrait)"/>
    <s v="A photography publication that looks behind the myths, clichÃ©s and fairytales that surround Ottawa, the capital of Canada."/>
    <n v="895"/>
    <n v="8500"/>
    <n v="9395"/>
    <x v="0"/>
    <x v="5"/>
    <s v="CAD"/>
    <n v="1428091353"/>
    <n v="1425502953"/>
    <b v="0"/>
    <n v="90"/>
    <b v="1"/>
    <x v="20"/>
    <n v="4697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5"/>
    <n v="25"/>
    <n v="30"/>
    <x v="0"/>
    <x v="0"/>
    <s v="USD"/>
    <n v="1444071361"/>
    <n v="1441479361"/>
    <b v="0"/>
    <n v="4"/>
    <b v="1"/>
    <x v="20"/>
    <n v="15"/>
    <x v="8"/>
    <x v="20"/>
  </r>
  <r>
    <n v="1756"/>
    <s v="214: A Photobook of Dallas Hip Hop"/>
    <s v="214 is a photobook about the local hip hop culture in Dallas, Texas between 2012 and 2014 by photographer, Mariah Tyler."/>
    <n v="155.60000000000036"/>
    <n v="5500"/>
    <n v="5655.6"/>
    <x v="0"/>
    <x v="0"/>
    <s v="USD"/>
    <n v="1472443269"/>
    <n v="1468987269"/>
    <b v="0"/>
    <n v="120"/>
    <b v="1"/>
    <x v="20"/>
    <n v="2827.8"/>
    <x v="8"/>
    <x v="20"/>
  </r>
  <r>
    <n v="1757"/>
    <s v="The Resurgence of Femininity Photo Thesis"/>
    <s v="I want to create a self published photo art book on the topic of the resurgence of femininity."/>
    <n v="800"/>
    <n v="5000"/>
    <n v="5800"/>
    <x v="0"/>
    <x v="0"/>
    <s v="USD"/>
    <n v="1485631740"/>
    <n v="1483041083"/>
    <b v="0"/>
    <n v="14"/>
    <b v="1"/>
    <x v="20"/>
    <n v="29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47"/>
    <n v="1000"/>
    <n v="1147"/>
    <x v="0"/>
    <x v="0"/>
    <s v="USD"/>
    <n v="1468536992"/>
    <n v="1463352992"/>
    <b v="0"/>
    <n v="27"/>
    <b v="1"/>
    <x v="20"/>
    <n v="573.5"/>
    <x v="8"/>
    <x v="20"/>
  </r>
  <r>
    <n v="1759"/>
    <s v="Death Valley"/>
    <s v="Death Valley will be the first photo book of Andi State"/>
    <n v="330"/>
    <n v="5000"/>
    <n v="5330"/>
    <x v="0"/>
    <x v="0"/>
    <s v="USD"/>
    <n v="1427309629"/>
    <n v="1425585229"/>
    <b v="0"/>
    <n v="49"/>
    <b v="1"/>
    <x v="20"/>
    <n v="2665"/>
    <x v="8"/>
    <x v="20"/>
  </r>
  <r>
    <n v="1760"/>
    <s v="Portraits by Aris Jerome"/>
    <s v="Thank you all so much for your pledges! We reached the goal! To continue supporting or for any questions email arisjerome@gmail.com"/>
    <n v="3272"/>
    <n v="5000"/>
    <n v="8272"/>
    <x v="0"/>
    <x v="0"/>
    <s v="USD"/>
    <n v="1456416513"/>
    <n v="1454688513"/>
    <b v="0"/>
    <n v="102"/>
    <b v="1"/>
    <x v="20"/>
    <n v="4136"/>
    <x v="8"/>
    <x v="20"/>
  </r>
  <r>
    <n v="1761"/>
    <s v="I Wanted To See Boobs"/>
    <s v="A hardcover photobook telling the naked truth of a young photographers journey."/>
    <n v="55"/>
    <n v="100"/>
    <n v="155"/>
    <x v="0"/>
    <x v="1"/>
    <s v="GBP"/>
    <n v="1442065060"/>
    <n v="1437745060"/>
    <b v="0"/>
    <n v="3"/>
    <b v="1"/>
    <x v="20"/>
    <n v="77.5"/>
    <x v="8"/>
    <x v="20"/>
  </r>
  <r>
    <n v="1762"/>
    <s v="&quot;The Naked Pixel&quot; Ali Pakele"/>
    <s v="Project rewards $25 gets you 190+ digital images"/>
    <n v="785"/>
    <n v="100"/>
    <n v="885"/>
    <x v="0"/>
    <x v="0"/>
    <s v="USD"/>
    <n v="1457739245"/>
    <n v="1455147245"/>
    <b v="0"/>
    <n v="25"/>
    <b v="1"/>
    <x v="20"/>
    <n v="442.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229"/>
    <n v="12000"/>
    <n v="12229"/>
    <x v="0"/>
    <x v="0"/>
    <s v="USD"/>
    <n v="1477255840"/>
    <n v="1474663840"/>
    <b v="0"/>
    <n v="118"/>
    <b v="1"/>
    <x v="20"/>
    <n v="6114.5"/>
    <x v="8"/>
    <x v="20"/>
  </r>
  <r>
    <n v="1764"/>
    <s v="Blood, Sweat &amp; Tears - Photobook"/>
    <s v="Individual sportspeople are masters of their own destiny. This book is a gritty behind the scenes look at boxers striving for success"/>
    <n v="-8844"/>
    <n v="11000"/>
    <n v="2156"/>
    <x v="2"/>
    <x v="1"/>
    <s v="GBP"/>
    <n v="1407065979"/>
    <n v="1404560379"/>
    <b v="1"/>
    <n v="39"/>
    <b v="0"/>
    <x v="20"/>
    <n v="1078"/>
    <x v="8"/>
    <x v="20"/>
  </r>
  <r>
    <n v="1765"/>
    <s v="Oklahoma, The Way I See It; The Book"/>
    <s v="Everyday I meet new people and everyday I learn a new story. These are the most popular of those stories from the first year of OTWISI."/>
    <n v="-5066.5200000000004"/>
    <n v="12500"/>
    <n v="7433.48"/>
    <x v="2"/>
    <x v="0"/>
    <s v="USD"/>
    <n v="1407972712"/>
    <n v="1405380712"/>
    <b v="1"/>
    <n v="103"/>
    <b v="0"/>
    <x v="20"/>
    <n v="3716.74"/>
    <x v="8"/>
    <x v="20"/>
  </r>
  <r>
    <n v="1766"/>
    <s v="Photographic book on Melbourne's music scene"/>
    <s v="I want to create a beautiful book which documents the Melbourne music scene."/>
    <n v="-1500"/>
    <n v="1500"/>
    <n v="0"/>
    <x v="2"/>
    <x v="2"/>
    <s v="AUD"/>
    <n v="1408999088"/>
    <n v="1407184688"/>
    <b v="1"/>
    <n v="0"/>
    <b v="0"/>
    <x v="20"/>
    <n v="0"/>
    <x v="8"/>
    <x v="20"/>
  </r>
  <r>
    <n v="1767"/>
    <s v="OR-GÃ“L-HO -A search for meaning during the World Cup"/>
    <s v="A photographic search for the true meaning of pride for ones country during the World Cup"/>
    <n v="-2714"/>
    <n v="5000"/>
    <n v="2286"/>
    <x v="2"/>
    <x v="0"/>
    <s v="USD"/>
    <n v="1407080884"/>
    <n v="1404488884"/>
    <b v="1"/>
    <n v="39"/>
    <b v="0"/>
    <x v="20"/>
    <n v="1143"/>
    <x v="8"/>
    <x v="20"/>
  </r>
  <r>
    <n v="1768"/>
    <s v="SWFTTR: Southwest Farm-to-Table Recipes"/>
    <s v="My goal is to create a catalog of farm-to-table recipes with stunning images from restaurants and farms in the southwest."/>
    <n v="-4813"/>
    <n v="5000"/>
    <n v="187"/>
    <x v="2"/>
    <x v="0"/>
    <s v="USD"/>
    <n v="1411824444"/>
    <n v="1406640444"/>
    <b v="1"/>
    <n v="15"/>
    <b v="0"/>
    <x v="20"/>
    <n v="93.5"/>
    <x v="8"/>
    <x v="20"/>
  </r>
  <r>
    <n v="1769"/>
    <s v="Navajo Textile Project"/>
    <s v="To create a publication, and exhibition documenting the collection of Jamie Ross, longtime collector of Navajo Textiles"/>
    <n v="-38919"/>
    <n v="40000"/>
    <n v="1081"/>
    <x v="2"/>
    <x v="0"/>
    <s v="USD"/>
    <n v="1421177959"/>
    <n v="1418585959"/>
    <b v="1"/>
    <n v="22"/>
    <b v="0"/>
    <x v="20"/>
    <n v="540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-10654"/>
    <n v="24500"/>
    <n v="13846"/>
    <x v="2"/>
    <x v="0"/>
    <s v="USD"/>
    <n v="1413312194"/>
    <n v="1410288194"/>
    <b v="1"/>
    <n v="92"/>
    <b v="0"/>
    <x v="20"/>
    <n v="6923"/>
    <x v="8"/>
    <x v="20"/>
  </r>
  <r>
    <n v="1771"/>
    <s v="&quot;Drakes Folly&quot;"/>
    <s v="Photographic book on the historic oil region of Pennsylvania where Edwin Drake drilled the well that started the modern oil industry."/>
    <n v="-3305"/>
    <n v="4200"/>
    <n v="895"/>
    <x v="2"/>
    <x v="1"/>
    <s v="GBP"/>
    <n v="1414107040"/>
    <n v="1411515040"/>
    <b v="1"/>
    <n v="25"/>
    <b v="0"/>
    <x v="20"/>
    <n v="447.5"/>
    <x v="8"/>
    <x v="20"/>
  </r>
  <r>
    <n v="1772"/>
    <s v="White Mountain"/>
    <s v="A photobook and a short documentary film telling the story of Holocaust in Northwestern Lithuania"/>
    <n v="-4642"/>
    <n v="5500"/>
    <n v="858"/>
    <x v="2"/>
    <x v="1"/>
    <s v="GBP"/>
    <n v="1404666836"/>
    <n v="1399482836"/>
    <b v="1"/>
    <n v="19"/>
    <b v="0"/>
    <x v="20"/>
    <n v="42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-28123"/>
    <n v="30000"/>
    <n v="1877"/>
    <x v="2"/>
    <x v="0"/>
    <s v="USD"/>
    <n v="1421691298"/>
    <n v="1417803298"/>
    <b v="1"/>
    <n v="19"/>
    <b v="0"/>
    <x v="20"/>
    <n v="938.5"/>
    <x v="8"/>
    <x v="20"/>
  </r>
  <r>
    <n v="1774"/>
    <s v="The World Upside Down: Portraits"/>
    <s v="A photo book of the artist's present and future portraits from 2013 to 2015, including actor and human rights activist George Takei."/>
    <n v="-1352"/>
    <n v="2500"/>
    <n v="1148"/>
    <x v="2"/>
    <x v="0"/>
    <s v="USD"/>
    <n v="1417273140"/>
    <n v="1413609292"/>
    <b v="1"/>
    <n v="13"/>
    <b v="0"/>
    <x v="20"/>
    <n v="574"/>
    <x v="8"/>
    <x v="20"/>
  </r>
  <r>
    <n v="1775"/>
    <s v="Muhammad Ali - The Comeback"/>
    <s v="Rarely seen images of Muhammad Ali in his prime as he trained in Miami Beach at the famous 5th Street Gym in the early 70s"/>
    <n v="-11342"/>
    <n v="32500"/>
    <n v="21158"/>
    <x v="2"/>
    <x v="0"/>
    <s v="USD"/>
    <n v="1414193160"/>
    <n v="1410305160"/>
    <b v="1"/>
    <n v="124"/>
    <b v="0"/>
    <x v="20"/>
    <n v="10579"/>
    <x v="8"/>
    <x v="20"/>
  </r>
  <r>
    <n v="1776"/>
    <s v="Dubai: A Synthetic City - Photobook &amp; Journal"/>
    <s v="A documentation of the implications of hedonistic architectural ventures in Dubai, the fastest growing city on the planet."/>
    <n v="-4665"/>
    <n v="5000"/>
    <n v="335"/>
    <x v="2"/>
    <x v="1"/>
    <s v="GBP"/>
    <n v="1414623471"/>
    <n v="1411513071"/>
    <b v="1"/>
    <n v="4"/>
    <b v="0"/>
    <x v="20"/>
    <n v="167.5"/>
    <x v="8"/>
    <x v="20"/>
  </r>
  <r>
    <n v="1777"/>
    <s v="All along the Control Tower"/>
    <s v="Photobook â€˜All along the Control Towerâ€™ by Theo and Frans Barten. Photos of more than 50 disused WW2 Control Towers in the UK."/>
    <n v="-4149"/>
    <n v="4800"/>
    <n v="651"/>
    <x v="2"/>
    <x v="9"/>
    <s v="EUR"/>
    <n v="1424421253"/>
    <n v="1421829253"/>
    <b v="1"/>
    <n v="10"/>
    <b v="0"/>
    <x v="20"/>
    <n v="325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-49005"/>
    <n v="50000"/>
    <n v="995"/>
    <x v="2"/>
    <x v="0"/>
    <s v="USD"/>
    <n v="1427485395"/>
    <n v="1423600995"/>
    <b v="1"/>
    <n v="15"/>
    <b v="0"/>
    <x v="20"/>
    <n v="497.5"/>
    <x v="8"/>
    <x v="20"/>
  </r>
  <r>
    <n v="1779"/>
    <s v="Ozymandias : a photo book"/>
    <s v="Publication of an award-winning photographic series that explores the endless and beautiful dance between creation and destruction."/>
    <n v="-7014"/>
    <n v="11000"/>
    <n v="3986"/>
    <x v="2"/>
    <x v="0"/>
    <s v="USD"/>
    <n v="1472834180"/>
    <n v="1470242180"/>
    <b v="1"/>
    <n v="38"/>
    <b v="0"/>
    <x v="20"/>
    <n v="1993"/>
    <x v="8"/>
    <x v="20"/>
  </r>
  <r>
    <n v="1780"/>
    <s v="Native Nation"/>
    <s v="It is time to recognize and give to the indigenus groups the credit they deserve. It is time to understand where we come from."/>
    <n v="-18077"/>
    <n v="30000"/>
    <n v="11923"/>
    <x v="2"/>
    <x v="0"/>
    <s v="USD"/>
    <n v="1467469510"/>
    <n v="1462285510"/>
    <b v="1"/>
    <n v="152"/>
    <b v="0"/>
    <x v="20"/>
    <n v="5961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-4083"/>
    <n v="5500"/>
    <n v="1417"/>
    <x v="2"/>
    <x v="0"/>
    <s v="USD"/>
    <n v="1473950945"/>
    <n v="1471272545"/>
    <b v="1"/>
    <n v="24"/>
    <b v="0"/>
    <x v="20"/>
    <n v="708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-29578"/>
    <n v="35000"/>
    <n v="5422"/>
    <x v="2"/>
    <x v="0"/>
    <s v="USD"/>
    <n v="1456062489"/>
    <n v="1453211289"/>
    <b v="1"/>
    <n v="76"/>
    <b v="0"/>
    <x v="20"/>
    <n v="2711"/>
    <x v="8"/>
    <x v="20"/>
  </r>
  <r>
    <n v="1783"/>
    <s v="Hues of my Vision"/>
    <s v="My Buddy Spirit and I, Ara, camping full time camera on hand for a bit over nine years. &quot;Hue of my Vision&quot; is our Photo Book."/>
    <n v="-30523"/>
    <n v="40000"/>
    <n v="9477"/>
    <x v="2"/>
    <x v="0"/>
    <s v="USD"/>
    <n v="1432248478"/>
    <n v="1429656478"/>
    <b v="1"/>
    <n v="185"/>
    <b v="0"/>
    <x v="20"/>
    <n v="4738.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-3012"/>
    <n v="5000"/>
    <n v="1988"/>
    <x v="2"/>
    <x v="0"/>
    <s v="USD"/>
    <n v="1422674700"/>
    <n v="1419954240"/>
    <b v="1"/>
    <n v="33"/>
    <b v="0"/>
    <x v="20"/>
    <n v="994"/>
    <x v="8"/>
    <x v="20"/>
  </r>
  <r>
    <n v="1785"/>
    <s v="Hank Bought A Bus - A photobook of our bus and adventure."/>
    <s v="A book about a school bus converted into a living space, and the adventure shared by friends on its maiden voyage."/>
    <n v="-19147"/>
    <n v="24000"/>
    <n v="4853"/>
    <x v="2"/>
    <x v="0"/>
    <s v="USD"/>
    <n v="1413417600"/>
    <n v="1410750855"/>
    <b v="1"/>
    <n v="108"/>
    <b v="0"/>
    <x v="20"/>
    <n v="2426.5"/>
    <x v="8"/>
    <x v="20"/>
  </r>
  <r>
    <n v="1786"/>
    <s v="Observations in 6x6"/>
    <s v="A photo book that shows a timeless trip from Portugal to Sri Lanka in a subjective point of view through an old Hasselblad objective."/>
    <n v="-995"/>
    <n v="1900"/>
    <n v="905"/>
    <x v="2"/>
    <x v="9"/>
    <s v="EUR"/>
    <n v="1418649177"/>
    <n v="1416057177"/>
    <b v="1"/>
    <n v="29"/>
    <b v="0"/>
    <x v="20"/>
    <n v="452.5"/>
    <x v="8"/>
    <x v="20"/>
  </r>
  <r>
    <n v="1787"/>
    <s v="Alpamayo to Yerupaja"/>
    <s v="Raising awareness to the effects of global warming through photographs of the high mountains of Peru."/>
    <n v="-8467"/>
    <n v="10000"/>
    <n v="1533"/>
    <x v="2"/>
    <x v="0"/>
    <s v="USD"/>
    <n v="1428158637"/>
    <n v="1425570237"/>
    <b v="1"/>
    <n v="24"/>
    <b v="0"/>
    <x v="20"/>
    <n v="766.5"/>
    <x v="8"/>
    <x v="20"/>
  </r>
  <r>
    <n v="1788"/>
    <s v="Beyond the Pale"/>
    <s v="A photo book celebrating Goths, exploring their lives and giving an insight into what Goth is for them."/>
    <n v="-5424"/>
    <n v="5500"/>
    <n v="76"/>
    <x v="2"/>
    <x v="1"/>
    <s v="GBP"/>
    <n v="1414795542"/>
    <n v="1412203542"/>
    <b v="1"/>
    <n v="4"/>
    <b v="0"/>
    <x v="20"/>
    <n v="38"/>
    <x v="8"/>
    <x v="20"/>
  </r>
  <r>
    <n v="1789"/>
    <s v="Paintball: Beyond The Paint"/>
    <s v="I want to create a portfolio to show all the aspects of the adrenaline filled game of paintball. Focusing on tournament players"/>
    <n v="-7960"/>
    <n v="8000"/>
    <n v="40"/>
    <x v="2"/>
    <x v="0"/>
    <s v="USD"/>
    <n v="1421042403"/>
    <n v="1415858403"/>
    <b v="1"/>
    <n v="4"/>
    <b v="0"/>
    <x v="20"/>
    <n v="20"/>
    <x v="8"/>
    <x v="20"/>
  </r>
  <r>
    <n v="1790"/>
    <s v="Return to Relevance: The Scott Hyde Archive"/>
    <s v="70 years of incredible photography sits patiently in old film sheet boxes, waiting for a return to relevance."/>
    <n v="-31364"/>
    <n v="33000"/>
    <n v="1636"/>
    <x v="2"/>
    <x v="0"/>
    <s v="USD"/>
    <n v="1423152678"/>
    <n v="1420560678"/>
    <b v="1"/>
    <n v="15"/>
    <b v="0"/>
    <x v="20"/>
    <n v="818"/>
    <x v="8"/>
    <x v="20"/>
  </r>
  <r>
    <n v="1791"/>
    <s v="disCover: Napoli"/>
    <s v="For the love of street photography and the beauty of traditional cultures in southern Italy."/>
    <n v="-2893"/>
    <n v="3000"/>
    <n v="107"/>
    <x v="2"/>
    <x v="1"/>
    <s v="GBP"/>
    <n v="1422553565"/>
    <n v="1417369565"/>
    <b v="1"/>
    <n v="4"/>
    <b v="0"/>
    <x v="20"/>
    <n v="53.5"/>
    <x v="8"/>
    <x v="20"/>
  </r>
  <r>
    <n v="1792"/>
    <s v="Bensinger's: Photographs by Helaine Garren"/>
    <s v="In 1970 Helaine Garren shot a series of images at Bensingerâ€™s Pool Hall in Chicago, Illinois."/>
    <n v="-9719"/>
    <n v="25000"/>
    <n v="15281"/>
    <x v="2"/>
    <x v="0"/>
    <s v="USD"/>
    <n v="1439189940"/>
    <n v="1435970682"/>
    <b v="1"/>
    <n v="139"/>
    <b v="0"/>
    <x v="20"/>
    <n v="7640.5"/>
    <x v="8"/>
    <x v="20"/>
  </r>
  <r>
    <n v="1793"/>
    <s v="Live to Learn, Learn to Fight, Fight to Live - The Karen"/>
    <s v="The beginning of a long term project to document life of the Karen ethnic group on the border of Thailand and Burma."/>
    <n v="-2960"/>
    <n v="3000"/>
    <n v="40"/>
    <x v="2"/>
    <x v="2"/>
    <s v="AUD"/>
    <n v="1417127040"/>
    <n v="1414531440"/>
    <b v="1"/>
    <n v="2"/>
    <b v="0"/>
    <x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-8003"/>
    <n v="9000"/>
    <n v="997"/>
    <x v="2"/>
    <x v="0"/>
    <s v="USD"/>
    <n v="1423660422"/>
    <n v="1420636422"/>
    <b v="1"/>
    <n v="18"/>
    <b v="0"/>
    <x v="20"/>
    <n v="498.5"/>
    <x v="8"/>
    <x v="20"/>
  </r>
  <r>
    <n v="1795"/>
    <s v="THE AFGHANS - A Photo Book"/>
    <s v="A photography book documenting the impact of the ISAF mission on the Afghan people of Mazar-e Sharif."/>
    <n v="-17154"/>
    <n v="28000"/>
    <n v="10846"/>
    <x v="2"/>
    <x v="12"/>
    <s v="EUR"/>
    <n v="1476460800"/>
    <n v="1473922541"/>
    <b v="1"/>
    <n v="81"/>
    <b v="0"/>
    <x v="20"/>
    <n v="5423"/>
    <x v="8"/>
    <x v="20"/>
  </r>
  <r>
    <n v="1796"/>
    <s v="Kenema"/>
    <s v="Kenema is a stunning portrait photography book by British Photographer, Peter Dibdin, capturing community life in Kenema, Sierra Leone."/>
    <n v="-14810"/>
    <n v="19000"/>
    <n v="4190"/>
    <x v="2"/>
    <x v="1"/>
    <s v="GBP"/>
    <n v="1469356366"/>
    <n v="1464172366"/>
    <b v="1"/>
    <n v="86"/>
    <b v="0"/>
    <x v="20"/>
    <n v="2095"/>
    <x v="8"/>
    <x v="20"/>
  </r>
  <r>
    <n v="1797"/>
    <s v="Remnants, A Photography Book to Send to Congress"/>
    <s v="A photography book that serves as a call to action for Congress to stand up for survivors of domestic and sexual assault."/>
    <n v="-3245"/>
    <n v="10000"/>
    <n v="6755"/>
    <x v="2"/>
    <x v="0"/>
    <s v="USD"/>
    <n v="1481809189"/>
    <n v="1479217189"/>
    <b v="1"/>
    <n v="140"/>
    <b v="0"/>
    <x v="20"/>
    <n v="337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-13818"/>
    <n v="16000"/>
    <n v="2182"/>
    <x v="2"/>
    <x v="0"/>
    <s v="USD"/>
    <n v="1454572233"/>
    <n v="1449388233"/>
    <b v="1"/>
    <n v="37"/>
    <b v="0"/>
    <x v="20"/>
    <n v="1091"/>
    <x v="8"/>
    <x v="20"/>
  </r>
  <r>
    <n v="1799"/>
    <s v="The UnDiscovered Image"/>
    <s v="The UnDiscovered Image, a monthly publication dedicated to photographers."/>
    <n v="-3930.17"/>
    <n v="4000"/>
    <n v="69.83"/>
    <x v="2"/>
    <x v="1"/>
    <s v="GBP"/>
    <n v="1415740408"/>
    <n v="1414008808"/>
    <b v="1"/>
    <n v="6"/>
    <b v="0"/>
    <x v="20"/>
    <n v="34.914999999999964"/>
    <x v="8"/>
    <x v="20"/>
  </r>
  <r>
    <n v="1800"/>
    <s v="The Sikh Project Book"/>
    <s v="Shot over 3 years in the U.K &amp; U.S, and featured in press worldwide, we need your help to back the highly anticipated Sikh Project book"/>
    <n v="-36800"/>
    <n v="46260"/>
    <n v="9460"/>
    <x v="2"/>
    <x v="1"/>
    <s v="GBP"/>
    <n v="1476109970"/>
    <n v="1473517970"/>
    <b v="1"/>
    <n v="113"/>
    <b v="0"/>
    <x v="20"/>
    <n v="4730"/>
    <x v="8"/>
    <x v="20"/>
  </r>
  <r>
    <n v="1801"/>
    <s v="Come, Bring, Punish"/>
    <s v="Get involved in Come, Bring, Punish, a new photo book by Ewen Spencer, documenting the European Ballroom scene and the life around it"/>
    <n v="-14645"/>
    <n v="17000"/>
    <n v="2355"/>
    <x v="2"/>
    <x v="1"/>
    <s v="GBP"/>
    <n v="1450181400"/>
    <n v="1447429868"/>
    <b v="1"/>
    <n v="37"/>
    <b v="0"/>
    <x v="20"/>
    <n v="1177.5"/>
    <x v="8"/>
    <x v="20"/>
  </r>
  <r>
    <n v="1802"/>
    <s v="Out Of The Dark"/>
    <s v="Inner Darkness turned into a photobook. Personal work i shot during my recovery...in Berlin."/>
    <n v="-1803"/>
    <n v="3500"/>
    <n v="1697"/>
    <x v="2"/>
    <x v="12"/>
    <s v="EUR"/>
    <n v="1435442340"/>
    <n v="1433416830"/>
    <b v="1"/>
    <n v="18"/>
    <b v="0"/>
    <x v="20"/>
    <n v="848.5"/>
    <x v="8"/>
    <x v="20"/>
  </r>
  <r>
    <n v="1803"/>
    <s v="On the Verge, the book."/>
    <s v="Photographs capture fleeting experiences, where childhood is our past and adulthood is our future. In between. On the verge."/>
    <n v="-12110"/>
    <n v="17500"/>
    <n v="5390"/>
    <x v="2"/>
    <x v="0"/>
    <s v="USD"/>
    <n v="1423878182"/>
    <n v="1421199782"/>
    <b v="1"/>
    <n v="75"/>
    <b v="0"/>
    <x v="20"/>
    <n v="2695"/>
    <x v="8"/>
    <x v="20"/>
  </r>
  <r>
    <n v="1804"/>
    <s v="No Dar Papaya:  Photographs from Colombia 2003-2013"/>
    <s v="A beautiful book of Polaroid photographs which celebrates the beauty, diversity, and distinctive character of Colombia"/>
    <n v="-10048"/>
    <n v="15500"/>
    <n v="5452"/>
    <x v="2"/>
    <x v="0"/>
    <s v="USD"/>
    <n v="1447521404"/>
    <n v="1444061804"/>
    <b v="1"/>
    <n v="52"/>
    <b v="0"/>
    <x v="20"/>
    <n v="2726"/>
    <x v="8"/>
    <x v="20"/>
  </r>
  <r>
    <n v="1805"/>
    <s v="Book &quot;The Travellers&quot;"/>
    <s v="The production of the book about my long term project &quot;The Travellers&quot;, Ireland`s biggest minority group with a nomadic origin."/>
    <n v="-14309"/>
    <n v="22500"/>
    <n v="8191"/>
    <x v="2"/>
    <x v="12"/>
    <s v="EUR"/>
    <n v="1443808800"/>
    <n v="1441048658"/>
    <b v="1"/>
    <n v="122"/>
    <b v="0"/>
    <x v="20"/>
    <n v="4095.5"/>
    <x v="8"/>
    <x v="20"/>
  </r>
  <r>
    <n v="1806"/>
    <s v="American Presidents Naked"/>
    <s v="Join me in publishing an amazing and unprecedented book with full frontal photopraphs of 8 American Presidents Naked"/>
    <n v="-19409"/>
    <n v="20000"/>
    <n v="591"/>
    <x v="2"/>
    <x v="1"/>
    <s v="GBP"/>
    <n v="1412090349"/>
    <n v="1409066349"/>
    <b v="1"/>
    <n v="8"/>
    <b v="0"/>
    <x v="20"/>
    <n v="295.5"/>
    <x v="8"/>
    <x v="20"/>
  </r>
  <r>
    <n v="1807"/>
    <s v="Anywhere but Here"/>
    <s v="I want to explore alternative cultures and lifestyles in America."/>
    <n v="-4447"/>
    <n v="5000"/>
    <n v="553"/>
    <x v="2"/>
    <x v="0"/>
    <s v="USD"/>
    <n v="1411868313"/>
    <n v="1409276313"/>
    <b v="1"/>
    <n v="8"/>
    <b v="0"/>
    <x v="20"/>
    <n v="276.5"/>
    <x v="8"/>
    <x v="20"/>
  </r>
  <r>
    <n v="1808"/>
    <s v="An Iranian Journey"/>
    <s v="An Iranian Journey exposes the duality of life in modern Iran where youth navigate a thicket of Islamic laws and customs to live freely"/>
    <n v="-16406"/>
    <n v="28000"/>
    <n v="11594"/>
    <x v="2"/>
    <x v="0"/>
    <s v="USD"/>
    <n v="1486830030"/>
    <n v="1483806030"/>
    <b v="1"/>
    <n v="96"/>
    <b v="0"/>
    <x v="20"/>
    <n v="5797"/>
    <x v="8"/>
    <x v="20"/>
  </r>
  <r>
    <n v="1809"/>
    <s v="Hamilton: A Different Perspective"/>
    <s v="A stunning photo book highlighting the visual diversity of the City of Hamilton and showcasing it in a new light."/>
    <n v="-3120"/>
    <n v="3500"/>
    <n v="380"/>
    <x v="2"/>
    <x v="5"/>
    <s v="CAD"/>
    <n v="1425246439"/>
    <n v="1422222439"/>
    <b v="1"/>
    <n v="9"/>
    <b v="0"/>
    <x v="20"/>
    <n v="190"/>
    <x v="8"/>
    <x v="20"/>
  </r>
  <r>
    <n v="1810"/>
    <s v="Film Speed"/>
    <s v="Film Speed is a series of Zines focusing on architecture shot completely on 35 and 120mm film."/>
    <n v="-435"/>
    <n v="450"/>
    <n v="15"/>
    <x v="2"/>
    <x v="0"/>
    <s v="USD"/>
    <n v="1408657826"/>
    <n v="1407621026"/>
    <b v="0"/>
    <n v="2"/>
    <b v="0"/>
    <x v="20"/>
    <n v="7.5"/>
    <x v="8"/>
    <x v="20"/>
  </r>
  <r>
    <n v="1811"/>
    <s v="The Year of Sunsets"/>
    <s v="A collection of 365 color photographs of sunsets in 2014, beautifully presented in a hardcover book."/>
    <n v="-53960"/>
    <n v="54000"/>
    <n v="40"/>
    <x v="2"/>
    <x v="0"/>
    <s v="USD"/>
    <n v="1414123200"/>
    <n v="1408962270"/>
    <b v="0"/>
    <n v="26"/>
    <b v="0"/>
    <x v="20"/>
    <n v="2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-5635"/>
    <n v="6500"/>
    <n v="865"/>
    <x v="2"/>
    <x v="1"/>
    <s v="GBP"/>
    <n v="1467531536"/>
    <n v="1464939536"/>
    <b v="0"/>
    <n v="23"/>
    <b v="0"/>
    <x v="20"/>
    <n v="432.5"/>
    <x v="8"/>
    <x v="20"/>
  </r>
  <r>
    <n v="1813"/>
    <s v="Libya : The Lost Days"/>
    <s v="This project aims to document, Libyan photographic history; through both print and artisan mediums ."/>
    <n v="-8750"/>
    <n v="8750"/>
    <n v="0"/>
    <x v="2"/>
    <x v="1"/>
    <s v="GBP"/>
    <n v="1407532812"/>
    <n v="1404940812"/>
    <b v="0"/>
    <n v="0"/>
    <b v="0"/>
    <x v="20"/>
    <n v="0"/>
    <x v="8"/>
    <x v="20"/>
  </r>
  <r>
    <n v="1814"/>
    <s v="My Favourite Colour Was Yellow"/>
    <s v="A self published photo book documenting the overwhelming presence of the colour pink, in young girls lives here in the UK."/>
    <n v="-6098"/>
    <n v="12000"/>
    <n v="5902"/>
    <x v="2"/>
    <x v="1"/>
    <s v="GBP"/>
    <n v="1425108736"/>
    <n v="1422516736"/>
    <b v="0"/>
    <n v="140"/>
    <b v="0"/>
    <x v="20"/>
    <n v="2951"/>
    <x v="8"/>
    <x v="20"/>
  </r>
  <r>
    <n v="1815"/>
    <s v="Texas to Florida"/>
    <s v="Photographic roadtrip from Dallas/Ft Worth, Texas to Florida's beaches. A summer photography roadtrip project to include 5 states."/>
    <n v="-3000"/>
    <n v="3000"/>
    <n v="0"/>
    <x v="2"/>
    <x v="0"/>
    <s v="USD"/>
    <n v="1435787137"/>
    <n v="1434577537"/>
    <b v="0"/>
    <n v="0"/>
    <b v="0"/>
    <x v="20"/>
    <n v="0"/>
    <x v="8"/>
    <x v="20"/>
  </r>
  <r>
    <n v="1816"/>
    <s v="Moments of Passion"/>
    <s v="A unique Photographic Book Project about the Passionate Moments and Strong Emotions that lie within Karate"/>
    <n v="-24491"/>
    <n v="25000"/>
    <n v="509"/>
    <x v="2"/>
    <x v="16"/>
    <s v="CHF"/>
    <n v="1469473200"/>
    <n v="1467061303"/>
    <b v="0"/>
    <n v="6"/>
    <b v="0"/>
    <x v="20"/>
    <n v="254.5"/>
    <x v="8"/>
    <x v="20"/>
  </r>
  <r>
    <n v="1817"/>
    <s v="Through the Lens of Jerry Gustafson"/>
    <s v="Hundreds of breathtaking rodeo photographs collected in a beautiful coffee table book."/>
    <n v="-8581"/>
    <n v="18000"/>
    <n v="9419"/>
    <x v="2"/>
    <x v="0"/>
    <s v="USD"/>
    <n v="1485759540"/>
    <n v="1480607607"/>
    <b v="0"/>
    <n v="100"/>
    <b v="0"/>
    <x v="20"/>
    <n v="4709.5"/>
    <x v="8"/>
    <x v="20"/>
  </r>
  <r>
    <n v="1818"/>
    <s v="Give Me Your Goofy-ist"/>
    <s v="We are all different, this is a way to honor and celebrate the authenticity in being different."/>
    <n v="-15000"/>
    <n v="15000"/>
    <n v="0"/>
    <x v="2"/>
    <x v="0"/>
    <s v="USD"/>
    <n v="1428035850"/>
    <n v="1425447450"/>
    <b v="0"/>
    <n v="0"/>
    <b v="0"/>
    <x v="2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-1175"/>
    <n v="1200"/>
    <n v="25"/>
    <x v="2"/>
    <x v="0"/>
    <s v="USD"/>
    <n v="1406743396"/>
    <n v="1404151396"/>
    <b v="0"/>
    <n v="4"/>
    <b v="0"/>
    <x v="20"/>
    <n v="12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-24293"/>
    <n v="26000"/>
    <n v="1707"/>
    <x v="2"/>
    <x v="0"/>
    <s v="USD"/>
    <n v="1427850090"/>
    <n v="1425261690"/>
    <b v="0"/>
    <n v="8"/>
    <b v="0"/>
    <x v="20"/>
    <n v="853.5"/>
    <x v="8"/>
    <x v="20"/>
  </r>
  <r>
    <n v="1821"/>
    <s v="Glass Cloud on the road!"/>
    <s v="Glass Cloud tour dates are already beginning to pile up. They are turning to YOU to help get them from town to town."/>
    <n v="872.25"/>
    <n v="2500"/>
    <n v="3372.25"/>
    <x v="0"/>
    <x v="0"/>
    <s v="USD"/>
    <n v="1330760367"/>
    <n v="1326872367"/>
    <b v="0"/>
    <n v="57"/>
    <b v="1"/>
    <x v="11"/>
    <n v="1686.125"/>
    <x v="4"/>
    <x v="11"/>
  </r>
  <r>
    <n v="1822"/>
    <s v="Wood Butcher's new music video- I Don't Wanna Party"/>
    <s v="Wood Butcher needs your help to make this happen. Buy a CD, support local music!"/>
    <n v="0"/>
    <n v="300"/>
    <n v="300"/>
    <x v="0"/>
    <x v="5"/>
    <s v="CAD"/>
    <n v="1391194860"/>
    <n v="1388084862"/>
    <b v="0"/>
    <n v="11"/>
    <b v="1"/>
    <x v="11"/>
    <n v="150"/>
    <x v="4"/>
    <x v="11"/>
  </r>
  <r>
    <n v="1823"/>
    <s v="Our Band Van Needs Serious Repairs!!!"/>
    <s v="Just as we are getting prepared to tour we find out our van has serious damage and can't run. We unfortunately don't have enough."/>
    <n v="111"/>
    <n v="700"/>
    <n v="811"/>
    <x v="0"/>
    <x v="0"/>
    <s v="USD"/>
    <n v="1351095976"/>
    <n v="1348503976"/>
    <b v="0"/>
    <n v="33"/>
    <b v="1"/>
    <x v="11"/>
    <n v="405.5"/>
    <x v="4"/>
    <x v="11"/>
  </r>
  <r>
    <n v="1824"/>
    <s v="Tin Man's Broken Wisdom Fund"/>
    <s v="cd fund raiser"/>
    <n v="2"/>
    <n v="3000"/>
    <n v="3002"/>
    <x v="0"/>
    <x v="0"/>
    <s v="USD"/>
    <n v="1389146880"/>
    <n v="1387403967"/>
    <b v="0"/>
    <n v="40"/>
    <b v="1"/>
    <x v="11"/>
    <n v="150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101"/>
    <n v="2000"/>
    <n v="2101"/>
    <x v="0"/>
    <x v="0"/>
    <s v="USD"/>
    <n v="1373572903"/>
    <n v="1371585703"/>
    <b v="0"/>
    <n v="50"/>
    <b v="1"/>
    <x v="11"/>
    <n v="1050.5"/>
    <x v="4"/>
    <x v="11"/>
  </r>
  <r>
    <n v="1826"/>
    <s v="BEAR GHOST! Professional Recording! Yay!"/>
    <s v="Hear your favorite Bear Ghost in eargasmic quality!"/>
    <n v="20"/>
    <n v="2000"/>
    <n v="2020"/>
    <x v="0"/>
    <x v="0"/>
    <s v="USD"/>
    <n v="1392675017"/>
    <n v="1390083017"/>
    <b v="0"/>
    <n v="38"/>
    <b v="1"/>
    <x v="11"/>
    <n v="101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53"/>
    <n v="8000"/>
    <n v="8053"/>
    <x v="0"/>
    <x v="0"/>
    <s v="USD"/>
    <n v="1299138561"/>
    <n v="1294818561"/>
    <b v="0"/>
    <n v="96"/>
    <b v="1"/>
    <x v="11"/>
    <n v="4026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32"/>
    <n v="20000"/>
    <n v="20032"/>
    <x v="0"/>
    <x v="0"/>
    <s v="USD"/>
    <n v="1399672800"/>
    <n v="1396906530"/>
    <b v="0"/>
    <n v="48"/>
    <b v="1"/>
    <x v="11"/>
    <n v="10016"/>
    <x v="4"/>
    <x v="11"/>
  </r>
  <r>
    <n v="1829"/>
    <s v="Help JUICE (Boston) Record Their First Album"/>
    <s v="Everything is set to record are EP except for our finances. Please donate if you can! Any amount is appreciated. "/>
    <n v="1000.25"/>
    <n v="1500"/>
    <n v="2500.25"/>
    <x v="0"/>
    <x v="0"/>
    <s v="USD"/>
    <n v="1295647200"/>
    <n v="1291428371"/>
    <b v="0"/>
    <n v="33"/>
    <b v="1"/>
    <x v="11"/>
    <n v="1250.125"/>
    <x v="4"/>
    <x v="11"/>
  </r>
  <r>
    <n v="1830"/>
    <s v="Help Vintage Blue Complete and Promote Our Record!"/>
    <s v="We have come a long way on our new record, but now we need your help.  Help us, and together we can make magic!"/>
    <n v="230"/>
    <n v="15000"/>
    <n v="15230"/>
    <x v="0"/>
    <x v="0"/>
    <s v="USD"/>
    <n v="1393259107"/>
    <n v="1390667107"/>
    <b v="0"/>
    <n v="226"/>
    <b v="1"/>
    <x v="11"/>
    <n v="7615"/>
    <x v="4"/>
    <x v="11"/>
  </r>
  <r>
    <n v="1831"/>
    <s v="Darling Waste Trailer Bail Out!"/>
    <s v="After a 2 year Odyssey, Darling Waste's trailer is still not home! We need $3,500 to get it through U.S. Customs!"/>
    <n v="30"/>
    <n v="1000"/>
    <n v="1030"/>
    <x v="0"/>
    <x v="0"/>
    <s v="USD"/>
    <n v="1336866863"/>
    <n v="1335570863"/>
    <b v="0"/>
    <n v="14"/>
    <b v="1"/>
    <x v="11"/>
    <n v="515"/>
    <x v="4"/>
    <x v="11"/>
  </r>
  <r>
    <n v="1832"/>
    <s v="Black Swan Theories Debut CD"/>
    <s v="Hi! We're the music duo Black Swan Theories and our project is to manufacture our debut CD of 10 already-completed songs.  "/>
    <n v="150"/>
    <n v="350"/>
    <n v="500"/>
    <x v="0"/>
    <x v="0"/>
    <s v="USD"/>
    <n v="1299243427"/>
    <n v="1296651427"/>
    <b v="0"/>
    <n v="20"/>
    <b v="1"/>
    <x v="11"/>
    <n v="250"/>
    <x v="4"/>
    <x v="11"/>
  </r>
  <r>
    <n v="1833"/>
    <s v="HAIRcyclopedia Vol. 2 - The Vault"/>
    <s v="I am writing the second volume in a series of hair band encyclopedias, however I lack the means to afford the costs of the photos."/>
    <n v="650"/>
    <n v="400"/>
    <n v="1050"/>
    <x v="0"/>
    <x v="0"/>
    <s v="USD"/>
    <n v="1362211140"/>
    <n v="1359421403"/>
    <b v="0"/>
    <n v="25"/>
    <b v="1"/>
    <x v="11"/>
    <n v="525"/>
    <x v="4"/>
    <x v="11"/>
  </r>
  <r>
    <n v="1834"/>
    <s v="TDJ - All Part of the Plan EP/Tour"/>
    <s v="Help us fund our first tour and promote our new EP!"/>
    <n v="1805"/>
    <n v="10000"/>
    <n v="11805"/>
    <x v="0"/>
    <x v="0"/>
    <s v="USD"/>
    <n v="1422140895"/>
    <n v="1418684895"/>
    <b v="0"/>
    <n v="90"/>
    <b v="1"/>
    <x v="11"/>
    <n v="5902.5"/>
    <x v="4"/>
    <x v="11"/>
  </r>
  <r>
    <n v="1835"/>
    <s v="DIRTY LITTLE REBEL EP"/>
    <s v="WE ARE A HARD ROCK/PUNK BAND SEEKING FUNDS TO RECORD A NEW EP. _x000a__x000a_https://www.reverbnation.com/dirtylittlerebel"/>
    <n v="20"/>
    <n v="500"/>
    <n v="520"/>
    <x v="0"/>
    <x v="1"/>
    <s v="GBP"/>
    <n v="1459439471"/>
    <n v="1456851071"/>
    <b v="0"/>
    <n v="11"/>
    <b v="1"/>
    <x v="11"/>
    <n v="260"/>
    <x v="4"/>
    <x v="11"/>
  </r>
  <r>
    <n v="1836"/>
    <s v="KICKSTART OUR &lt;+3"/>
    <s v="Help fund our 2013 Sound &amp; Lighting Touring rig!"/>
    <n v="5017"/>
    <n v="5000"/>
    <n v="10017"/>
    <x v="0"/>
    <x v="0"/>
    <s v="USD"/>
    <n v="1361129129"/>
    <n v="1359660329"/>
    <b v="0"/>
    <n v="55"/>
    <b v="1"/>
    <x v="11"/>
    <n v="5008.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1241"/>
    <n v="600"/>
    <n v="1841"/>
    <x v="0"/>
    <x v="0"/>
    <s v="USD"/>
    <n v="1332029335"/>
    <n v="1326848935"/>
    <b v="0"/>
    <n v="30"/>
    <b v="1"/>
    <x v="11"/>
    <n v="920.5"/>
    <x v="4"/>
    <x v="11"/>
  </r>
  <r>
    <n v="1838"/>
    <s v="Closure - A Paul Haasch Music Video"/>
    <s v="Paul Haasch is producing his first music video! With awesome people involved and a great vision, it is sure to be an amazing piece."/>
    <n v="1.4900000000000091"/>
    <n v="1000"/>
    <n v="1001.49"/>
    <x v="0"/>
    <x v="0"/>
    <s v="USD"/>
    <n v="1317438000"/>
    <n v="1314989557"/>
    <b v="0"/>
    <n v="28"/>
    <b v="1"/>
    <x v="11"/>
    <n v="500.745"/>
    <x v="4"/>
    <x v="11"/>
  </r>
  <r>
    <n v="1839"/>
    <s v="Help The King of Mars Record Their First EP!"/>
    <s v="The King of Mars, a Chicago rock band, needs your help funding their first EP! Visit us at thekingofmars.com for more."/>
    <n v="1053"/>
    <n v="1000"/>
    <n v="2053"/>
    <x v="0"/>
    <x v="0"/>
    <s v="USD"/>
    <n v="1475342382"/>
    <n v="1472750382"/>
    <b v="0"/>
    <n v="45"/>
    <b v="1"/>
    <x v="11"/>
    <n v="1026.5"/>
    <x v="4"/>
    <x v="11"/>
  </r>
  <r>
    <n v="1840"/>
    <s v="City of the Weak on Tour!"/>
    <s v="St. Paul five-piece band City of the Weak hits the road May 9th, heading for Ft. Lauderdale to attend the Driven Music Conference!"/>
    <n v="80"/>
    <n v="900"/>
    <n v="980"/>
    <x v="0"/>
    <x v="0"/>
    <s v="USD"/>
    <n v="1367902740"/>
    <n v="1366251510"/>
    <b v="0"/>
    <n v="13"/>
    <b v="1"/>
    <x v="11"/>
    <n v="490"/>
    <x v="4"/>
    <x v="11"/>
  </r>
  <r>
    <n v="1841"/>
    <s v="Hydra Effect Debut EP"/>
    <s v="Hard Rock with a Positive Message. Help us fund, release and promote our debut EP!"/>
    <n v="35"/>
    <n v="2000"/>
    <n v="2035"/>
    <x v="0"/>
    <x v="0"/>
    <s v="USD"/>
    <n v="1400561940"/>
    <n v="1397679445"/>
    <b v="0"/>
    <n v="40"/>
    <b v="1"/>
    <x v="11"/>
    <n v="101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505"/>
    <n v="2000"/>
    <n v="2505"/>
    <x v="0"/>
    <x v="0"/>
    <s v="USD"/>
    <n v="1425275940"/>
    <n v="1422371381"/>
    <b v="0"/>
    <n v="21"/>
    <b v="1"/>
    <x v="11"/>
    <n v="1252.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400.6100000000006"/>
    <n v="10000"/>
    <n v="12400.61"/>
    <x v="0"/>
    <x v="0"/>
    <s v="USD"/>
    <n v="1298245954"/>
    <n v="1295653954"/>
    <b v="0"/>
    <n v="134"/>
    <b v="1"/>
    <x v="11"/>
    <n v="6200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21"/>
    <n v="1500"/>
    <n v="1521"/>
    <x v="0"/>
    <x v="0"/>
    <s v="USD"/>
    <n v="1307761200"/>
    <n v="1304464914"/>
    <b v="0"/>
    <n v="20"/>
    <b v="1"/>
    <x v="11"/>
    <n v="76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0"/>
    <n v="1000"/>
    <n v="1000"/>
    <x v="0"/>
    <x v="0"/>
    <s v="USD"/>
    <n v="1466139300"/>
    <n v="1464854398"/>
    <b v="0"/>
    <n v="19"/>
    <b v="1"/>
    <x v="11"/>
    <n v="5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5689"/>
    <n v="15000"/>
    <n v="20689"/>
    <x v="0"/>
    <x v="0"/>
    <s v="USD"/>
    <n v="1355585777"/>
    <n v="1352993777"/>
    <b v="0"/>
    <n v="209"/>
    <b v="1"/>
    <x v="11"/>
    <n v="10344.5"/>
    <x v="4"/>
    <x v="11"/>
  </r>
  <r>
    <n v="1847"/>
    <s v="Deathtrap America Spring 2015 Tour"/>
    <s v="Deathtrap America is touring the country this spring.  Your pledge will help us across the country with Faster Pussycat and QueensrÃ¿che"/>
    <n v="522"/>
    <n v="2500"/>
    <n v="3022"/>
    <x v="0"/>
    <x v="0"/>
    <s v="USD"/>
    <n v="1429594832"/>
    <n v="1427780432"/>
    <b v="0"/>
    <n v="38"/>
    <b v="1"/>
    <x v="11"/>
    <n v="151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221"/>
    <n v="3000"/>
    <n v="3221"/>
    <x v="0"/>
    <x v="0"/>
    <s v="USD"/>
    <n v="1312095540"/>
    <n v="1306608888"/>
    <b v="0"/>
    <n v="24"/>
    <b v="1"/>
    <x v="11"/>
    <n v="1610.5"/>
    <x v="4"/>
    <x v="11"/>
  </r>
  <r>
    <n v="1849"/>
    <s v="Release the Skyline Album"/>
    <s v="Release the Skylines is a small, local Cleveland metal band looking to record an album."/>
    <n v="1"/>
    <n v="300"/>
    <n v="301"/>
    <x v="0"/>
    <x v="0"/>
    <s v="USD"/>
    <n v="1350505059"/>
    <n v="1347913059"/>
    <b v="0"/>
    <n v="8"/>
    <b v="1"/>
    <x v="11"/>
    <n v="150.5"/>
    <x v="4"/>
    <x v="11"/>
  </r>
  <r>
    <n v="1850"/>
    <s v="WILKES EP"/>
    <s v="WILKES is the solo venture of HighFlightSociety singer / Disciple bassist, Jason Wilkes. This project is to fund the debut 6 song EP."/>
    <n v="137"/>
    <n v="9000"/>
    <n v="9137"/>
    <x v="0"/>
    <x v="0"/>
    <s v="USD"/>
    <n v="1405033300"/>
    <n v="1402441300"/>
    <b v="0"/>
    <n v="179"/>
    <b v="1"/>
    <x v="11"/>
    <n v="4568.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"/>
    <n v="1300"/>
    <n v="1301"/>
    <x v="0"/>
    <x v="0"/>
    <s v="USD"/>
    <n v="1406509200"/>
    <n v="1404769538"/>
    <b v="0"/>
    <n v="26"/>
    <b v="1"/>
    <x v="11"/>
    <n v="650.5"/>
    <x v="4"/>
    <x v="11"/>
  </r>
  <r>
    <n v="1852"/>
    <s v="Radiolucent - Electric City."/>
    <s v="Athens, GA-based rock &amp; roll/soul band Radiolucent is kickstarting funds to mix, master, &amp; release their 2nd record, Electric City."/>
    <n v="2545"/>
    <n v="15000"/>
    <n v="17545"/>
    <x v="0"/>
    <x v="0"/>
    <s v="USD"/>
    <n v="1429920000"/>
    <n v="1426703452"/>
    <b v="0"/>
    <n v="131"/>
    <b v="1"/>
    <x v="11"/>
    <n v="8772.5"/>
    <x v="4"/>
    <x v="11"/>
  </r>
  <r>
    <n v="1853"/>
    <s v="Beyond the Victory recording their debut EP"/>
    <s v="The money will go towards our debut EP being Recorded mixed by Andrew Baylis and mastered by Drew Fulk of Think Sound Studios."/>
    <n v="15"/>
    <n v="800"/>
    <n v="815"/>
    <x v="0"/>
    <x v="0"/>
    <s v="USD"/>
    <n v="1352860017"/>
    <n v="1348536417"/>
    <b v="0"/>
    <n v="14"/>
    <b v="1"/>
    <x v="11"/>
    <n v="407.5"/>
    <x v="4"/>
    <x v="11"/>
  </r>
  <r>
    <n v="1854"/>
    <s v="Emily Bell is releasing her debut album"/>
    <s v="After much anticipation, I'm finally releasing my first album, &quot;In Technicolor&quot;! Let's join forces and get it done right!"/>
    <n v="318.54999999999927"/>
    <n v="15000"/>
    <n v="15318.55"/>
    <x v="0"/>
    <x v="0"/>
    <s v="USD"/>
    <n v="1369355437"/>
    <n v="1366763437"/>
    <b v="0"/>
    <n v="174"/>
    <b v="1"/>
    <x v="11"/>
    <n v="7659.2749999999996"/>
    <x v="4"/>
    <x v="11"/>
  </r>
  <r>
    <n v="1855"/>
    <s v="Motion Device Debut EP"/>
    <s v="11 year old Sara &amp; Motion Device want rock &amp; metal fans all over the world to unite and join the ROCK REVOLUTION!!!"/>
    <n v="4730.16"/>
    <n v="8750"/>
    <n v="13480.16"/>
    <x v="0"/>
    <x v="5"/>
    <s v="CAD"/>
    <n v="1389012940"/>
    <n v="1385124940"/>
    <b v="0"/>
    <n v="191"/>
    <b v="1"/>
    <x v="11"/>
    <n v="6740.08"/>
    <x v="4"/>
    <x v="11"/>
  </r>
  <r>
    <n v="1856"/>
    <s v="Lazy Sunday"/>
    <s v="We are an independent band who needs your help for the production of our new album, so we can share our music with you lovely people :)"/>
    <n v="25"/>
    <n v="2000"/>
    <n v="2025"/>
    <x v="0"/>
    <x v="0"/>
    <s v="USD"/>
    <n v="1405715472"/>
    <n v="1403901072"/>
    <b v="0"/>
    <n v="38"/>
    <b v="1"/>
    <x v="11"/>
    <n v="1012.5"/>
    <x v="4"/>
    <x v="11"/>
  </r>
  <r>
    <n v="1857"/>
    <s v="Holy Water Moses - A Hail Dale Project"/>
    <s v="We need to get back to Nashville to record our second record, a full LP this time.  It ain't cheap and we need your help!"/>
    <n v="0"/>
    <n v="3000"/>
    <n v="3000"/>
    <x v="0"/>
    <x v="0"/>
    <s v="USD"/>
    <n v="1410546413"/>
    <n v="1407954413"/>
    <b v="0"/>
    <n v="22"/>
    <b v="1"/>
    <x v="11"/>
    <n v="15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486"/>
    <n v="5555.55"/>
    <n v="6041.55"/>
    <x v="0"/>
    <x v="0"/>
    <s v="USD"/>
    <n v="1324014521"/>
    <n v="1318826921"/>
    <b v="0"/>
    <n v="149"/>
    <b v="1"/>
    <x v="11"/>
    <n v="3020.7750000000001"/>
    <x v="4"/>
    <x v="11"/>
  </r>
  <r>
    <n v="1859"/>
    <s v="Queen Kwong Tour to London and Paris"/>
    <s v="Queen Kwong is going ON TOUR to London and Paris!"/>
    <n v="955"/>
    <n v="3000"/>
    <n v="3955"/>
    <x v="0"/>
    <x v="0"/>
    <s v="USD"/>
    <n v="1316716129"/>
    <n v="1314124129"/>
    <b v="0"/>
    <n v="56"/>
    <b v="1"/>
    <x v="11"/>
    <n v="1977.5"/>
    <x v="4"/>
    <x v="11"/>
  </r>
  <r>
    <n v="1860"/>
    <s v="A Simple Complex's 2013 CD Release Party DVD"/>
    <s v="ASC had a one-of-a-kind CD release party in 2013, and we want to share it with the world - in DVD format!"/>
    <n v="251"/>
    <n v="750"/>
    <n v="1001"/>
    <x v="0"/>
    <x v="0"/>
    <s v="USD"/>
    <n v="1391706084"/>
    <n v="1389891684"/>
    <b v="0"/>
    <n v="19"/>
    <b v="1"/>
    <x v="11"/>
    <n v="500.5"/>
    <x v="4"/>
    <x v="11"/>
  </r>
  <r>
    <n v="1861"/>
    <s v="Galaxix - Take on the Universe!"/>
    <s v="A game for Apple &amp; Android devices that sees you get your own spacecraft, take on the competition, mine asteroids &amp; fight to survive."/>
    <n v="-250000"/>
    <n v="250000"/>
    <n v="0"/>
    <x v="2"/>
    <x v="1"/>
    <s v="GBP"/>
    <n v="1422256341"/>
    <n v="1419664341"/>
    <b v="0"/>
    <n v="0"/>
    <b v="0"/>
    <x v="18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-16545"/>
    <n v="18000"/>
    <n v="1455"/>
    <x v="2"/>
    <x v="0"/>
    <s v="USD"/>
    <n v="1488958200"/>
    <n v="1484912974"/>
    <b v="0"/>
    <n v="16"/>
    <b v="0"/>
    <x v="18"/>
    <n v="727.5"/>
    <x v="6"/>
    <x v="18"/>
  </r>
  <r>
    <n v="1863"/>
    <s v="Project: 20M813"/>
    <s v="This is an Android game where you take control of the zombies and try to eat your way to world domination!"/>
    <n v="-2490"/>
    <n v="2500"/>
    <n v="10"/>
    <x v="2"/>
    <x v="0"/>
    <s v="USD"/>
    <n v="1402600085"/>
    <n v="1400008085"/>
    <b v="0"/>
    <n v="2"/>
    <b v="0"/>
    <x v="18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-3712"/>
    <n v="6500"/>
    <n v="2788"/>
    <x v="2"/>
    <x v="0"/>
    <s v="USD"/>
    <n v="1399223500"/>
    <n v="1396631500"/>
    <b v="0"/>
    <n v="48"/>
    <b v="0"/>
    <x v="18"/>
    <n v="1394"/>
    <x v="6"/>
    <x v="18"/>
  </r>
  <r>
    <n v="1865"/>
    <s v="THE RUNNING GAME"/>
    <s v="This game is an alternative to the boring morning jogs This game will make you excited to workout Following elite footballer movements!"/>
    <n v="-109996"/>
    <n v="110000"/>
    <n v="4"/>
    <x v="2"/>
    <x v="1"/>
    <s v="GBP"/>
    <n v="1478425747"/>
    <n v="1475398147"/>
    <b v="0"/>
    <n v="2"/>
    <b v="0"/>
    <x v="18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-24875"/>
    <n v="25000"/>
    <n v="125"/>
    <x v="2"/>
    <x v="0"/>
    <s v="USD"/>
    <n v="1488340800"/>
    <n v="1483768497"/>
    <b v="0"/>
    <n v="2"/>
    <b v="0"/>
    <x v="18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-19990"/>
    <n v="20000"/>
    <n v="10"/>
    <x v="2"/>
    <x v="0"/>
    <s v="USD"/>
    <n v="1478383912"/>
    <n v="1475791912"/>
    <b v="0"/>
    <n v="1"/>
    <b v="0"/>
    <x v="18"/>
    <n v="5"/>
    <x v="6"/>
    <x v="18"/>
  </r>
  <r>
    <n v="1868"/>
    <s v="Help Build PaperChase Version 3 !"/>
    <s v="PaperChase is a popular endless flying game conceived by a 15 year old and loved by millions worldwide.  Help us build version 3!"/>
    <n v="-23783"/>
    <n v="25000"/>
    <n v="1217"/>
    <x v="2"/>
    <x v="0"/>
    <s v="USD"/>
    <n v="1450166340"/>
    <n v="1448044925"/>
    <b v="0"/>
    <n v="17"/>
    <b v="0"/>
    <x v="18"/>
    <n v="608.5"/>
    <x v="6"/>
    <x v="18"/>
  </r>
  <r>
    <n v="1869"/>
    <s v="Castle Crawler RPG"/>
    <s v="CCRPG will be a 2D Pixel Art Game based on similar elements to the SNES game &quot;Zelda: A Link to the Past&quot; with RPG elements added in."/>
    <n v="-10000"/>
    <n v="10000"/>
    <n v="0"/>
    <x v="2"/>
    <x v="0"/>
    <s v="USD"/>
    <n v="1483488249"/>
    <n v="1480896249"/>
    <b v="0"/>
    <n v="0"/>
    <b v="0"/>
    <x v="18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-3139"/>
    <n v="3500"/>
    <n v="361"/>
    <x v="2"/>
    <x v="0"/>
    <s v="USD"/>
    <n v="1454213820"/>
    <n v="1451723535"/>
    <b v="0"/>
    <n v="11"/>
    <b v="0"/>
    <x v="18"/>
    <n v="180.5"/>
    <x v="6"/>
    <x v="18"/>
  </r>
  <r>
    <n v="1871"/>
    <s v="The Adventures of Bible Bear"/>
    <s v="Journey with Bible Bear through each of the books of the Bible, exploring stories while learning verses, songs, and preschool concepts!"/>
    <n v="-1834"/>
    <n v="6500"/>
    <n v="4666"/>
    <x v="2"/>
    <x v="0"/>
    <s v="USD"/>
    <n v="1416512901"/>
    <n v="1413053301"/>
    <b v="0"/>
    <n v="95"/>
    <b v="0"/>
    <x v="18"/>
    <n v="2333"/>
    <x v="6"/>
    <x v="18"/>
  </r>
  <r>
    <n v="1872"/>
    <s v="ZombieTime!"/>
    <s v="A Top-View Action game where you play as Bob, the FIRST zombie to rise from the grave. Bring chaos to town, feast and don't die again."/>
    <n v="-19788"/>
    <n v="20000"/>
    <n v="212"/>
    <x v="2"/>
    <x v="0"/>
    <s v="USD"/>
    <n v="1435633602"/>
    <n v="1433041602"/>
    <b v="0"/>
    <n v="13"/>
    <b v="0"/>
    <x v="18"/>
    <n v="106"/>
    <x v="6"/>
    <x v="18"/>
  </r>
  <r>
    <n v="1873"/>
    <s v="The Red Card Blue Card Game"/>
    <s v="It's time for The Red Card Blue Card Game to be available everywhere! Help save the sanity of ALL parent's! Help make it an App!!"/>
    <n v="-7964"/>
    <n v="8000"/>
    <n v="36"/>
    <x v="2"/>
    <x v="5"/>
    <s v="CAD"/>
    <n v="1436373900"/>
    <n v="1433861210"/>
    <b v="0"/>
    <n v="2"/>
    <b v="0"/>
    <x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-159974"/>
    <n v="160000"/>
    <n v="26"/>
    <x v="2"/>
    <x v="0"/>
    <s v="USD"/>
    <n v="1467155733"/>
    <n v="1465427733"/>
    <b v="0"/>
    <n v="2"/>
    <b v="0"/>
    <x v="18"/>
    <n v="13"/>
    <x v="6"/>
    <x v="18"/>
  </r>
  <r>
    <n v="1875"/>
    <s v="Claws &amp; Fins"/>
    <s v="Sea opposition of Crab's family and angry fishes. Who is going to win, and who is going to loose ?!"/>
    <n v="-9949"/>
    <n v="10000"/>
    <n v="51"/>
    <x v="2"/>
    <x v="0"/>
    <s v="USD"/>
    <n v="1470519308"/>
    <n v="1465335308"/>
    <b v="0"/>
    <n v="3"/>
    <b v="0"/>
    <x v="18"/>
    <n v="25.5"/>
    <x v="6"/>
    <x v="18"/>
  </r>
  <r>
    <n v="1876"/>
    <s v="Migration Madness (Android)"/>
    <s v="An arcade styled side scroller. Help Bob the pilot steer his plane through hordes of migrating birds strapped with explosives."/>
    <n v="-280"/>
    <n v="280"/>
    <n v="0"/>
    <x v="2"/>
    <x v="2"/>
    <s v="AUD"/>
    <n v="1402901405"/>
    <n v="1400309405"/>
    <b v="0"/>
    <n v="0"/>
    <b v="0"/>
    <x v="18"/>
    <n v="0"/>
    <x v="6"/>
    <x v="18"/>
  </r>
  <r>
    <n v="1877"/>
    <s v="Chip Dip II: Son of Chip Dip! - A Terrible, Terrible Game"/>
    <s v="It's obvious you won't survive by your wits alone. Unfortunately that's all you've got, Chip. Run!"/>
    <n v="-60"/>
    <n v="60"/>
    <n v="0"/>
    <x v="2"/>
    <x v="0"/>
    <s v="USD"/>
    <n v="1425170525"/>
    <n v="1422664925"/>
    <b v="0"/>
    <n v="0"/>
    <b v="0"/>
    <x v="18"/>
    <n v="0"/>
    <x v="6"/>
    <x v="18"/>
  </r>
  <r>
    <n v="1878"/>
    <s v="Aussies versus Zombies"/>
    <s v="Action game now playable on Android/iOS platforms and PC browsers. Easy gameplay even for starters yet hard to be skilled. Multi-player"/>
    <n v="-8000"/>
    <n v="8000"/>
    <n v="0"/>
    <x v="2"/>
    <x v="2"/>
    <s v="AUD"/>
    <n v="1402618355"/>
    <n v="1400026355"/>
    <b v="0"/>
    <n v="0"/>
    <b v="0"/>
    <x v="18"/>
    <n v="0"/>
    <x v="6"/>
    <x v="18"/>
  </r>
  <r>
    <n v="1879"/>
    <s v="Alex and More"/>
    <s v="Juego de plataformas con 20 personajes. Cada personaje tiene cuatro habilidades distintas al resto de personajes y sus propias voces."/>
    <n v="-4994"/>
    <n v="5000"/>
    <n v="6"/>
    <x v="2"/>
    <x v="3"/>
    <s v="EUR"/>
    <n v="1457966129"/>
    <n v="1455377729"/>
    <b v="0"/>
    <n v="2"/>
    <b v="0"/>
    <x v="18"/>
    <n v="3"/>
    <x v="6"/>
    <x v="18"/>
  </r>
  <r>
    <n v="1880"/>
    <s v="Sim Betting Football"/>
    <s v="Sim Betting Football is the only football (soccer) betting simulation  game."/>
    <n v="-3996"/>
    <n v="5000"/>
    <n v="1004"/>
    <x v="2"/>
    <x v="1"/>
    <s v="GBP"/>
    <n v="1459341380"/>
    <n v="1456839380"/>
    <b v="0"/>
    <n v="24"/>
    <b v="0"/>
    <x v="18"/>
    <n v="502"/>
    <x v="6"/>
    <x v="18"/>
  </r>
  <r>
    <n v="1881"/>
    <s v="Story Rock by The Jolly Llamas -- Our First Album!"/>
    <s v="We're now raising money to produce a music video. Those who donate get a vote in deciding which song!"/>
    <n v="1453.69"/>
    <n v="2000"/>
    <n v="3453.69"/>
    <x v="0"/>
    <x v="0"/>
    <s v="USD"/>
    <n v="1425955189"/>
    <n v="1423366789"/>
    <b v="0"/>
    <n v="70"/>
    <b v="1"/>
    <x v="14"/>
    <n v="1726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0"/>
    <n v="3350"/>
    <n v="3380"/>
    <x v="0"/>
    <x v="0"/>
    <s v="USD"/>
    <n v="1341964080"/>
    <n v="1339109212"/>
    <b v="0"/>
    <n v="81"/>
    <b v="1"/>
    <x v="14"/>
    <n v="1690"/>
    <x v="4"/>
    <x v="14"/>
  </r>
  <r>
    <n v="1883"/>
    <s v="Afraid Of Figs - Help Fund our New CD - &quot;SAFE&quot;"/>
    <s v="Afraid Of Figs is a high energy pop/rock band, with off-the-wall humor, catchy hooks, and wild interactive live shows."/>
    <n v="48"/>
    <n v="999"/>
    <n v="1047"/>
    <x v="0"/>
    <x v="0"/>
    <s v="USD"/>
    <n v="1333921508"/>
    <n v="1331333108"/>
    <b v="0"/>
    <n v="32"/>
    <b v="1"/>
    <x v="14"/>
    <n v="523.5"/>
    <x v="4"/>
    <x v="14"/>
  </r>
  <r>
    <n v="1884"/>
    <s v="Glad Hearts New Album: Twenty Two - On Vinyl!"/>
    <s v="Glad Hearts Latest Album, Twenty Two, Pressed In A Very Limited Edition On Beautiful Vinyl With Accompanying Digital Download"/>
    <n v="351"/>
    <n v="1000"/>
    <n v="1351"/>
    <x v="0"/>
    <x v="0"/>
    <s v="USD"/>
    <n v="1354017600"/>
    <n v="1350967535"/>
    <b v="0"/>
    <n v="26"/>
    <b v="1"/>
    <x v="14"/>
    <n v="675.5"/>
    <x v="4"/>
    <x v="14"/>
  </r>
  <r>
    <n v="1885"/>
    <s v="KATA 'The Rising' - Double LP (Vinyl Release)"/>
    <s v="KATA's debut album 'The Rising' is ready for your ears, now all we need to do is press the vinyl. That's where you come in!"/>
    <n v="747"/>
    <n v="4575"/>
    <n v="5322"/>
    <x v="0"/>
    <x v="0"/>
    <s v="USD"/>
    <n v="1344636000"/>
    <n v="1341800110"/>
    <b v="0"/>
    <n v="105"/>
    <b v="1"/>
    <x v="14"/>
    <n v="266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25"/>
    <n v="1200"/>
    <n v="1225"/>
    <x v="0"/>
    <x v="0"/>
    <s v="USD"/>
    <n v="1415832338"/>
    <n v="1413236738"/>
    <b v="0"/>
    <n v="29"/>
    <b v="1"/>
    <x v="14"/>
    <n v="612.5"/>
    <x v="4"/>
    <x v="14"/>
  </r>
  <r>
    <n v="1887"/>
    <s v="Welcome To The Club - Music Video Project"/>
    <s v="Our dream of recording our second single in London and making it big in the UK is closer than ever! Do you want to be a part of it?"/>
    <n v="335"/>
    <n v="3000"/>
    <n v="3335"/>
    <x v="0"/>
    <x v="3"/>
    <s v="EUR"/>
    <n v="1449178200"/>
    <n v="1447614732"/>
    <b v="0"/>
    <n v="8"/>
    <b v="1"/>
    <x v="14"/>
    <n v="166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652"/>
    <n v="2500"/>
    <n v="4152"/>
    <x v="0"/>
    <x v="0"/>
    <s v="USD"/>
    <n v="1275368340"/>
    <n v="1272692732"/>
    <b v="0"/>
    <n v="89"/>
    <b v="1"/>
    <x v="14"/>
    <n v="2076"/>
    <x v="4"/>
    <x v="14"/>
  </r>
  <r>
    <n v="1889"/>
    <s v="LittleBear"/>
    <s v="Sweeping epic melodies. I want to incorporate all my influences into one album I have been writing for 90 days now and ready to record!"/>
    <n v="132"/>
    <n v="2000"/>
    <n v="2132"/>
    <x v="0"/>
    <x v="0"/>
    <s v="USD"/>
    <n v="1363024946"/>
    <n v="1359140546"/>
    <b v="0"/>
    <n v="44"/>
    <b v="1"/>
    <x v="14"/>
    <n v="1066"/>
    <x v="4"/>
    <x v="14"/>
  </r>
  <r>
    <n v="1890"/>
    <s v="The Spring Standards LIVE at the Arden Gild Hall!"/>
    <s v="We want to record a live album at this year's annual Boxing Day show at the Arden Gild Hall - we need your help to do it!"/>
    <n v="5350.130000000001"/>
    <n v="12000"/>
    <n v="17350.13"/>
    <x v="0"/>
    <x v="0"/>
    <s v="USD"/>
    <n v="1355597528"/>
    <n v="1353005528"/>
    <b v="0"/>
    <n v="246"/>
    <b v="1"/>
    <x v="14"/>
    <n v="8675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5"/>
    <n v="10000"/>
    <n v="10555"/>
    <x v="0"/>
    <x v="0"/>
    <s v="USD"/>
    <n v="1279778400"/>
    <n v="1275851354"/>
    <b v="0"/>
    <n v="120"/>
    <b v="1"/>
    <x v="14"/>
    <n v="5277.5"/>
    <x v="4"/>
    <x v="14"/>
  </r>
  <r>
    <n v="1892"/>
    <s v="Nemes wants you to be able to hear their new songs!"/>
    <s v="Nemes has just recorded a new album and is raising $500 to get it mixed and mastered professionally."/>
    <n v="183"/>
    <n v="500"/>
    <n v="683"/>
    <x v="0"/>
    <x v="0"/>
    <s v="USD"/>
    <n v="1307459881"/>
    <n v="1304867881"/>
    <b v="0"/>
    <n v="26"/>
    <b v="1"/>
    <x v="14"/>
    <n v="341.5"/>
    <x v="4"/>
    <x v="14"/>
  </r>
  <r>
    <n v="1893"/>
    <s v="Archeology 7&quot; Vinyl"/>
    <s v="Archeology is looking to gain support to release their 7&quot; vinyl single &quot;Hunger&quot; as well as the b-side, &quot;Kings canyon."/>
    <n v="100"/>
    <n v="2500"/>
    <n v="2600"/>
    <x v="0"/>
    <x v="0"/>
    <s v="USD"/>
    <n v="1302926340"/>
    <n v="1301524585"/>
    <b v="0"/>
    <n v="45"/>
    <b v="1"/>
    <x v="14"/>
    <n v="1300"/>
    <x v="4"/>
    <x v="14"/>
  </r>
  <r>
    <n v="1894"/>
    <s v="Help me release my first 3 song EP!!"/>
    <s v="Im trying to raise $1000 for a 3 song EP in a studio!"/>
    <n v="145"/>
    <n v="1000"/>
    <n v="1145"/>
    <x v="0"/>
    <x v="0"/>
    <s v="USD"/>
    <n v="1329082983"/>
    <n v="1326404583"/>
    <b v="0"/>
    <n v="20"/>
    <b v="1"/>
    <x v="14"/>
    <n v="57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156"/>
    <n v="9072"/>
    <n v="9228"/>
    <x v="0"/>
    <x v="0"/>
    <s v="USD"/>
    <n v="1445363722"/>
    <n v="1442771722"/>
    <b v="0"/>
    <n v="47"/>
    <b v="1"/>
    <x v="14"/>
    <n v="4614"/>
    <x v="4"/>
    <x v="14"/>
  </r>
  <r>
    <n v="1896"/>
    <s v="the bridge"/>
    <s v="My barely anticipated second album of self produced songs is ready to go.  Just need a little help to cover mastering, artwork etc."/>
    <n v="108"/>
    <n v="451"/>
    <n v="559"/>
    <x v="0"/>
    <x v="0"/>
    <s v="USD"/>
    <n v="1334250165"/>
    <n v="1331658165"/>
    <b v="0"/>
    <n v="13"/>
    <b v="1"/>
    <x v="14"/>
    <n v="279.5"/>
    <x v="4"/>
    <x v="14"/>
  </r>
  <r>
    <n v="1897"/>
    <s v="Vanessa Lively's New Album 2014"/>
    <s v="My new album produced by Paul Curreri is one of the most unique musical projects I have done. Let's finish it before the baby comes!"/>
    <n v="156"/>
    <n v="6350"/>
    <n v="6506"/>
    <x v="0"/>
    <x v="0"/>
    <s v="USD"/>
    <n v="1393966800"/>
    <n v="1392040806"/>
    <b v="0"/>
    <n v="183"/>
    <b v="1"/>
    <x v="14"/>
    <n v="3253"/>
    <x v="4"/>
    <x v="14"/>
  </r>
  <r>
    <n v="1898"/>
    <s v="Degenerate Matters EP Funding Campaign"/>
    <s v="We are heading into the studio to create the most soulfully orchestrated Indie Pop masterpiece mankind has ever witnessed."/>
    <n v="445"/>
    <n v="1000"/>
    <n v="1445"/>
    <x v="0"/>
    <x v="0"/>
    <s v="USD"/>
    <n v="1454349600"/>
    <n v="1451277473"/>
    <b v="0"/>
    <n v="21"/>
    <b v="1"/>
    <x v="14"/>
    <n v="722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300"/>
    <n v="900"/>
    <n v="1200"/>
    <x v="0"/>
    <x v="0"/>
    <s v="USD"/>
    <n v="1427319366"/>
    <n v="1424730966"/>
    <b v="0"/>
    <n v="42"/>
    <b v="1"/>
    <x v="14"/>
    <n v="600"/>
    <x v="4"/>
    <x v="14"/>
  </r>
  <r>
    <n v="1900"/>
    <s v="5 Bucks from 500 Friends"/>
    <s v="Angieâ€™s Curse, an Indie Goth/Dark Rock band &amp; local favorite from Ventura, are ready to record a professional CD of all original songs."/>
    <n v="234.11000000000013"/>
    <n v="2500"/>
    <n v="2734.11"/>
    <x v="0"/>
    <x v="0"/>
    <s v="USD"/>
    <n v="1349517540"/>
    <n v="1347137731"/>
    <b v="0"/>
    <n v="54"/>
    <b v="1"/>
    <x v="14"/>
    <n v="1367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-96330"/>
    <n v="99000"/>
    <n v="2670"/>
    <x v="2"/>
    <x v="1"/>
    <s v="GBP"/>
    <n v="1432299600"/>
    <n v="1429707729"/>
    <b v="0"/>
    <n v="25"/>
    <b v="0"/>
    <x v="29"/>
    <n v="1335"/>
    <x v="2"/>
    <x v="29"/>
  </r>
  <r>
    <n v="1902"/>
    <s v="Cardboard reality"/>
    <s v="Virtual reality is expensive, here is the solution. I've created a VR device out of cardboard. I present: World's cheapest VR Device."/>
    <n v="-988"/>
    <n v="1000"/>
    <n v="12"/>
    <x v="2"/>
    <x v="9"/>
    <s v="EUR"/>
    <n v="1425495447"/>
    <n v="1422903447"/>
    <b v="0"/>
    <n v="3"/>
    <b v="0"/>
    <x v="29"/>
    <n v="6"/>
    <x v="2"/>
    <x v="29"/>
  </r>
  <r>
    <n v="1903"/>
    <s v="MiPointer"/>
    <s v="A cool smart laser pointer for presenting professionals. Unique by design, widest functional coverage for both IOS and Android."/>
    <n v="-1602"/>
    <n v="3000"/>
    <n v="1398"/>
    <x v="2"/>
    <x v="0"/>
    <s v="USD"/>
    <n v="1485541791"/>
    <n v="1480357791"/>
    <b v="0"/>
    <n v="41"/>
    <b v="0"/>
    <x v="29"/>
    <n v="699"/>
    <x v="2"/>
    <x v="29"/>
  </r>
  <r>
    <n v="1904"/>
    <s v="Small Animal Deterrent Latch (S.A.D.L.)"/>
    <s v="Animals knocking over your waste wheeler making a mess on trash day? The S.A.D.L. will help prevent that from happening!"/>
    <n v="-49950"/>
    <n v="50000"/>
    <n v="50"/>
    <x v="2"/>
    <x v="0"/>
    <s v="USD"/>
    <n v="1451752021"/>
    <n v="1447864021"/>
    <b v="0"/>
    <n v="2"/>
    <b v="0"/>
    <x v="2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-24958"/>
    <n v="25000"/>
    <n v="42"/>
    <x v="2"/>
    <x v="0"/>
    <s v="USD"/>
    <n v="1410127994"/>
    <n v="1407535994"/>
    <b v="0"/>
    <n v="4"/>
    <b v="0"/>
    <x v="29"/>
    <n v="21"/>
    <x v="2"/>
    <x v="29"/>
  </r>
  <r>
    <n v="1906"/>
    <s v="Macbook all-in-one Portable storage docking station PLUSDOCK"/>
    <s v="Max 5Tb storage, Wired lan, Additional USB ports and Hi-res DAC, 10000mAh battery, Real portable docking station"/>
    <n v="-28620"/>
    <n v="50000"/>
    <n v="21380"/>
    <x v="2"/>
    <x v="0"/>
    <s v="USD"/>
    <n v="1466697983"/>
    <n v="1464105983"/>
    <b v="0"/>
    <n v="99"/>
    <b v="0"/>
    <x v="29"/>
    <n v="10690"/>
    <x v="2"/>
    <x v="29"/>
  </r>
  <r>
    <n v="1907"/>
    <s v="Litter-Buddy"/>
    <s v="Litter-Buddy is great economical alternative to leading pet waste disposal systems with cartridge bag elements."/>
    <n v="-29915"/>
    <n v="30000"/>
    <n v="85"/>
    <x v="2"/>
    <x v="0"/>
    <s v="USD"/>
    <n v="1400853925"/>
    <n v="1399557925"/>
    <b v="0"/>
    <n v="4"/>
    <b v="0"/>
    <x v="29"/>
    <n v="42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-24567"/>
    <n v="25000"/>
    <n v="433"/>
    <x v="2"/>
    <x v="0"/>
    <s v="USD"/>
    <n v="1483048900"/>
    <n v="1480456900"/>
    <b v="0"/>
    <n v="4"/>
    <b v="0"/>
    <x v="29"/>
    <n v="216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-30061"/>
    <n v="35000"/>
    <n v="4939"/>
    <x v="2"/>
    <x v="0"/>
    <s v="USD"/>
    <n v="1414059479"/>
    <n v="1411467479"/>
    <b v="0"/>
    <n v="38"/>
    <b v="0"/>
    <x v="29"/>
    <n v="2469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-51514"/>
    <n v="85000"/>
    <n v="33486"/>
    <x v="2"/>
    <x v="9"/>
    <s v="EUR"/>
    <n v="1446331500"/>
    <n v="1442531217"/>
    <b v="0"/>
    <n v="285"/>
    <b v="0"/>
    <x v="29"/>
    <n v="16743"/>
    <x v="2"/>
    <x v="29"/>
  </r>
  <r>
    <n v="1911"/>
    <s v="Charge Furniture"/>
    <s v="Charge furniture, making it simple and comfortable to charge your USB devices without leaving the comfort of your couch or armchair"/>
    <n v="-42490"/>
    <n v="42500"/>
    <n v="10"/>
    <x v="2"/>
    <x v="4"/>
    <s v="NZD"/>
    <n v="1407545334"/>
    <n v="1404953334"/>
    <b v="0"/>
    <n v="1"/>
    <b v="0"/>
    <x v="29"/>
    <n v="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-2035"/>
    <n v="5000"/>
    <n v="2965"/>
    <x v="2"/>
    <x v="0"/>
    <s v="USD"/>
    <n v="1433395560"/>
    <n v="1430803560"/>
    <b v="0"/>
    <n v="42"/>
    <b v="0"/>
    <x v="29"/>
    <n v="1482.5"/>
    <x v="2"/>
    <x v="29"/>
  </r>
  <r>
    <n v="1913"/>
    <s v="Tibio - Spreading warmth in everyones home"/>
    <s v="Tibio is a revolutionary new product designed to solve an age old problem."/>
    <n v="-47363"/>
    <n v="48000"/>
    <n v="637"/>
    <x v="2"/>
    <x v="1"/>
    <s v="GBP"/>
    <n v="1412770578"/>
    <n v="1410178578"/>
    <b v="0"/>
    <n v="26"/>
    <b v="0"/>
    <x v="29"/>
    <n v="318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-606"/>
    <n v="666"/>
    <n v="60"/>
    <x v="2"/>
    <x v="0"/>
    <s v="USD"/>
    <n v="1414814340"/>
    <n v="1413519073"/>
    <b v="0"/>
    <n v="2"/>
    <b v="0"/>
    <x v="29"/>
    <n v="30"/>
    <x v="2"/>
    <x v="29"/>
  </r>
  <r>
    <n v="1915"/>
    <s v="The Cat-Bath Contraption"/>
    <s v="The picture above is of our current prototype for the cat bath - we hope to move beyond a simple bin and create a cat bath revolution!"/>
    <n v="-492"/>
    <n v="500"/>
    <n v="8"/>
    <x v="2"/>
    <x v="0"/>
    <s v="USD"/>
    <n v="1409620222"/>
    <n v="1407892222"/>
    <b v="0"/>
    <n v="4"/>
    <b v="0"/>
    <x v="29"/>
    <n v="4"/>
    <x v="2"/>
    <x v="29"/>
  </r>
  <r>
    <n v="1916"/>
    <s v="The Paint Can Holder by U.S. Green Products"/>
    <s v="The Paint Can Holder Makes Painting Easier and Safer on Extension Ladders."/>
    <n v="-19898"/>
    <n v="20000"/>
    <n v="102"/>
    <x v="2"/>
    <x v="0"/>
    <s v="USD"/>
    <n v="1478542375"/>
    <n v="1476378775"/>
    <b v="0"/>
    <n v="6"/>
    <b v="0"/>
    <x v="29"/>
    <n v="51"/>
    <x v="2"/>
    <x v="29"/>
  </r>
  <r>
    <n v="1917"/>
    <s v="Chronovisor:The MOST innovative watch for night time reading"/>
    <s v="Let's build a legendary brand altogether"/>
    <n v="-184975"/>
    <n v="390000"/>
    <n v="205025"/>
    <x v="2"/>
    <x v="7"/>
    <s v="HKD"/>
    <n v="1486708133"/>
    <n v="1484116133"/>
    <b v="0"/>
    <n v="70"/>
    <b v="0"/>
    <x v="29"/>
    <n v="102512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-24740"/>
    <n v="25000"/>
    <n v="260"/>
    <x v="2"/>
    <x v="0"/>
    <s v="USD"/>
    <n v="1407869851"/>
    <n v="1404845851"/>
    <b v="0"/>
    <n v="9"/>
    <b v="0"/>
    <x v="29"/>
    <n v="13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-263"/>
    <n v="500"/>
    <n v="237"/>
    <x v="2"/>
    <x v="0"/>
    <s v="USD"/>
    <n v="1432069249"/>
    <n v="1429477249"/>
    <b v="0"/>
    <n v="8"/>
    <b v="0"/>
    <x v="29"/>
    <n v="118.5"/>
    <x v="2"/>
    <x v="29"/>
  </r>
  <r>
    <n v="1920"/>
    <s v="Brightside - Side lighting for cyclists"/>
    <s v="A new concept in bike light safety, protecting cyclists from being hit in the side. Bright, amber sideways."/>
    <n v="-5697"/>
    <n v="10000"/>
    <n v="4303"/>
    <x v="2"/>
    <x v="1"/>
    <s v="GBP"/>
    <n v="1445468400"/>
    <n v="1443042061"/>
    <b v="0"/>
    <n v="105"/>
    <b v="0"/>
    <x v="29"/>
    <n v="2151.5"/>
    <x v="2"/>
    <x v="29"/>
  </r>
  <r>
    <n v="1921"/>
    <s v="The Fine Spirits are making an album!"/>
    <s v="The Fine Spirits are making an album, but we need your help!"/>
    <n v="552"/>
    <n v="1500"/>
    <n v="2052"/>
    <x v="0"/>
    <x v="0"/>
    <s v="USD"/>
    <n v="1342243143"/>
    <n v="1339651143"/>
    <b v="0"/>
    <n v="38"/>
    <b v="1"/>
    <x v="14"/>
    <n v="1026"/>
    <x v="4"/>
    <x v="14"/>
  </r>
  <r>
    <n v="1922"/>
    <s v="Low Weather // Debut Album"/>
    <s v="Low Weather's debut album is halfway finished.  With your help and your help alone we can record the rest!"/>
    <n v="311"/>
    <n v="2000"/>
    <n v="2311"/>
    <x v="0"/>
    <x v="0"/>
    <s v="USD"/>
    <n v="1386828507"/>
    <n v="1384236507"/>
    <b v="0"/>
    <n v="64"/>
    <b v="1"/>
    <x v="14"/>
    <n v="1155.5"/>
    <x v="4"/>
    <x v="14"/>
  </r>
  <r>
    <n v="1923"/>
    <s v="Help Lions&amp;Creators print their album!"/>
    <s v="We just finished recording our first album! All we need is a little extra help to be able to get it printed!"/>
    <n v="176"/>
    <n v="125"/>
    <n v="301"/>
    <x v="0"/>
    <x v="0"/>
    <s v="USD"/>
    <n v="1317099540"/>
    <n v="1313612532"/>
    <b v="0"/>
    <n v="13"/>
    <b v="1"/>
    <x v="14"/>
    <n v="150.5"/>
    <x v="4"/>
    <x v="14"/>
  </r>
  <r>
    <n v="1924"/>
    <s v="The 'Songs from the Bookmark' Sessions"/>
    <s v="We are recording a cd of Songs- About life and love_x000a_from the perspective a conscious country girl_x000a_living in the city."/>
    <n v="432"/>
    <n v="3000"/>
    <n v="3432"/>
    <x v="0"/>
    <x v="0"/>
    <s v="USD"/>
    <n v="1389814380"/>
    <n v="1387390555"/>
    <b v="0"/>
    <n v="33"/>
    <b v="1"/>
    <x v="14"/>
    <n v="1716"/>
    <x v="4"/>
    <x v="14"/>
  </r>
  <r>
    <n v="1925"/>
    <s v="The Freakniks Debut Album: Infinite Love"/>
    <s v="The Freakniks are making their psychedelic freak-folk debut studio album and they need your help."/>
    <n v="155"/>
    <n v="1500"/>
    <n v="1655"/>
    <x v="0"/>
    <x v="0"/>
    <s v="USD"/>
    <n v="1381449600"/>
    <n v="1379540288"/>
    <b v="0"/>
    <n v="52"/>
    <b v="1"/>
    <x v="14"/>
    <n v="82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430.69"/>
    <n v="1500"/>
    <n v="2930.69"/>
    <x v="0"/>
    <x v="0"/>
    <s v="USD"/>
    <n v="1288657560"/>
    <n v="1286319256"/>
    <b v="0"/>
    <n v="107"/>
    <b v="1"/>
    <x v="14"/>
    <n v="1465.345"/>
    <x v="4"/>
    <x v="14"/>
  </r>
  <r>
    <n v="1927"/>
    <s v="GBS Detroit Presents Hampshire"/>
    <s v="Hampshire is headed to GBS Detroit."/>
    <n v="20"/>
    <n v="600"/>
    <n v="620"/>
    <x v="0"/>
    <x v="0"/>
    <s v="USD"/>
    <n v="1331182740"/>
    <n v="1329856839"/>
    <b v="0"/>
    <n v="11"/>
    <b v="1"/>
    <x v="14"/>
    <n v="310"/>
    <x v="4"/>
    <x v="14"/>
  </r>
  <r>
    <n v="1928"/>
    <s v="Jollyheads Circus Debut Album &quot;The Kaleidoscope Dawn&quot;"/>
    <s v="Help us master and release our debut album &quot;The Kaleidoscope Dawn&quot;"/>
    <n v="80"/>
    <n v="2550"/>
    <n v="2630"/>
    <x v="0"/>
    <x v="0"/>
    <s v="USD"/>
    <n v="1367940794"/>
    <n v="1365348794"/>
    <b v="0"/>
    <n v="34"/>
    <b v="1"/>
    <x v="14"/>
    <n v="1315"/>
    <x v="4"/>
    <x v="14"/>
  </r>
  <r>
    <n v="1929"/>
    <s v="Surplus 1980 album funds for release on CD/LP."/>
    <s v="Trying to raise funds to release a full-length album on LP and CD by my post-punk studio project, Surplus 1980."/>
    <n v="10"/>
    <n v="3200"/>
    <n v="3210"/>
    <x v="0"/>
    <x v="0"/>
    <s v="USD"/>
    <n v="1309825866"/>
    <n v="1306197066"/>
    <b v="0"/>
    <n v="75"/>
    <b v="1"/>
    <x v="14"/>
    <n v="1605"/>
    <x v="4"/>
    <x v="14"/>
  </r>
  <r>
    <n v="1930"/>
    <s v="Magnetic Flowers Presents: Old, Cold. Losing It."/>
    <s v="We're nearly done recording, but we're out of money! Help us release the record!!!"/>
    <n v="270"/>
    <n v="1000"/>
    <n v="1270"/>
    <x v="0"/>
    <x v="0"/>
    <s v="USD"/>
    <n v="1373203482"/>
    <n v="1368019482"/>
    <b v="0"/>
    <n v="26"/>
    <b v="1"/>
    <x v="14"/>
    <n v="635"/>
    <x v="4"/>
    <x v="14"/>
  </r>
  <r>
    <n v="1931"/>
    <s v="New Lions After Dark EP!"/>
    <s v="We're an indie rock band from Clearwater, FL headed back into the studio to finish our latest EP."/>
    <n v="412.02"/>
    <n v="2000"/>
    <n v="2412.02"/>
    <x v="0"/>
    <x v="0"/>
    <s v="USD"/>
    <n v="1337657400"/>
    <n v="1336512309"/>
    <b v="0"/>
    <n v="50"/>
    <b v="1"/>
    <x v="14"/>
    <n v="1206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367"/>
    <n v="5250"/>
    <n v="5617"/>
    <x v="0"/>
    <x v="0"/>
    <s v="USD"/>
    <n v="1327433173"/>
    <n v="1325618773"/>
    <b v="0"/>
    <n v="80"/>
    <b v="1"/>
    <x v="14"/>
    <n v="280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4346"/>
    <n v="6000"/>
    <n v="10346"/>
    <x v="0"/>
    <x v="0"/>
    <s v="USD"/>
    <n v="1411787307"/>
    <n v="1409195307"/>
    <b v="0"/>
    <n v="110"/>
    <b v="1"/>
    <x v="14"/>
    <n v="517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1181"/>
    <n v="5000"/>
    <n v="6181"/>
    <x v="0"/>
    <x v="0"/>
    <s v="USD"/>
    <n v="1324789200"/>
    <n v="1321649321"/>
    <b v="0"/>
    <n v="77"/>
    <b v="1"/>
    <x v="14"/>
    <n v="3090.5"/>
    <x v="4"/>
    <x v="14"/>
  </r>
  <r>
    <n v="1935"/>
    <s v="the last echo AM/PM Project"/>
    <s v="AM/PM is a 20 song dual-disk album that we're trying to record with your help! AM is a pop album and PM is an ambient/intense album!"/>
    <n v="210"/>
    <n v="2500"/>
    <n v="2710"/>
    <x v="0"/>
    <x v="0"/>
    <s v="USD"/>
    <n v="1403326740"/>
    <n v="1400106171"/>
    <b v="0"/>
    <n v="50"/>
    <b v="1"/>
    <x v="14"/>
    <n v="1355"/>
    <x v="4"/>
    <x v="14"/>
  </r>
  <r>
    <n v="1936"/>
    <s v="Grandkids Record a Full-length Album!"/>
    <s v="Hey, we're Grandkids! We have enough songs to record an LP, and we need your help! We're going to make you proud, promise!"/>
    <n v="1239.0100000000002"/>
    <n v="7500"/>
    <n v="8739.01"/>
    <x v="0"/>
    <x v="0"/>
    <s v="USD"/>
    <n v="1323151140"/>
    <n v="1320528070"/>
    <b v="0"/>
    <n v="145"/>
    <b v="1"/>
    <x v="14"/>
    <n v="4369.5050000000001"/>
    <x v="4"/>
    <x v="14"/>
  </r>
  <r>
    <n v="1937"/>
    <s v="GBS Detroit Presents My Pal Val"/>
    <s v="My Pal Val is headed to Groovebox Studios in Detroit, Michigan on June 15th to record and film a live GBS Detroit EP."/>
    <n v="523.47"/>
    <n v="600"/>
    <n v="1123.47"/>
    <x v="0"/>
    <x v="0"/>
    <s v="USD"/>
    <n v="1339732740"/>
    <n v="1338346281"/>
    <b v="0"/>
    <n v="29"/>
    <b v="1"/>
    <x v="14"/>
    <n v="561.7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2390"/>
    <n v="15000"/>
    <n v="17390"/>
    <x v="0"/>
    <x v="0"/>
    <s v="USD"/>
    <n v="1372741200"/>
    <n v="1370067231"/>
    <b v="0"/>
    <n v="114"/>
    <b v="1"/>
    <x v="14"/>
    <n v="869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70"/>
    <n v="10000"/>
    <n v="11070"/>
    <x v="0"/>
    <x v="0"/>
    <s v="USD"/>
    <n v="1362955108"/>
    <n v="1360366708"/>
    <b v="0"/>
    <n v="96"/>
    <b v="1"/>
    <x v="14"/>
    <n v="5535"/>
    <x v="4"/>
    <x v="14"/>
  </r>
  <r>
    <n v="1940"/>
    <s v="History Grows: New K. Record"/>
    <s v="K. is about *this* close to finishing up our third record, History Grows.  Now we just need to master it and release it!"/>
    <n v="461"/>
    <n v="650"/>
    <n v="1111"/>
    <x v="0"/>
    <x v="0"/>
    <s v="USD"/>
    <n v="1308110340"/>
    <n v="1304770233"/>
    <b v="0"/>
    <n v="31"/>
    <b v="1"/>
    <x v="14"/>
    <n v="555.5"/>
    <x v="4"/>
    <x v="14"/>
  </r>
  <r>
    <n v="1941"/>
    <s v="Gramofon: Modern Cloud Jukebox"/>
    <s v="Gramofon streams cloud music to your sound system. A modern jukebox: smartphones are the remotes + WiFi brings everyone together."/>
    <n v="65295.890000000014"/>
    <n v="250000"/>
    <n v="315295.89"/>
    <x v="0"/>
    <x v="0"/>
    <s v="USD"/>
    <n v="1400137131"/>
    <n v="1397545131"/>
    <b v="1"/>
    <n v="4883"/>
    <b v="1"/>
    <x v="30"/>
    <n v="157647.9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2306.42"/>
    <n v="6000"/>
    <n v="8306.42"/>
    <x v="0"/>
    <x v="0"/>
    <s v="USD"/>
    <n v="1309809140"/>
    <n v="1302033140"/>
    <b v="1"/>
    <n v="95"/>
    <b v="1"/>
    <x v="30"/>
    <n v="4153.21"/>
    <x v="2"/>
    <x v="30"/>
  </r>
  <r>
    <n v="1943"/>
    <s v="RuuviTag - Open-Source Bluetooth Sensor Beacon"/>
    <s v="Next-gen 100% open-source sensor beacon platform designed especially for makers, developers and IoT companies."/>
    <n v="160525"/>
    <n v="10000"/>
    <n v="170525"/>
    <x v="0"/>
    <x v="0"/>
    <s v="USD"/>
    <n v="1470896916"/>
    <n v="1467008916"/>
    <b v="1"/>
    <n v="2478"/>
    <b v="1"/>
    <x v="30"/>
    <n v="85262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275222.2"/>
    <n v="40000"/>
    <n v="315222.2"/>
    <x v="0"/>
    <x v="0"/>
    <s v="USD"/>
    <n v="1398952890"/>
    <n v="1396360890"/>
    <b v="1"/>
    <n v="1789"/>
    <b v="1"/>
    <x v="30"/>
    <n v="157611.1"/>
    <x v="2"/>
    <x v="30"/>
  </r>
  <r>
    <n v="1945"/>
    <s v="Oval - The First Digital HandPan"/>
    <s v="A new electronic musical instrument which allows you to play, learn and perform music using any sound you can imagine."/>
    <n v="248018"/>
    <n v="100000"/>
    <n v="348018"/>
    <x v="0"/>
    <x v="3"/>
    <s v="EUR"/>
    <n v="1436680958"/>
    <n v="1433224958"/>
    <b v="1"/>
    <n v="680"/>
    <b v="1"/>
    <x v="30"/>
    <n v="17400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3731"/>
    <n v="7500"/>
    <n v="11231"/>
    <x v="0"/>
    <x v="0"/>
    <s v="USD"/>
    <n v="1397961361"/>
    <n v="1392780961"/>
    <b v="1"/>
    <n v="70"/>
    <b v="1"/>
    <x v="30"/>
    <n v="5615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5.07000000000005"/>
    <n v="800"/>
    <n v="805.07"/>
    <x v="0"/>
    <x v="0"/>
    <s v="USD"/>
    <n v="1258955940"/>
    <n v="1255730520"/>
    <b v="1"/>
    <n v="23"/>
    <b v="1"/>
    <x v="30"/>
    <n v="402.53500000000003"/>
    <x v="2"/>
    <x v="30"/>
  </r>
  <r>
    <n v="1948"/>
    <s v="UDOO X86: The Most Powerful Maker Board Ever"/>
    <s v="10 times more powerful than Raspberry Pi 3, x86 64-bit architecture"/>
    <n v="700211"/>
    <n v="100000"/>
    <n v="800211"/>
    <x v="0"/>
    <x v="0"/>
    <s v="USD"/>
    <n v="1465232520"/>
    <n v="1460557809"/>
    <b v="1"/>
    <n v="4245"/>
    <b v="1"/>
    <x v="30"/>
    <n v="400105.5"/>
    <x v="2"/>
    <x v="30"/>
  </r>
  <r>
    <n v="1949"/>
    <s v="Shake Your Power"/>
    <s v="#ShakeYourPower brings clean energy to places in the world without electricity through the power of music."/>
    <n v="3001.3000000000029"/>
    <n v="50000"/>
    <n v="53001.3"/>
    <x v="0"/>
    <x v="1"/>
    <s v="GBP"/>
    <n v="1404986951"/>
    <n v="1402394951"/>
    <b v="1"/>
    <n v="943"/>
    <b v="1"/>
    <x v="30"/>
    <n v="26500.65"/>
    <x v="2"/>
    <x v="30"/>
  </r>
  <r>
    <n v="1950"/>
    <s v="Trebuchette - the snap-together, desktop trebuchet"/>
    <s v="We're building snap-together model trebuchets that are perfect for office warfare or annoying your roommate!"/>
    <n v="48248.960000000006"/>
    <n v="48000"/>
    <n v="96248.960000000006"/>
    <x v="0"/>
    <x v="0"/>
    <s v="USD"/>
    <n v="1303446073"/>
    <n v="1300767673"/>
    <b v="1"/>
    <n v="1876"/>
    <b v="1"/>
    <x v="30"/>
    <n v="48124.480000000003"/>
    <x v="2"/>
    <x v="30"/>
  </r>
  <r>
    <n v="1951"/>
    <s v="Connect. Code. Create. With SBrick Plus"/>
    <s v="Take learning and playing with LEGOÂ® to the next level with sensors! Build creations with SBrick Plus and make them interactive!"/>
    <n v="56222"/>
    <n v="50000"/>
    <n v="106222"/>
    <x v="0"/>
    <x v="0"/>
    <s v="USD"/>
    <n v="1478516737"/>
    <n v="1475921137"/>
    <b v="1"/>
    <n v="834"/>
    <b v="1"/>
    <x v="30"/>
    <n v="53111"/>
    <x v="2"/>
    <x v="30"/>
  </r>
  <r>
    <n v="1952"/>
    <s v="Nix Color Sensor"/>
    <s v="Nix is a breakthrough smartphone accessory. Just scan an object and instantly view the color on your iPhone, Android, PC, or Mac."/>
    <n v="34465.33"/>
    <n v="35000"/>
    <n v="69465.33"/>
    <x v="0"/>
    <x v="5"/>
    <s v="CAD"/>
    <n v="1381934015"/>
    <n v="1378737215"/>
    <b v="1"/>
    <n v="682"/>
    <b v="1"/>
    <x v="30"/>
    <n v="34732.665000000001"/>
    <x v="2"/>
    <x v="30"/>
  </r>
  <r>
    <n v="1953"/>
    <s v="NTH Music Synthesizer"/>
    <s v="The NTH is an open source music synthesizer featuring instant fun, awesome sound, and a hackable design."/>
    <n v="18892"/>
    <n v="15000"/>
    <n v="33892"/>
    <x v="0"/>
    <x v="0"/>
    <s v="USD"/>
    <n v="1330657200"/>
    <n v="1328158065"/>
    <b v="1"/>
    <n v="147"/>
    <b v="1"/>
    <x v="30"/>
    <n v="16946"/>
    <x v="2"/>
    <x v="30"/>
  </r>
  <r>
    <n v="1954"/>
    <s v="Orison â€“ Rethink the Power of Energy"/>
    <s v="The First Home Battery System You Simply Plug in to Install"/>
    <n v="299474"/>
    <n v="50000"/>
    <n v="349474"/>
    <x v="0"/>
    <x v="0"/>
    <s v="USD"/>
    <n v="1457758800"/>
    <n v="1453730176"/>
    <b v="1"/>
    <n v="415"/>
    <b v="1"/>
    <x v="30"/>
    <n v="17473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125410.01999999999"/>
    <n v="42000"/>
    <n v="167410.01999999999"/>
    <x v="0"/>
    <x v="0"/>
    <s v="USD"/>
    <n v="1337799600"/>
    <n v="1334989881"/>
    <b v="1"/>
    <n v="290"/>
    <b v="1"/>
    <x v="30"/>
    <n v="83705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116420"/>
    <n v="60000"/>
    <n v="176420"/>
    <x v="0"/>
    <x v="0"/>
    <s v="USD"/>
    <n v="1429391405"/>
    <n v="1425507005"/>
    <b v="1"/>
    <n v="365"/>
    <b v="1"/>
    <x v="30"/>
    <n v="88210"/>
    <x v="2"/>
    <x v="30"/>
  </r>
  <r>
    <n v="1957"/>
    <s v="freeSoC and freeSoC Mini"/>
    <s v="An open hardware platform for the best microcontroller in the world."/>
    <n v="20251.410000000003"/>
    <n v="30000"/>
    <n v="50251.41"/>
    <x v="0"/>
    <x v="0"/>
    <s v="USD"/>
    <n v="1351304513"/>
    <n v="1348712513"/>
    <b v="1"/>
    <n v="660"/>
    <b v="1"/>
    <x v="30"/>
    <n v="2512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93490.02"/>
    <n v="7000"/>
    <n v="100490.02"/>
    <x v="0"/>
    <x v="0"/>
    <s v="USD"/>
    <n v="1364078561"/>
    <n v="1361490161"/>
    <b v="1"/>
    <n v="1356"/>
    <b v="1"/>
    <x v="30"/>
    <n v="50245.01"/>
    <x v="2"/>
    <x v="30"/>
  </r>
  <r>
    <n v="1959"/>
    <s v="Heat Seek NYC"/>
    <s v="A thermometer that connects to the internet to help New York City turn the heat on for thousands of tenants with no heat in the winter."/>
    <n v="5673.4400000000005"/>
    <n v="10000"/>
    <n v="15673.44"/>
    <x v="0"/>
    <x v="0"/>
    <s v="USD"/>
    <n v="1412121600"/>
    <n v="1408565860"/>
    <b v="1"/>
    <n v="424"/>
    <b v="1"/>
    <x v="30"/>
    <n v="7836.72"/>
    <x v="2"/>
    <x v="30"/>
  </r>
  <r>
    <n v="1960"/>
    <s v="TREKKAYAK"/>
    <s v="Trekkayak is an ultralight, durable and inflatable boat to be carried in your backpack to cross a lake or paddle down a river."/>
    <n v="12532"/>
    <n v="70000"/>
    <n v="82532"/>
    <x v="0"/>
    <x v="11"/>
    <s v="SEK"/>
    <n v="1419151341"/>
    <n v="1416559341"/>
    <b v="1"/>
    <n v="33"/>
    <b v="1"/>
    <x v="30"/>
    <n v="41266"/>
    <x v="2"/>
    <x v="30"/>
  </r>
  <r>
    <n v="1961"/>
    <s v="Public Lab DIY Spectrometry Kit"/>
    <s v="This DIY kit helps analyze materials and contaminants. We need your help to build a library of open-source spectral data."/>
    <n v="100538.12"/>
    <n v="10000"/>
    <n v="110538.12"/>
    <x v="0"/>
    <x v="0"/>
    <s v="USD"/>
    <n v="1349495940"/>
    <n v="1346042417"/>
    <b v="1"/>
    <n v="1633"/>
    <b v="1"/>
    <x v="30"/>
    <n v="55269.0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9292.5"/>
    <n v="10000"/>
    <n v="19292.5"/>
    <x v="0"/>
    <x v="0"/>
    <s v="USD"/>
    <n v="1400006636"/>
    <n v="1397414636"/>
    <b v="1"/>
    <n v="306"/>
    <b v="1"/>
    <x v="30"/>
    <n v="9646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5108"/>
    <n v="19000"/>
    <n v="24108"/>
    <x v="0"/>
    <x v="1"/>
    <s v="GBP"/>
    <n v="1410862734"/>
    <n v="1407838734"/>
    <b v="1"/>
    <n v="205"/>
    <b v="1"/>
    <x v="30"/>
    <n v="12054"/>
    <x v="2"/>
    <x v="30"/>
  </r>
  <r>
    <n v="1964"/>
    <s v="Clairy: The Most Amazing Natural Air Purifier"/>
    <s v="Clairy combines the power of nature and technology with the beauty of design to eliminate indoor pollution and analyze it."/>
    <n v="142343.12"/>
    <n v="89200"/>
    <n v="231543.12"/>
    <x v="0"/>
    <x v="13"/>
    <s v="EUR"/>
    <n v="1461306772"/>
    <n v="1458714772"/>
    <b v="1"/>
    <n v="1281"/>
    <b v="1"/>
    <x v="30"/>
    <n v="115771.5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8114"/>
    <n v="5000"/>
    <n v="13114"/>
    <x v="0"/>
    <x v="0"/>
    <s v="USD"/>
    <n v="1326330000"/>
    <n v="1324433310"/>
    <b v="1"/>
    <n v="103"/>
    <b v="1"/>
    <x v="30"/>
    <n v="655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6743.09"/>
    <n v="100000"/>
    <n v="206743.09"/>
    <x v="0"/>
    <x v="0"/>
    <s v="USD"/>
    <n v="1408021098"/>
    <n v="1405429098"/>
    <b v="1"/>
    <n v="1513"/>
    <b v="1"/>
    <x v="30"/>
    <n v="103371.5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54026"/>
    <n v="20000"/>
    <n v="74026"/>
    <x v="0"/>
    <x v="0"/>
    <s v="USD"/>
    <n v="1398959729"/>
    <n v="1396367729"/>
    <b v="1"/>
    <n v="405"/>
    <b v="1"/>
    <x v="30"/>
    <n v="37013"/>
    <x v="2"/>
    <x v="30"/>
  </r>
  <r>
    <n v="1968"/>
    <s v="XSHIFTER: World's First Affordable Wireless Shifting System"/>
    <s v="Bringing the advantages of wireless smart shifting to every cyclist. FITS ANY BIKE"/>
    <n v="92483"/>
    <n v="50000"/>
    <n v="142483"/>
    <x v="0"/>
    <x v="0"/>
    <s v="USD"/>
    <n v="1480777515"/>
    <n v="1478095515"/>
    <b v="1"/>
    <n v="510"/>
    <b v="1"/>
    <x v="30"/>
    <n v="71241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95816"/>
    <n v="20000"/>
    <n v="115816"/>
    <x v="0"/>
    <x v="1"/>
    <s v="GBP"/>
    <n v="1470423668"/>
    <n v="1467831668"/>
    <b v="1"/>
    <n v="1887"/>
    <b v="1"/>
    <x v="30"/>
    <n v="57908"/>
    <x v="2"/>
    <x v="30"/>
  </r>
  <r>
    <n v="1970"/>
    <s v="APOC: Mini Radiation Detector"/>
    <s v="The APOC is a gamma particle detector that will help you learn about radiation and find radioactive things!"/>
    <n v="51590"/>
    <n v="5000"/>
    <n v="56590"/>
    <x v="0"/>
    <x v="0"/>
    <s v="USD"/>
    <n v="1366429101"/>
    <n v="1361248701"/>
    <b v="1"/>
    <n v="701"/>
    <b v="1"/>
    <x v="30"/>
    <n v="2829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652110.87000000011"/>
    <n v="400000"/>
    <n v="1052110.8700000001"/>
    <x v="0"/>
    <x v="0"/>
    <s v="USD"/>
    <n v="1384488000"/>
    <n v="1381752061"/>
    <b v="1"/>
    <n v="3863"/>
    <b v="1"/>
    <x v="30"/>
    <n v="526055.4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14362"/>
    <n v="2500"/>
    <n v="16862"/>
    <x v="0"/>
    <x v="0"/>
    <s v="USD"/>
    <n v="1353201444"/>
    <n v="1350605844"/>
    <b v="1"/>
    <n v="238"/>
    <b v="1"/>
    <x v="30"/>
    <n v="843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310525.01"/>
    <n v="198000"/>
    <n v="508525.01"/>
    <x v="0"/>
    <x v="0"/>
    <s v="USD"/>
    <n v="1470466800"/>
    <n v="1467134464"/>
    <b v="1"/>
    <n v="2051"/>
    <b v="1"/>
    <x v="30"/>
    <n v="254262.5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5099.199999999997"/>
    <n v="20000"/>
    <n v="75099.199999999997"/>
    <x v="0"/>
    <x v="1"/>
    <s v="GBP"/>
    <n v="1376899269"/>
    <n v="1371715269"/>
    <b v="1"/>
    <n v="402"/>
    <b v="1"/>
    <x v="30"/>
    <n v="37549.599999999999"/>
    <x v="2"/>
    <x v="30"/>
  </r>
  <r>
    <n v="1975"/>
    <s v="Bugle2: A DIY Phono Preamp"/>
    <s v="The Bugle2 is a second generation DIY kit phono preamplifier for vinyl playback."/>
    <n v="17393.339999999997"/>
    <n v="16000"/>
    <n v="33393.339999999997"/>
    <x v="0"/>
    <x v="0"/>
    <s v="USD"/>
    <n v="1362938851"/>
    <n v="1360346851"/>
    <b v="1"/>
    <n v="253"/>
    <b v="1"/>
    <x v="30"/>
    <n v="16696.669999999998"/>
    <x v="2"/>
    <x v="30"/>
  </r>
  <r>
    <n v="1976"/>
    <s v="Pi Lite white - Bright white LED display for Raspberry Pi"/>
    <s v="Can you help us make an ultra bright white one a reality?"/>
    <n v="9864"/>
    <n v="4000"/>
    <n v="13864"/>
    <x v="0"/>
    <x v="1"/>
    <s v="GBP"/>
    <n v="1373751325"/>
    <n v="1371159325"/>
    <b v="1"/>
    <n v="473"/>
    <b v="1"/>
    <x v="30"/>
    <n v="6932"/>
    <x v="2"/>
    <x v="30"/>
  </r>
  <r>
    <n v="1977"/>
    <s v="Ario: Smart Lighting. Better Health."/>
    <s v="Ario learns about you, syncs your body clock, and keeps you healthy through natural lighting patterns."/>
    <n v="151165"/>
    <n v="50000"/>
    <n v="201165"/>
    <x v="0"/>
    <x v="0"/>
    <s v="USD"/>
    <n v="1450511940"/>
    <n v="1446527540"/>
    <b v="1"/>
    <n v="821"/>
    <b v="1"/>
    <x v="30"/>
    <n v="100582.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463422.57"/>
    <n v="50000"/>
    <n v="513422.57"/>
    <x v="0"/>
    <x v="0"/>
    <s v="USD"/>
    <n v="1339484400"/>
    <n v="1336627492"/>
    <b v="1"/>
    <n v="388"/>
    <b v="1"/>
    <x v="30"/>
    <n v="256711.285"/>
    <x v="2"/>
    <x v="30"/>
  </r>
  <r>
    <n v="1979"/>
    <s v="Skybuds - truly wireless earbuds and smartphone case"/>
    <s v="Truly wireless premium earbuds with a battery-boosting smartphone case for charging and storage"/>
    <n v="29802.309999999998"/>
    <n v="200000"/>
    <n v="229802.31"/>
    <x v="0"/>
    <x v="0"/>
    <s v="USD"/>
    <n v="1447909140"/>
    <n v="1444734146"/>
    <b v="1"/>
    <n v="813"/>
    <b v="1"/>
    <x v="30"/>
    <n v="114901.155"/>
    <x v="2"/>
    <x v="30"/>
  </r>
  <r>
    <n v="1980"/>
    <s v="YOUMO - Your Smart Modular Power Strip"/>
    <s v="Multi-power charging that is smarter, stylish and designed for you."/>
    <n v="127412.01000000001"/>
    <n v="50000"/>
    <n v="177412.01"/>
    <x v="0"/>
    <x v="12"/>
    <s v="EUR"/>
    <n v="1459684862"/>
    <n v="1456232462"/>
    <b v="1"/>
    <n v="1945"/>
    <b v="1"/>
    <x v="30"/>
    <n v="88706.0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-7119"/>
    <n v="7500"/>
    <n v="381"/>
    <x v="2"/>
    <x v="5"/>
    <s v="CAD"/>
    <n v="1404926665"/>
    <n v="1402334665"/>
    <b v="0"/>
    <n v="12"/>
    <b v="0"/>
    <x v="31"/>
    <n v="190.5"/>
    <x v="8"/>
    <x v="31"/>
  </r>
  <r>
    <n v="1982"/>
    <s v="Lonely Boy: 55 male models 200s sensual expression"/>
    <s v="Express a very dark place in my childhood. Release my emotions through photography in a form of Art."/>
    <n v="-180000"/>
    <n v="180000"/>
    <n v="0"/>
    <x v="2"/>
    <x v="7"/>
    <s v="HKD"/>
    <n v="1480863887"/>
    <n v="1478268287"/>
    <b v="0"/>
    <n v="0"/>
    <b v="0"/>
    <x v="3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-31581"/>
    <n v="33000"/>
    <n v="1419"/>
    <x v="2"/>
    <x v="0"/>
    <s v="USD"/>
    <n v="1472799600"/>
    <n v="1470874618"/>
    <b v="0"/>
    <n v="16"/>
    <b v="0"/>
    <x v="31"/>
    <n v="709.5"/>
    <x v="8"/>
    <x v="31"/>
  </r>
  <r>
    <n v="1984"/>
    <s v="Love Locks - a photographic journey"/>
    <s v="Does love lasts longer than &quot;Love Locks&quot; ?_x000a__x000a_A photographic journey into the lives of these 'love-locked' couples."/>
    <n v="-11828"/>
    <n v="15000"/>
    <n v="3172"/>
    <x v="2"/>
    <x v="0"/>
    <s v="USD"/>
    <n v="1417377481"/>
    <n v="1412189881"/>
    <b v="0"/>
    <n v="7"/>
    <b v="0"/>
    <x v="31"/>
    <n v="1586"/>
    <x v="8"/>
    <x v="31"/>
  </r>
  <r>
    <n v="1985"/>
    <s v="Metrospective - photography project"/>
    <s v="A personal journey to document people on the worlds 10 largest metro systems. The end result being one truly epic photographic essay!"/>
    <n v="-1549"/>
    <n v="1600"/>
    <n v="51"/>
    <x v="2"/>
    <x v="1"/>
    <s v="GBP"/>
    <n v="1470178800"/>
    <n v="1467650771"/>
    <b v="0"/>
    <n v="4"/>
    <b v="0"/>
    <x v="31"/>
    <n v="25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-1999"/>
    <n v="2000"/>
    <n v="1"/>
    <x v="2"/>
    <x v="1"/>
    <s v="GBP"/>
    <n v="1457947483"/>
    <n v="1455359083"/>
    <b v="0"/>
    <n v="1"/>
    <b v="0"/>
    <x v="31"/>
    <n v="0.5"/>
    <x v="8"/>
    <x v="31"/>
  </r>
  <r>
    <n v="1987"/>
    <s v="Ethiopia: Beheld"/>
    <s v="A collection of images that depicts the beauty and diversity within Ethiopia"/>
    <n v="-3164"/>
    <n v="5500"/>
    <n v="2336"/>
    <x v="2"/>
    <x v="1"/>
    <s v="GBP"/>
    <n v="1425223276"/>
    <n v="1422631276"/>
    <b v="0"/>
    <n v="28"/>
    <b v="0"/>
    <x v="31"/>
    <n v="1168"/>
    <x v="8"/>
    <x v="31"/>
  </r>
  <r>
    <n v="1988"/>
    <s v="Phillip Michael Photography"/>
    <s v="Expressing art in an image!"/>
    <n v="-5975"/>
    <n v="6000"/>
    <n v="25"/>
    <x v="2"/>
    <x v="0"/>
    <s v="USD"/>
    <n v="1440094742"/>
    <n v="1437502742"/>
    <b v="0"/>
    <n v="1"/>
    <b v="0"/>
    <x v="31"/>
    <n v="12.5"/>
    <x v="8"/>
    <x v="31"/>
  </r>
  <r>
    <n v="1989"/>
    <s v="Shutters of Hope: The Real Faces of Infertility"/>
    <s v="Creating an awareness for infertility through photographing families and showcasing the real faces of infertility."/>
    <n v="-4950"/>
    <n v="5000"/>
    <n v="50"/>
    <x v="2"/>
    <x v="0"/>
    <s v="USD"/>
    <n v="1481473208"/>
    <n v="1478881208"/>
    <b v="0"/>
    <n v="1"/>
    <b v="0"/>
    <x v="31"/>
    <n v="25"/>
    <x v="8"/>
    <x v="31"/>
  </r>
  <r>
    <n v="1990"/>
    <s v="The Virgin of the Path"/>
    <s v="An art nude photography book that includes traditional black and white sepia nudes as well as experimiental color nudes."/>
    <n v="-2491"/>
    <n v="3000"/>
    <n v="509"/>
    <x v="2"/>
    <x v="0"/>
    <s v="USD"/>
    <n v="1455338532"/>
    <n v="1454042532"/>
    <b v="0"/>
    <n v="5"/>
    <b v="0"/>
    <x v="31"/>
    <n v="254.5"/>
    <x v="8"/>
    <x v="31"/>
  </r>
  <r>
    <n v="1991"/>
    <s v="Portraits of Resilience"/>
    <s v="Taking (and giving) professional portraits of survivors of human trafficking in Myanmar."/>
    <n v="-1860"/>
    <n v="2000"/>
    <n v="140"/>
    <x v="2"/>
    <x v="0"/>
    <s v="USD"/>
    <n v="1435958786"/>
    <n v="1434144386"/>
    <b v="0"/>
    <n v="3"/>
    <b v="0"/>
    <x v="31"/>
    <n v="70"/>
    <x v="8"/>
    <x v="31"/>
  </r>
  <r>
    <n v="1992"/>
    <s v="The Wonderful World of Princes &amp; Princesses"/>
    <s v="A complete revamp of all the Disney Princes &amp; Princesses!"/>
    <n v="-1498"/>
    <n v="1500"/>
    <n v="2"/>
    <x v="2"/>
    <x v="0"/>
    <s v="USD"/>
    <n v="1424229991"/>
    <n v="1421637991"/>
    <b v="0"/>
    <n v="2"/>
    <b v="0"/>
    <x v="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-2000"/>
    <n v="2000"/>
    <n v="0"/>
    <x v="2"/>
    <x v="1"/>
    <s v="GBP"/>
    <n v="1450706837"/>
    <n v="1448114837"/>
    <b v="0"/>
    <n v="0"/>
    <b v="0"/>
    <x v="3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-3200"/>
    <n v="3200"/>
    <n v="0"/>
    <x v="2"/>
    <x v="0"/>
    <s v="USD"/>
    <n v="1481072942"/>
    <n v="1475885342"/>
    <b v="0"/>
    <n v="0"/>
    <b v="0"/>
    <x v="31"/>
    <n v="0"/>
    <x v="8"/>
    <x v="31"/>
  </r>
  <r>
    <n v="1995"/>
    <s v="The Girl With(out) The Camera"/>
    <s v="I'm looking to pursue my dream of becoming a full time photographer, using my current creative experience as a graphic designer."/>
    <n v="-922"/>
    <n v="1000"/>
    <n v="78"/>
    <x v="2"/>
    <x v="5"/>
    <s v="CAD"/>
    <n v="1437082736"/>
    <n v="1435354736"/>
    <b v="0"/>
    <n v="3"/>
    <b v="0"/>
    <x v="31"/>
    <n v="39"/>
    <x v="8"/>
    <x v="31"/>
  </r>
  <r>
    <n v="1996"/>
    <s v="Life through the eye of war worldwide"/>
    <s v="I want to create a series of pictures of Life through the eyes - and capture some of the defining moments of our history now / to come."/>
    <n v="-133800"/>
    <n v="133800"/>
    <n v="0"/>
    <x v="2"/>
    <x v="0"/>
    <s v="USD"/>
    <n v="1405021211"/>
    <n v="1402429211"/>
    <b v="0"/>
    <n v="0"/>
    <b v="0"/>
    <x v="3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-6500"/>
    <n v="6500"/>
    <n v="0"/>
    <x v="2"/>
    <x v="0"/>
    <s v="USD"/>
    <n v="1409091612"/>
    <n v="1406499612"/>
    <b v="0"/>
    <n v="0"/>
    <b v="0"/>
    <x v="31"/>
    <n v="0"/>
    <x v="8"/>
    <x v="31"/>
  </r>
  <r>
    <n v="1998"/>
    <s v="Photography from Below"/>
    <s v="I am moving to Guatemala to document and report on the growing community resistance movements across Central America and Mexico"/>
    <n v="-1845"/>
    <n v="2500"/>
    <n v="655"/>
    <x v="2"/>
    <x v="0"/>
    <s v="USD"/>
    <n v="1406861438"/>
    <n v="1402973438"/>
    <b v="0"/>
    <n v="3"/>
    <b v="0"/>
    <x v="31"/>
    <n v="327.5"/>
    <x v="8"/>
    <x v="31"/>
  </r>
  <r>
    <n v="1999"/>
    <s v="Planet Venus"/>
    <s v="This is a portrait photo project aiming to inspire women to explore themselves and live their passion"/>
    <n v="-30764"/>
    <n v="31000"/>
    <n v="236"/>
    <x v="2"/>
    <x v="1"/>
    <s v="GBP"/>
    <n v="1415882108"/>
    <n v="1413286508"/>
    <b v="0"/>
    <n v="7"/>
    <b v="0"/>
    <x v="31"/>
    <n v="118"/>
    <x v="8"/>
    <x v="31"/>
  </r>
  <r>
    <n v="2000"/>
    <s v="Jacs+Cam 2016 calendar"/>
    <s v="What do you get when you combine 2 of the hottest alt-models in North America with one Canadian photographer? Make a CALENDAR!!!"/>
    <n v="-4375"/>
    <n v="5000"/>
    <n v="625"/>
    <x v="2"/>
    <x v="5"/>
    <s v="CAD"/>
    <n v="1452120613"/>
    <n v="1449528613"/>
    <b v="0"/>
    <n v="25"/>
    <b v="0"/>
    <x v="31"/>
    <n v="312.5"/>
    <x v="8"/>
    <x v="31"/>
  </r>
  <r>
    <n v="2001"/>
    <s v="Nuimo: Seamless Smart Home Interface"/>
    <s v="Nuimo is a universal controller for the internet of things. Control your music, lights, locks and more."/>
    <n v="155171"/>
    <n v="55000"/>
    <n v="210171"/>
    <x v="0"/>
    <x v="12"/>
    <s v="EUR"/>
    <n v="1434139200"/>
    <n v="1431406916"/>
    <b v="1"/>
    <n v="1637"/>
    <b v="1"/>
    <x v="30"/>
    <n v="105085.5"/>
    <x v="2"/>
    <x v="30"/>
  </r>
  <r>
    <n v="2002"/>
    <s v="JeVois: Open-Source Quad-Core Smart Machine Vision Camera"/>
    <s v="Open-source quad-core camera effortlessly adds powerful machine vision to all your PC/Arduino/Raspberry Pi projects"/>
    <n v="58397.11"/>
    <n v="50000"/>
    <n v="108397.11"/>
    <x v="0"/>
    <x v="0"/>
    <s v="USD"/>
    <n v="1485191143"/>
    <n v="1482599143"/>
    <b v="1"/>
    <n v="1375"/>
    <b v="1"/>
    <x v="30"/>
    <n v="54198.555"/>
    <x v="2"/>
    <x v="30"/>
  </r>
  <r>
    <n v="2003"/>
    <s v="velosynth"/>
    <s v="velosynth is an open-source bicycle interaction synthesizer. it interprets the speed and acceleration of a bicycle into expressive audio feedback."/>
    <n v="1060"/>
    <n v="500"/>
    <n v="1560"/>
    <x v="0"/>
    <x v="0"/>
    <s v="USD"/>
    <n v="1278111600"/>
    <n v="1276830052"/>
    <b v="1"/>
    <n v="17"/>
    <b v="1"/>
    <x v="30"/>
    <n v="780"/>
    <x v="2"/>
    <x v="30"/>
  </r>
  <r>
    <n v="2004"/>
    <s v="Printeer - a 3D printer for kids &amp; schools"/>
    <s v="Design and 3D print your own creations using an iPad. A delightful 3D printing experience for children and K-12 education."/>
    <n v="67210.240000000005"/>
    <n v="50000"/>
    <n v="117210.24000000001"/>
    <x v="0"/>
    <x v="0"/>
    <s v="USD"/>
    <n v="1405002663"/>
    <n v="1402410663"/>
    <b v="1"/>
    <n v="354"/>
    <b v="1"/>
    <x v="30"/>
    <n v="58605.120000000003"/>
    <x v="2"/>
    <x v="30"/>
  </r>
  <r>
    <n v="2005"/>
    <s v="bassAware Holster"/>
    <s v="The bassAware Holster is a new type of wearable audio technology that uses vibration to create a massive bass experience."/>
    <n v="7104.0299999999988"/>
    <n v="30000"/>
    <n v="37104.03"/>
    <x v="0"/>
    <x v="0"/>
    <s v="USD"/>
    <n v="1381895940"/>
    <n v="1379532618"/>
    <b v="1"/>
    <n v="191"/>
    <b v="1"/>
    <x v="30"/>
    <n v="18552.0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73920"/>
    <n v="50000"/>
    <n v="123920"/>
    <x v="0"/>
    <x v="0"/>
    <s v="USD"/>
    <n v="1417611645"/>
    <n v="1414584045"/>
    <b v="1"/>
    <n v="303"/>
    <b v="1"/>
    <x v="30"/>
    <n v="6196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570.92"/>
    <n v="10000"/>
    <n v="11570.92"/>
    <x v="0"/>
    <x v="0"/>
    <s v="USD"/>
    <n v="1282622400"/>
    <n v="1276891586"/>
    <b v="1"/>
    <n v="137"/>
    <b v="1"/>
    <x v="30"/>
    <n v="5785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268.21000000000004"/>
    <n v="1570.79"/>
    <n v="1839"/>
    <x v="0"/>
    <x v="0"/>
    <s v="USD"/>
    <n v="1316442622"/>
    <n v="1312641022"/>
    <b v="1"/>
    <n v="41"/>
    <b v="1"/>
    <x v="30"/>
    <n v="919.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102579"/>
    <n v="50000"/>
    <n v="152579"/>
    <x v="0"/>
    <x v="12"/>
    <s v="EUR"/>
    <n v="1479890743"/>
    <n v="1476776743"/>
    <b v="1"/>
    <n v="398"/>
    <b v="1"/>
    <x v="30"/>
    <n v="76289.5"/>
    <x v="2"/>
    <x v="30"/>
  </r>
  <r>
    <n v="2010"/>
    <s v="Weighitz: Weigh Smarter"/>
    <s v="Weighitz are miniature smart scales designed to weigh anything in the home."/>
    <n v="66015.899999999994"/>
    <n v="30000"/>
    <n v="96015.9"/>
    <x v="0"/>
    <x v="0"/>
    <s v="USD"/>
    <n v="1471564491"/>
    <n v="1468972491"/>
    <b v="1"/>
    <n v="1737"/>
    <b v="1"/>
    <x v="30"/>
    <n v="48007.95"/>
    <x v="2"/>
    <x v="30"/>
  </r>
  <r>
    <n v="2011"/>
    <s v="FLUXO â€“ The Worldâ€™s First Truly Smart Lamp"/>
    <s v="FLUXO â€“ The first smart design lamp where you can move the light in any direction with app and sensor control."/>
    <n v="359782"/>
    <n v="50000"/>
    <n v="409782"/>
    <x v="0"/>
    <x v="15"/>
    <s v="EUR"/>
    <n v="1452553200"/>
    <n v="1449650173"/>
    <b v="1"/>
    <n v="971"/>
    <b v="1"/>
    <x v="30"/>
    <n v="20489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6745"/>
    <n v="5000"/>
    <n v="11745"/>
    <x v="0"/>
    <x v="0"/>
    <s v="USD"/>
    <n v="1423165441"/>
    <n v="1420573441"/>
    <b v="1"/>
    <n v="183"/>
    <b v="1"/>
    <x v="30"/>
    <n v="5872.5"/>
    <x v="2"/>
    <x v="30"/>
  </r>
  <r>
    <n v="2013"/>
    <s v="Portal: Turbocharged WiFi"/>
    <s v="Crowds can slow WiFi to a crawl, but not Portal. Stream ultraHD videos without buffering and play Internet games without lagging."/>
    <n v="631862"/>
    <n v="160000"/>
    <n v="791862"/>
    <x v="0"/>
    <x v="0"/>
    <s v="USD"/>
    <n v="1468019014"/>
    <n v="1462835014"/>
    <b v="1"/>
    <n v="4562"/>
    <b v="1"/>
    <x v="30"/>
    <n v="395931"/>
    <x v="2"/>
    <x v="30"/>
  </r>
  <r>
    <n v="2014"/>
    <s v="3Doodler: The World's First 3D Printing Pen"/>
    <s v="It's a pen that can draw in the air! 3Doodler is the 3D printing pen you can hold in your hand. Lift your imagination off the page!"/>
    <n v="2314134.67"/>
    <n v="30000"/>
    <n v="2344134.67"/>
    <x v="0"/>
    <x v="0"/>
    <s v="USD"/>
    <n v="1364184539"/>
    <n v="1361250539"/>
    <b v="1"/>
    <n v="26457"/>
    <b v="1"/>
    <x v="30"/>
    <n v="1172067.335"/>
    <x v="2"/>
    <x v="30"/>
  </r>
  <r>
    <n v="2015"/>
    <s v="ExtraCore (Arduino Compatible)"/>
    <s v="ExtraCore is a 1&quot; x 1&quot; 22 I/O pin Arduino Compatible. It's 1.7 grams and 16mhz of tiny Arduino style coolness."/>
    <n v="936.01000000000022"/>
    <n v="7200"/>
    <n v="8136.01"/>
    <x v="0"/>
    <x v="0"/>
    <s v="USD"/>
    <n v="1315602163"/>
    <n v="1313010163"/>
    <b v="1"/>
    <n v="162"/>
    <b v="1"/>
    <x v="30"/>
    <n v="4068.0050000000001"/>
    <x v="2"/>
    <x v="30"/>
  </r>
  <r>
    <n v="2016"/>
    <s v="Hydra: a triple-output power supply for electronics projects"/>
    <s v="A smart, compact power supply designed to power anything, anywhere"/>
    <n v="82154.22"/>
    <n v="10000"/>
    <n v="92154.22"/>
    <x v="0"/>
    <x v="0"/>
    <s v="USD"/>
    <n v="1362863299"/>
    <n v="1360271299"/>
    <b v="1"/>
    <n v="479"/>
    <b v="1"/>
    <x v="30"/>
    <n v="46077.11"/>
    <x v="2"/>
    <x v="30"/>
  </r>
  <r>
    <n v="2017"/>
    <s v="SparkLab: the educational build-mobile!"/>
    <s v="A big red truck filled with cutting-edge maker tools that goes from school to school, bringing the joy of building back to kids."/>
    <n v="6275.5999999999985"/>
    <n v="25000"/>
    <n v="31275.599999999999"/>
    <x v="0"/>
    <x v="0"/>
    <s v="USD"/>
    <n v="1332561600"/>
    <n v="1329873755"/>
    <b v="1"/>
    <n v="426"/>
    <b v="1"/>
    <x v="30"/>
    <n v="15637.8"/>
    <x v="2"/>
    <x v="30"/>
  </r>
  <r>
    <n v="2018"/>
    <s v="Scriba - the stylus reinvented"/>
    <s v="Scriba puts creative control back in your hands. Its flexible body and dynamic squeeze motion responding beautifully to your touch."/>
    <n v="1458.2299999999959"/>
    <n v="65000"/>
    <n v="66458.23"/>
    <x v="0"/>
    <x v="17"/>
    <s v="EUR"/>
    <n v="1439455609"/>
    <n v="1436863609"/>
    <b v="1"/>
    <n v="450"/>
    <b v="1"/>
    <x v="30"/>
    <n v="33229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153963.9"/>
    <n v="40000"/>
    <n v="193963.9"/>
    <x v="0"/>
    <x v="0"/>
    <s v="USD"/>
    <n v="1474563621"/>
    <n v="1471971621"/>
    <b v="1"/>
    <n v="1780"/>
    <b v="1"/>
    <x v="30"/>
    <n v="9698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385"/>
    <n v="1500"/>
    <n v="2885"/>
    <x v="0"/>
    <x v="0"/>
    <s v="USD"/>
    <n v="1400108640"/>
    <n v="1396923624"/>
    <b v="1"/>
    <n v="122"/>
    <b v="1"/>
    <x v="30"/>
    <n v="1442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9055"/>
    <n v="5000"/>
    <n v="14055"/>
    <x v="0"/>
    <x v="0"/>
    <s v="USD"/>
    <n v="1411522897"/>
    <n v="1407634897"/>
    <b v="1"/>
    <n v="95"/>
    <b v="1"/>
    <x v="30"/>
    <n v="7027.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25137"/>
    <n v="100000"/>
    <n v="125137"/>
    <x v="0"/>
    <x v="0"/>
    <s v="USD"/>
    <n v="1465652372"/>
    <n v="1463060372"/>
    <b v="1"/>
    <n v="325"/>
    <b v="1"/>
    <x v="30"/>
    <n v="62568.5"/>
    <x v="2"/>
    <x v="30"/>
  </r>
  <r>
    <n v="2023"/>
    <s v="Atmoph Window - Your Room Can Be Anywhere"/>
    <s v="A digital window that opens to beautiful scenery from around the world with 4K-shot videos and sound. Place it anywhere, be anywhere."/>
    <n v="61459"/>
    <n v="100000"/>
    <n v="161459"/>
    <x v="0"/>
    <x v="0"/>
    <s v="USD"/>
    <n v="1434017153"/>
    <n v="1431425153"/>
    <b v="1"/>
    <n v="353"/>
    <b v="1"/>
    <x v="30"/>
    <n v="80729.5"/>
    <x v="2"/>
    <x v="30"/>
  </r>
  <r>
    <n v="2024"/>
    <s v="RA 3D printer controller by Elefu"/>
    <s v="RA - 3D Printer board. This board can control 3 extruders, bed heaters, Elefu control panel, 4 temp monitors, lighting and more."/>
    <n v="19414"/>
    <n v="4000"/>
    <n v="23414"/>
    <x v="0"/>
    <x v="0"/>
    <s v="USD"/>
    <n v="1344826800"/>
    <n v="1341875544"/>
    <b v="1"/>
    <n v="105"/>
    <b v="1"/>
    <x v="30"/>
    <n v="11707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920"/>
    <n v="80000"/>
    <n v="160920"/>
    <x v="0"/>
    <x v="12"/>
    <s v="EUR"/>
    <n v="1433996746"/>
    <n v="1431404746"/>
    <b v="1"/>
    <n v="729"/>
    <b v="1"/>
    <x v="30"/>
    <n v="80460"/>
    <x v="2"/>
    <x v="30"/>
  </r>
  <r>
    <n v="2026"/>
    <s v="MIDI Sprout - Biodata Sonification Device"/>
    <s v="MIDI Sprout enables plants to play synthesizers in real time."/>
    <n v="8370.7699999999968"/>
    <n v="25000"/>
    <n v="33370.769999999997"/>
    <x v="0"/>
    <x v="0"/>
    <s v="USD"/>
    <n v="1398052740"/>
    <n v="1394127585"/>
    <b v="1"/>
    <n v="454"/>
    <b v="1"/>
    <x v="30"/>
    <n v="16685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20249"/>
    <n v="100000"/>
    <n v="120249"/>
    <x v="0"/>
    <x v="0"/>
    <s v="USD"/>
    <n v="1427740319"/>
    <n v="1423855919"/>
    <b v="1"/>
    <n v="539"/>
    <b v="1"/>
    <x v="30"/>
    <n v="60124.5"/>
    <x v="2"/>
    <x v="30"/>
  </r>
  <r>
    <n v="2028"/>
    <s v="Building the Open Source Bussard Fusion Reactor "/>
    <s v="Building an open source Bussard fusion reactor, aka the Polywell."/>
    <n v="785"/>
    <n v="3000"/>
    <n v="3785"/>
    <x v="0"/>
    <x v="0"/>
    <s v="USD"/>
    <n v="1268690100"/>
    <n v="1265493806"/>
    <b v="1"/>
    <n v="79"/>
    <b v="1"/>
    <x v="30"/>
    <n v="1892.5"/>
    <x v="2"/>
    <x v="30"/>
  </r>
  <r>
    <n v="2029"/>
    <s v="Lumin8 Pro"/>
    <s v="Lumin8 Pro is a fun and easy to use light controller that makes light dance to your favorite music."/>
    <n v="6530"/>
    <n v="2500"/>
    <n v="9030"/>
    <x v="0"/>
    <x v="0"/>
    <s v="USD"/>
    <n v="1409099481"/>
    <n v="1406507481"/>
    <b v="1"/>
    <n v="94"/>
    <b v="1"/>
    <x v="30"/>
    <n v="451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41366"/>
    <n v="32768"/>
    <n v="74134"/>
    <x v="0"/>
    <x v="1"/>
    <s v="GBP"/>
    <n v="1354233296"/>
    <n v="1351641296"/>
    <b v="1"/>
    <n v="625"/>
    <b v="1"/>
    <x v="30"/>
    <n v="37067"/>
    <x v="2"/>
    <x v="30"/>
  </r>
  <r>
    <n v="2031"/>
    <s v="Linkio: the $100 Smart Home Devices Solution"/>
    <s v="With Linkio you can use your smartphone to control every electronic you own- for only $100!"/>
    <n v="10175"/>
    <n v="50000"/>
    <n v="60175"/>
    <x v="0"/>
    <x v="9"/>
    <s v="EUR"/>
    <n v="1420765200"/>
    <n v="1417506853"/>
    <b v="1"/>
    <n v="508"/>
    <b v="1"/>
    <x v="30"/>
    <n v="30087.5"/>
    <x v="2"/>
    <x v="30"/>
  </r>
  <r>
    <n v="2032"/>
    <s v="PocketLab Voyager | Explore Science in Your World"/>
    <s v="PocketLab Voyager and PocketLab Weather are rugged science labs that you can take anywhere to explore the world around you."/>
    <n v="51047"/>
    <n v="25000"/>
    <n v="76047"/>
    <x v="0"/>
    <x v="0"/>
    <s v="USD"/>
    <n v="1481778000"/>
    <n v="1479216874"/>
    <b v="1"/>
    <n v="531"/>
    <b v="1"/>
    <x v="30"/>
    <n v="38023.5"/>
    <x v="2"/>
    <x v="30"/>
  </r>
  <r>
    <n v="2033"/>
    <s v="BrewNanny Home Brew Monitor"/>
    <s v="BrewNannyâ„¢ accurately measures the health and progress of your home brew and alerts you to problems immediately, wherever you are."/>
    <n v="19669"/>
    <n v="25000"/>
    <n v="44669"/>
    <x v="0"/>
    <x v="0"/>
    <s v="USD"/>
    <n v="1398477518"/>
    <n v="1395885518"/>
    <b v="1"/>
    <n v="158"/>
    <b v="1"/>
    <x v="30"/>
    <n v="22334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223719.59000000003"/>
    <n v="78000"/>
    <n v="301719.59000000003"/>
    <x v="0"/>
    <x v="0"/>
    <s v="USD"/>
    <n v="1430981880"/>
    <n v="1426216033"/>
    <b v="1"/>
    <n v="508"/>
    <b v="1"/>
    <x v="30"/>
    <n v="150859.79500000001"/>
    <x v="2"/>
    <x v="30"/>
  </r>
  <r>
    <n v="2035"/>
    <s v="OpenBCI: Biosensing for Everybody"/>
    <s v="Announcing the GANGLION and the ULTRACORTEXâ€”a $99 biodata acquisition device and a 3D-printed, brain-sensing headset."/>
    <n v="88829.140000000014"/>
    <n v="80000"/>
    <n v="168829.14"/>
    <x v="0"/>
    <x v="0"/>
    <s v="USD"/>
    <n v="1450486800"/>
    <n v="1446562807"/>
    <b v="1"/>
    <n v="644"/>
    <b v="1"/>
    <x v="30"/>
    <n v="84414.57"/>
    <x v="2"/>
    <x v="30"/>
  </r>
  <r>
    <n v="2036"/>
    <s v="L.E.D Portable Charger"/>
    <s v="A high-capacity portable charger with LED lights keeps your iPhone, iPad, smartphones, tablets and other devices juiced up on-the-go."/>
    <n v="9500.5"/>
    <n v="30000"/>
    <n v="39500.5"/>
    <x v="0"/>
    <x v="0"/>
    <s v="USD"/>
    <n v="1399668319"/>
    <n v="1397076319"/>
    <b v="1"/>
    <n v="848"/>
    <b v="1"/>
    <x v="30"/>
    <n v="19750.25"/>
    <x v="2"/>
    <x v="30"/>
  </r>
  <r>
    <n v="2037"/>
    <s v="Pedal Power -- Human Scale Energy For Everyday Tasks"/>
    <s v="With an efficiency of 97%, bicycle technology is nearly perfect. So why do we use it only for transportation?"/>
    <n v="20047.64"/>
    <n v="10000"/>
    <n v="30047.64"/>
    <x v="0"/>
    <x v="0"/>
    <s v="USD"/>
    <n v="1388383353"/>
    <n v="1383195753"/>
    <b v="1"/>
    <n v="429"/>
    <b v="1"/>
    <x v="30"/>
    <n v="15023.82"/>
    <x v="2"/>
    <x v="30"/>
  </r>
  <r>
    <n v="2038"/>
    <s v="OWL Programmable Effects Pedal"/>
    <s v="The OWL is an open source, open hardware, reprogrammable effects pedal designed for musicians, coders, and hackers."/>
    <n v="25641"/>
    <n v="8000"/>
    <n v="33641"/>
    <x v="0"/>
    <x v="1"/>
    <s v="GBP"/>
    <n v="1372701600"/>
    <n v="1369895421"/>
    <b v="1"/>
    <n v="204"/>
    <b v="1"/>
    <x v="30"/>
    <n v="16820.5"/>
    <x v="2"/>
    <x v="30"/>
  </r>
  <r>
    <n v="2039"/>
    <s v="ODIN2: Smart Projector for movies, video calls, and apps"/>
    <s v="Open up your digital worlds with the most sophisticated, intuitive android smart projector."/>
    <n v="45271"/>
    <n v="125000"/>
    <n v="170271"/>
    <x v="0"/>
    <x v="0"/>
    <s v="USD"/>
    <n v="1480568340"/>
    <n v="1477996325"/>
    <b v="1"/>
    <n v="379"/>
    <b v="1"/>
    <x v="30"/>
    <n v="85135.5"/>
    <x v="2"/>
    <x v="30"/>
  </r>
  <r>
    <n v="2040"/>
    <s v="Programmable Capacitor"/>
    <s v="4.29 Billion+ Capacitor Combinations._x000a_No Coding Required."/>
    <n v="4445.1400000000003"/>
    <n v="3000"/>
    <n v="7445.14"/>
    <x v="0"/>
    <x v="0"/>
    <s v="USD"/>
    <n v="1384557303"/>
    <n v="1383257703"/>
    <b v="1"/>
    <n v="271"/>
    <b v="1"/>
    <x v="30"/>
    <n v="3722.5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7777"/>
    <n v="9500"/>
    <n v="17277"/>
    <x v="0"/>
    <x v="0"/>
    <s v="USD"/>
    <n v="1478785027"/>
    <n v="1476189427"/>
    <b v="0"/>
    <n v="120"/>
    <b v="1"/>
    <x v="30"/>
    <n v="8638.5"/>
    <x v="2"/>
    <x v="30"/>
  </r>
  <r>
    <n v="2042"/>
    <s v="SoundBrake- Headphone gadget alerts you to outside sounds"/>
    <s v="The SoundBrake headphone attachment can be used with any audio player to alert you to important outside sounds."/>
    <n v="2353"/>
    <n v="10000"/>
    <n v="12353"/>
    <x v="0"/>
    <x v="0"/>
    <s v="USD"/>
    <n v="1453481974"/>
    <n v="1448297974"/>
    <b v="0"/>
    <n v="140"/>
    <b v="1"/>
    <x v="30"/>
    <n v="617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5626"/>
    <n v="1385"/>
    <n v="7011"/>
    <x v="0"/>
    <x v="0"/>
    <s v="USD"/>
    <n v="1481432340"/>
    <n v="1476764077"/>
    <b v="0"/>
    <n v="193"/>
    <b v="1"/>
    <x v="30"/>
    <n v="3505.5"/>
    <x v="2"/>
    <x v="30"/>
  </r>
  <r>
    <n v="2044"/>
    <s v="PiSoC: Learn to Create"/>
    <s v="The PiSoC is an open source development platform which gives each person a unique opportunity to create, regardless of skill level."/>
    <n v="1232"/>
    <n v="15000"/>
    <n v="16232"/>
    <x v="0"/>
    <x v="0"/>
    <s v="USD"/>
    <n v="1434212714"/>
    <n v="1431620714"/>
    <b v="0"/>
    <n v="180"/>
    <b v="1"/>
    <x v="30"/>
    <n v="811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35240.01"/>
    <n v="4900"/>
    <n v="40140.01"/>
    <x v="0"/>
    <x v="0"/>
    <s v="USD"/>
    <n v="1341799647"/>
    <n v="1339207647"/>
    <b v="0"/>
    <n v="263"/>
    <b v="1"/>
    <x v="30"/>
    <n v="20070.0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2110"/>
    <n v="10000"/>
    <n v="12110"/>
    <x v="0"/>
    <x v="0"/>
    <s v="USD"/>
    <n v="1369282044"/>
    <n v="1366690044"/>
    <b v="0"/>
    <n v="217"/>
    <b v="1"/>
    <x v="30"/>
    <n v="605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2939"/>
    <n v="98000"/>
    <n v="100939"/>
    <x v="0"/>
    <x v="2"/>
    <s v="AUD"/>
    <n v="1429228800"/>
    <n v="1426714870"/>
    <b v="0"/>
    <n v="443"/>
    <b v="1"/>
    <x v="30"/>
    <n v="50469.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41082.449999999997"/>
    <n v="85000"/>
    <n v="126082.45"/>
    <x v="0"/>
    <x v="0"/>
    <s v="USD"/>
    <n v="1369323491"/>
    <n v="1366731491"/>
    <b v="0"/>
    <n v="1373"/>
    <b v="1"/>
    <x v="30"/>
    <n v="63041.224999999999"/>
    <x v="2"/>
    <x v="30"/>
  </r>
  <r>
    <n v="2049"/>
    <s v="LOCK8 - the World's First Smart Bike Lock"/>
    <s v="Keyless. Alarm secured. GPS tracking."/>
    <n v="10095.349999999999"/>
    <n v="50000"/>
    <n v="60095.35"/>
    <x v="0"/>
    <x v="1"/>
    <s v="GBP"/>
    <n v="1386025140"/>
    <n v="1382963963"/>
    <b v="0"/>
    <n v="742"/>
    <b v="1"/>
    <x v="30"/>
    <n v="30047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37327"/>
    <n v="10000"/>
    <n v="47327"/>
    <x v="0"/>
    <x v="0"/>
    <s v="USD"/>
    <n v="1433036578"/>
    <n v="1429580578"/>
    <b v="0"/>
    <n v="170"/>
    <b v="1"/>
    <x v="30"/>
    <n v="23663.5"/>
    <x v="2"/>
    <x v="30"/>
  </r>
  <r>
    <n v="2051"/>
    <s v="YOYO WARRIOR - A premium yoyo for any budget"/>
    <s v="A collaborative effort between three generations who set out to provide a premium, top-quality yoyo at an affordable price."/>
    <n v="2429"/>
    <n v="8000"/>
    <n v="10429"/>
    <x v="0"/>
    <x v="0"/>
    <s v="USD"/>
    <n v="1388017937"/>
    <n v="1385425937"/>
    <b v="0"/>
    <n v="242"/>
    <b v="1"/>
    <x v="30"/>
    <n v="5214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126524"/>
    <n v="50000"/>
    <n v="176524"/>
    <x v="0"/>
    <x v="0"/>
    <s v="USD"/>
    <n v="1455933653"/>
    <n v="1452045653"/>
    <b v="0"/>
    <n v="541"/>
    <b v="1"/>
    <x v="30"/>
    <n v="8826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1"/>
    <n v="5000"/>
    <n v="5051"/>
    <x v="0"/>
    <x v="0"/>
    <s v="USD"/>
    <n v="1448466551"/>
    <n v="1445870951"/>
    <b v="0"/>
    <n v="121"/>
    <b v="1"/>
    <x v="30"/>
    <n v="2525.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4757"/>
    <n v="35000"/>
    <n v="39757"/>
    <x v="0"/>
    <x v="1"/>
    <s v="GBP"/>
    <n v="1399033810"/>
    <n v="1396441810"/>
    <b v="0"/>
    <n v="621"/>
    <b v="1"/>
    <x v="30"/>
    <n v="19878.5"/>
    <x v="2"/>
    <x v="30"/>
  </r>
  <r>
    <n v="2055"/>
    <s v="The I2C and SPI Education System"/>
    <s v="An Arduino compatible shield matched with a web based tutorial system to teach you how to talk with I2C and SPI components."/>
    <n v="4045"/>
    <n v="6000"/>
    <n v="10045"/>
    <x v="0"/>
    <x v="0"/>
    <s v="USD"/>
    <n v="1417579200"/>
    <n v="1415031043"/>
    <b v="0"/>
    <n v="101"/>
    <b v="1"/>
    <x v="30"/>
    <n v="5022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26726"/>
    <n v="50000"/>
    <n v="76726"/>
    <x v="0"/>
    <x v="0"/>
    <s v="USD"/>
    <n v="1366222542"/>
    <n v="1363630542"/>
    <b v="0"/>
    <n v="554"/>
    <b v="1"/>
    <x v="30"/>
    <n v="3836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334.830000000002"/>
    <n v="15000"/>
    <n v="30334.83"/>
    <x v="0"/>
    <x v="1"/>
    <s v="GBP"/>
    <n v="1456487532"/>
    <n v="1453895532"/>
    <b v="0"/>
    <n v="666"/>
    <b v="1"/>
    <x v="30"/>
    <n v="15167.415000000001"/>
    <x v="2"/>
    <x v="30"/>
  </r>
  <r>
    <n v="2058"/>
    <s v="Raspberry Pi Debug Clip"/>
    <s v="Making using the serial terminal on the Raspberry Pi as easy as Pi!"/>
    <n v="1748"/>
    <n v="2560"/>
    <n v="4308"/>
    <x v="0"/>
    <x v="1"/>
    <s v="GBP"/>
    <n v="1425326400"/>
    <n v="1421916830"/>
    <b v="0"/>
    <n v="410"/>
    <b v="1"/>
    <x v="30"/>
    <n v="2154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13037"/>
    <n v="30000"/>
    <n v="43037"/>
    <x v="0"/>
    <x v="0"/>
    <s v="USD"/>
    <n v="1454277540"/>
    <n v="1450880854"/>
    <b v="0"/>
    <n v="375"/>
    <b v="1"/>
    <x v="30"/>
    <n v="21518.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4100"/>
    <n v="25000"/>
    <n v="49100"/>
    <x v="0"/>
    <x v="0"/>
    <s v="USD"/>
    <n v="1406129150"/>
    <n v="1400945150"/>
    <b v="0"/>
    <n v="1364"/>
    <b v="1"/>
    <x v="30"/>
    <n v="2455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396"/>
    <n v="5000"/>
    <n v="5396"/>
    <x v="0"/>
    <x v="0"/>
    <s v="USD"/>
    <n v="1483208454"/>
    <n v="1480616454"/>
    <b v="0"/>
    <n v="35"/>
    <b v="1"/>
    <x v="30"/>
    <n v="2698"/>
    <x v="2"/>
    <x v="30"/>
  </r>
  <r>
    <n v="2062"/>
    <s v="Rho Board"/>
    <s v="4K HEVC Android TV Media Player with optional DIY electronics, ideal for app development, home control, software developement, learning"/>
    <n v="14977"/>
    <n v="100000"/>
    <n v="114977"/>
    <x v="0"/>
    <x v="8"/>
    <s v="DKK"/>
    <n v="1458807098"/>
    <n v="1456218698"/>
    <b v="0"/>
    <n v="203"/>
    <b v="1"/>
    <x v="30"/>
    <n v="57488.5"/>
    <x v="2"/>
    <x v="30"/>
  </r>
  <r>
    <n v="2063"/>
    <s v="Up to 4 axis Beaglebone black based CNC control"/>
    <s v="Build a professional grade Linux CNC control with Beaglebone black and our CNC cape."/>
    <n v="1922"/>
    <n v="4000"/>
    <n v="5922"/>
    <x v="0"/>
    <x v="12"/>
    <s v="EUR"/>
    <n v="1463333701"/>
    <n v="1460482501"/>
    <b v="0"/>
    <n v="49"/>
    <b v="1"/>
    <x v="30"/>
    <n v="296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38822.27000000002"/>
    <n v="261962"/>
    <n v="500784.27"/>
    <x v="0"/>
    <x v="0"/>
    <s v="USD"/>
    <n v="1370001600"/>
    <n v="1366879523"/>
    <b v="0"/>
    <n v="5812"/>
    <b v="1"/>
    <x v="30"/>
    <n v="250392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39686.050000000003"/>
    <n v="40000"/>
    <n v="79686.05"/>
    <x v="0"/>
    <x v="1"/>
    <s v="GBP"/>
    <n v="1387958429"/>
    <n v="1385366429"/>
    <b v="0"/>
    <n v="1556"/>
    <b v="1"/>
    <x v="30"/>
    <n v="39843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372"/>
    <n v="2000"/>
    <n v="4372"/>
    <x v="0"/>
    <x v="0"/>
    <s v="USD"/>
    <n v="1408818683"/>
    <n v="1406226683"/>
    <b v="0"/>
    <n v="65"/>
    <b v="1"/>
    <x v="30"/>
    <n v="2186"/>
    <x v="2"/>
    <x v="30"/>
  </r>
  <r>
    <n v="2067"/>
    <s v="Luminite (LED lighting)"/>
    <s v="The next generation of premium quality LED lighting. Extreme power efficiency in a small package."/>
    <n v="133"/>
    <n v="495"/>
    <n v="628"/>
    <x v="0"/>
    <x v="1"/>
    <s v="GBP"/>
    <n v="1432499376"/>
    <n v="1429648176"/>
    <b v="0"/>
    <n v="10"/>
    <b v="1"/>
    <x v="30"/>
    <n v="314"/>
    <x v="2"/>
    <x v="30"/>
  </r>
  <r>
    <n v="2068"/>
    <s v="Netro - Scientifically Water Your Garden"/>
    <s v="Introducing Sprite, the cloud-based watering controller and Whisperer, the solar-powered plant sensor for effortless home irrigation"/>
    <n v="1305.9700000000012"/>
    <n v="25000"/>
    <n v="26305.97"/>
    <x v="0"/>
    <x v="0"/>
    <s v="USD"/>
    <n v="1476994315"/>
    <n v="1474402315"/>
    <b v="0"/>
    <n v="76"/>
    <b v="1"/>
    <x v="30"/>
    <n v="13152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14203.330000000002"/>
    <n v="50000"/>
    <n v="64203.33"/>
    <x v="0"/>
    <x v="0"/>
    <s v="USD"/>
    <n v="1451776791"/>
    <n v="1449098391"/>
    <b v="0"/>
    <n v="263"/>
    <b v="1"/>
    <x v="30"/>
    <n v="32101.6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271659"/>
    <n v="125000"/>
    <n v="396659"/>
    <x v="0"/>
    <x v="12"/>
    <s v="EUR"/>
    <n v="1467128723"/>
    <n v="1464536723"/>
    <b v="0"/>
    <n v="1530"/>
    <b v="1"/>
    <x v="30"/>
    <n v="198329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36146"/>
    <n v="20000"/>
    <n v="56146"/>
    <x v="0"/>
    <x v="0"/>
    <s v="USD"/>
    <n v="1475390484"/>
    <n v="1471502484"/>
    <b v="0"/>
    <n v="278"/>
    <b v="1"/>
    <x v="30"/>
    <n v="2807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673"/>
    <n v="71500"/>
    <n v="79173"/>
    <x v="0"/>
    <x v="0"/>
    <s v="USD"/>
    <n v="1462629432"/>
    <n v="1460037432"/>
    <b v="0"/>
    <n v="350"/>
    <b v="1"/>
    <x v="30"/>
    <n v="39586.5"/>
    <x v="2"/>
    <x v="30"/>
  </r>
  <r>
    <n v="2073"/>
    <s v="abode - The Future of Home Security."/>
    <s v="abode is a home security and automation company that offers a self-installed, professional-grade solution with no contracts."/>
    <n v="52604.299999999988"/>
    <n v="100000"/>
    <n v="152604.29999999999"/>
    <x v="0"/>
    <x v="0"/>
    <s v="USD"/>
    <n v="1431100918"/>
    <n v="1427212918"/>
    <b v="0"/>
    <n v="470"/>
    <b v="1"/>
    <x v="30"/>
    <n v="76302.149999999994"/>
    <x v="2"/>
    <x v="30"/>
  </r>
  <r>
    <n v="2074"/>
    <s v="Advanced Simulation Products - PC Gaming Controllers"/>
    <s v="Creating PC gaming controllers to bring your gaming experience to a new level."/>
    <n v="15"/>
    <n v="600"/>
    <n v="615"/>
    <x v="0"/>
    <x v="0"/>
    <s v="USD"/>
    <n v="1462564182"/>
    <n v="1459972182"/>
    <b v="0"/>
    <n v="3"/>
    <b v="1"/>
    <x v="30"/>
    <n v="307.5"/>
    <x v="2"/>
    <x v="30"/>
  </r>
  <r>
    <n v="2075"/>
    <s v="The Practical Meter: Know your power!"/>
    <s v="The Practical Meter helps you charge your phone faster by solving a problem millions of people experience."/>
    <n v="157821.6"/>
    <n v="9999"/>
    <n v="167820.6"/>
    <x v="0"/>
    <x v="0"/>
    <s v="USD"/>
    <n v="1374769288"/>
    <n v="1372177288"/>
    <b v="0"/>
    <n v="8200"/>
    <b v="1"/>
    <x v="30"/>
    <n v="83910.3"/>
    <x v="2"/>
    <x v="30"/>
  </r>
  <r>
    <n v="2076"/>
    <s v="Earin - The Worlds Smallest Wireless Earbuds"/>
    <s v="Wireless earbuds filled with sound, yet so small they are almost invisible!"/>
    <n v="793594.99"/>
    <n v="179000"/>
    <n v="972594.99"/>
    <x v="0"/>
    <x v="1"/>
    <s v="GBP"/>
    <n v="1406149689"/>
    <n v="1402693689"/>
    <b v="0"/>
    <n v="8359"/>
    <b v="1"/>
    <x v="30"/>
    <n v="486297.495"/>
    <x v="2"/>
    <x v="30"/>
  </r>
  <r>
    <n v="2077"/>
    <s v="4SeTVâ„¢ - Watch 4 TV Channels on Any Screen At Once"/>
    <s v="A Whole New Way to Get TV: Watch four live TV channels at once on your tablet, smartphone, or big screen TV!"/>
    <n v="7754"/>
    <n v="50000"/>
    <n v="57754"/>
    <x v="0"/>
    <x v="0"/>
    <s v="USD"/>
    <n v="1433538000"/>
    <n v="1428541276"/>
    <b v="0"/>
    <n v="188"/>
    <b v="1"/>
    <x v="30"/>
    <n v="28877"/>
    <x v="2"/>
    <x v="30"/>
  </r>
  <r>
    <n v="2078"/>
    <s v="Hoterway - Hot shower from the first second"/>
    <s v="With hoterway you won't wait anymore for hot water in the beginning of your shower. Save Water, Energy, Time and Money."/>
    <n v="6241"/>
    <n v="20000"/>
    <n v="26241"/>
    <x v="0"/>
    <x v="3"/>
    <s v="EUR"/>
    <n v="1482085857"/>
    <n v="1479493857"/>
    <b v="0"/>
    <n v="48"/>
    <b v="1"/>
    <x v="30"/>
    <n v="13120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8817"/>
    <n v="10000"/>
    <n v="28817"/>
    <x v="0"/>
    <x v="1"/>
    <s v="GBP"/>
    <n v="1435258800"/>
    <n v="1432659793"/>
    <b v="0"/>
    <n v="607"/>
    <b v="1"/>
    <x v="30"/>
    <n v="14408.5"/>
    <x v="2"/>
    <x v="30"/>
  </r>
  <r>
    <n v="2080"/>
    <s v="Tinker Tie Beta - Programmable RGB LED Bow Tie!"/>
    <s v="Tinker Tie is a fully programmable, hackable Arduino-compatible RGB LED bow tie that can last over 20 hours on a single charge!"/>
    <n v="4078"/>
    <n v="1000"/>
    <n v="5078"/>
    <x v="0"/>
    <x v="0"/>
    <s v="USD"/>
    <n v="1447286300"/>
    <n v="1444690700"/>
    <b v="0"/>
    <n v="50"/>
    <b v="1"/>
    <x v="30"/>
    <n v="2539"/>
    <x v="2"/>
    <x v="30"/>
  </r>
  <r>
    <n v="2081"/>
    <s v="Our Vintage Film: Summer Tour Kickstarter"/>
    <s v="Embarking on a Summer Tour to spread their message of cherishing your unforgettable memories through nostalgic rock music."/>
    <n v="510"/>
    <n v="3500"/>
    <n v="4010"/>
    <x v="0"/>
    <x v="0"/>
    <s v="USD"/>
    <n v="1337144340"/>
    <n v="1333597555"/>
    <b v="0"/>
    <n v="55"/>
    <b v="1"/>
    <x v="14"/>
    <n v="2005"/>
    <x v="4"/>
    <x v="14"/>
  </r>
  <r>
    <n v="2082"/>
    <s v="Nights On First's First CD!"/>
    <s v="Local bay area band looking to share our vision with people, looking to create something we are proud of, no more bedroom recordings!"/>
    <n v="161"/>
    <n v="1500"/>
    <n v="1661"/>
    <x v="0"/>
    <x v="0"/>
    <s v="USD"/>
    <n v="1322106796"/>
    <n v="1316919196"/>
    <b v="0"/>
    <n v="38"/>
    <b v="1"/>
    <x v="14"/>
    <n v="830.5"/>
    <x v="4"/>
    <x v="14"/>
  </r>
  <r>
    <n v="2083"/>
    <s v="These Old Streets Album"/>
    <s v="Autumn's Song is working on a debut album that brings accustic / singer-songwriter / piano rock to the central Florida music scene."/>
    <n v="100"/>
    <n v="750"/>
    <n v="850"/>
    <x v="0"/>
    <x v="0"/>
    <s v="USD"/>
    <n v="1338830395"/>
    <n v="1336238395"/>
    <b v="0"/>
    <n v="25"/>
    <b v="1"/>
    <x v="14"/>
    <n v="425"/>
    <x v="4"/>
    <x v="14"/>
  </r>
  <r>
    <n v="2084"/>
    <s v="Project: Ballerina Black UK Tour"/>
    <s v="Los Angeles based Ballerina Black are on their way to tour the UK in May. Join our club &amp; help make it happen."/>
    <n v="250"/>
    <n v="3000"/>
    <n v="3250"/>
    <x v="0"/>
    <x v="0"/>
    <s v="USD"/>
    <n v="1399186740"/>
    <n v="1396468782"/>
    <b v="0"/>
    <n v="46"/>
    <b v="1"/>
    <x v="14"/>
    <n v="162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1412"/>
    <n v="6000"/>
    <n v="7412"/>
    <x v="0"/>
    <x v="0"/>
    <s v="USD"/>
    <n v="1342382587"/>
    <n v="1339790587"/>
    <b v="0"/>
    <n v="83"/>
    <b v="1"/>
    <x v="14"/>
    <n v="3706"/>
    <x v="4"/>
    <x v="14"/>
  </r>
  <r>
    <n v="2086"/>
    <s v="Adam Sullivan - Recording 4 New EPs for 2012!"/>
    <s v="I am in the process of completing 4 new EPs to be released in Winter, Spring, Summer, and Fall of 2012."/>
    <n v="28"/>
    <n v="4000"/>
    <n v="4028"/>
    <x v="0"/>
    <x v="0"/>
    <s v="USD"/>
    <n v="1323838740"/>
    <n v="1321200332"/>
    <b v="0"/>
    <n v="35"/>
    <b v="1"/>
    <x v="14"/>
    <n v="20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3"/>
    <n v="1500"/>
    <n v="1553"/>
    <x v="0"/>
    <x v="0"/>
    <s v="USD"/>
    <n v="1315457658"/>
    <n v="1312865658"/>
    <b v="0"/>
    <n v="25"/>
    <b v="1"/>
    <x v="14"/>
    <n v="776.5"/>
    <x v="4"/>
    <x v="14"/>
  </r>
  <r>
    <n v="2088"/>
    <s v="Chris Dorman - Sita worldwide"/>
    <s v="Indie Folk musician, Chris Dorman is releasing his second full length album.  Let's release this record worldwide - grassroots style!"/>
    <n v="465.32000000000016"/>
    <n v="3000"/>
    <n v="3465.32"/>
    <x v="0"/>
    <x v="0"/>
    <s v="USD"/>
    <n v="1284177540"/>
    <n v="1281028152"/>
    <b v="0"/>
    <n v="75"/>
    <b v="1"/>
    <x v="14"/>
    <n v="1732.66"/>
    <x v="4"/>
    <x v="14"/>
  </r>
  <r>
    <n v="2089"/>
    <s v="Little Moses EP"/>
    <s v="Little Moses is trying to record their first EP, and we can't do it without your help!"/>
    <n v="510.01000000000022"/>
    <n v="2500"/>
    <n v="3010.01"/>
    <x v="0"/>
    <x v="0"/>
    <s v="USD"/>
    <n v="1375408194"/>
    <n v="1372384194"/>
    <b v="0"/>
    <n v="62"/>
    <b v="1"/>
    <x v="14"/>
    <n v="1505.0050000000001"/>
    <x v="4"/>
    <x v="14"/>
  </r>
  <r>
    <n v="2090"/>
    <s v="Insect Surfers 2013 Release !"/>
    <s v="Insect Surfers, Planet Earth's Longest-Running Modern Surf Band, come twanging back into 2013 with a new surfadelic musical release!"/>
    <n v="1203.2299999999996"/>
    <n v="8000"/>
    <n v="9203.23"/>
    <x v="0"/>
    <x v="0"/>
    <s v="USD"/>
    <n v="1361696955"/>
    <n v="1359104955"/>
    <b v="0"/>
    <n v="160"/>
    <b v="1"/>
    <x v="14"/>
    <n v="460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3684.2000000000007"/>
    <n v="18000"/>
    <n v="21684.2"/>
    <x v="0"/>
    <x v="0"/>
    <s v="USD"/>
    <n v="1299009600"/>
    <n v="1294818278"/>
    <b v="0"/>
    <n v="246"/>
    <b v="1"/>
    <x v="14"/>
    <n v="10842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77"/>
    <n v="6000"/>
    <n v="6077"/>
    <x v="0"/>
    <x v="0"/>
    <s v="USD"/>
    <n v="1318006732"/>
    <n v="1312822732"/>
    <b v="0"/>
    <n v="55"/>
    <b v="1"/>
    <x v="14"/>
    <n v="3038.5"/>
    <x v="4"/>
    <x v="14"/>
  </r>
  <r>
    <n v="2093"/>
    <s v="Lift The Decade Debut Full-Length Record"/>
    <s v="Help Lift The Decade record their debut full length album with with Ace Enders! (The Early November, I Can Make A Mess)"/>
    <n v="37"/>
    <n v="1500"/>
    <n v="1537"/>
    <x v="0"/>
    <x v="0"/>
    <s v="USD"/>
    <n v="1356211832"/>
    <n v="1351024232"/>
    <b v="0"/>
    <n v="23"/>
    <b v="1"/>
    <x v="14"/>
    <n v="768.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719"/>
    <n v="3500"/>
    <n v="4219"/>
    <x v="0"/>
    <x v="0"/>
    <s v="USD"/>
    <n v="1330916400"/>
    <n v="1327969730"/>
    <b v="0"/>
    <n v="72"/>
    <b v="1"/>
    <x v="14"/>
    <n v="2109.5"/>
    <x v="4"/>
    <x v="14"/>
  </r>
  <r>
    <n v="2095"/>
    <s v="&quot; Prodigal Daughter&quot; Recording Project"/>
    <s v="This CD celebrates a journey beginning with the death of a father and culminating with the joyous victory expressed in music!"/>
    <n v="0"/>
    <n v="2500"/>
    <n v="2500"/>
    <x v="0"/>
    <x v="0"/>
    <s v="USD"/>
    <n v="1317576973"/>
    <n v="1312392973"/>
    <b v="0"/>
    <n v="22"/>
    <b v="1"/>
    <x v="14"/>
    <n v="1250"/>
    <x v="4"/>
    <x v="14"/>
  </r>
  <r>
    <n v="2096"/>
    <s v="GBS Detroit Presents Shone Nuisance"/>
    <s v="Shone Nuisance is heading to GBS Detroit on Friday, October 26th to record and film their GBS Detroit EP and video."/>
    <n v="10"/>
    <n v="600"/>
    <n v="610"/>
    <x v="0"/>
    <x v="0"/>
    <s v="USD"/>
    <n v="1351223940"/>
    <n v="1349892735"/>
    <b v="0"/>
    <n v="14"/>
    <b v="1"/>
    <x v="14"/>
    <n v="305"/>
    <x v="4"/>
    <x v="14"/>
  </r>
  <r>
    <n v="2097"/>
    <s v="Caverns of Sonora"/>
    <s v="Engine is ready to record our sophomore release. The songs are written, the musicians are ready. Help us bring this into existence!"/>
    <n v="0"/>
    <n v="3000"/>
    <n v="3000"/>
    <x v="0"/>
    <x v="0"/>
    <s v="USD"/>
    <n v="1322751735"/>
    <n v="1317564135"/>
    <b v="0"/>
    <n v="38"/>
    <b v="1"/>
    <x v="14"/>
    <n v="1500"/>
    <x v="4"/>
    <x v="14"/>
  </r>
  <r>
    <n v="2098"/>
    <s v="The Christopher Battles EP"/>
    <s v="The Christopher Battles EP Project will fund professional recording, publicity, and release for this original singer-songwriter."/>
    <n v="20"/>
    <n v="6000"/>
    <n v="6020"/>
    <x v="0"/>
    <x v="0"/>
    <s v="USD"/>
    <n v="1331174635"/>
    <n v="1328582635"/>
    <b v="0"/>
    <n v="32"/>
    <b v="1"/>
    <x v="14"/>
    <n v="3010"/>
    <x v="4"/>
    <x v="14"/>
  </r>
  <r>
    <n v="2099"/>
    <s v="Roosevelt Died."/>
    <s v="Our tour van died, we need help!"/>
    <n v="971"/>
    <n v="3000"/>
    <n v="3971"/>
    <x v="0"/>
    <x v="0"/>
    <s v="USD"/>
    <n v="1435808400"/>
    <n v="1434650084"/>
    <b v="0"/>
    <n v="63"/>
    <b v="1"/>
    <x v="14"/>
    <n v="1985.5"/>
    <x v="4"/>
    <x v="14"/>
  </r>
  <r>
    <n v="2100"/>
    <s v="GBS Detroit Presents The Skylit Letter"/>
    <s v="The Skylit Letter is heading to Groovebox Studios in Detroit on Friday, June 29th to record and film a live GBS Detroit video and EP."/>
    <n v="220"/>
    <n v="600"/>
    <n v="820"/>
    <x v="0"/>
    <x v="0"/>
    <s v="USD"/>
    <n v="1341028740"/>
    <n v="1339704141"/>
    <b v="0"/>
    <n v="27"/>
    <b v="1"/>
    <x v="14"/>
    <n v="41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65"/>
    <n v="2000"/>
    <n v="2265"/>
    <x v="0"/>
    <x v="0"/>
    <s v="USD"/>
    <n v="1329104114"/>
    <n v="1323920114"/>
    <b v="0"/>
    <n v="44"/>
    <b v="1"/>
    <x v="14"/>
    <n v="1132.5"/>
    <x v="4"/>
    <x v="14"/>
  </r>
  <r>
    <n v="2102"/>
    <s v="The Guru releases &quot;Native Sun&quot;"/>
    <s v="The Guru is basement parties, lake swimming, a smile shared between reunited friends, and the doe-eyed innocence of youth."/>
    <n v="360"/>
    <n v="1000"/>
    <n v="1360"/>
    <x v="0"/>
    <x v="0"/>
    <s v="USD"/>
    <n v="1304628648"/>
    <n v="1302036648"/>
    <b v="0"/>
    <n v="38"/>
    <b v="1"/>
    <x v="14"/>
    <n v="680"/>
    <x v="4"/>
    <x v="14"/>
  </r>
  <r>
    <n v="2103"/>
    <s v="Matthew Moon's New Album"/>
    <s v="Indie rocker, Matthew Moon, has something to share with you..."/>
    <n v="3587"/>
    <n v="7777"/>
    <n v="11364"/>
    <x v="0"/>
    <x v="0"/>
    <s v="USD"/>
    <n v="1352488027"/>
    <n v="1349892427"/>
    <b v="0"/>
    <n v="115"/>
    <b v="1"/>
    <x v="14"/>
    <n v="5682"/>
    <x v="4"/>
    <x v="14"/>
  </r>
  <r>
    <n v="2104"/>
    <s v="In the Raw: the ink &amp; the Echo's debut album"/>
    <s v="In the Raw is Seattle's the Ink &amp; the Echo's debut album.  It is honest, compelling, and speaks of raw human emotion."/>
    <n v="236"/>
    <n v="800"/>
    <n v="1036"/>
    <x v="0"/>
    <x v="0"/>
    <s v="USD"/>
    <n v="1369958400"/>
    <n v="1367286434"/>
    <b v="0"/>
    <n v="37"/>
    <b v="1"/>
    <x v="14"/>
    <n v="518"/>
    <x v="4"/>
    <x v="14"/>
  </r>
  <r>
    <n v="2105"/>
    <s v="Layla The Wolf Debut E.P. &quot;Sugar&quot;"/>
    <s v="Help Layla the Wolf fund the printing and releasing of our first E.P. Release called &quot;Sugar&quot;."/>
    <n v="3080"/>
    <n v="2000"/>
    <n v="5080"/>
    <x v="0"/>
    <x v="0"/>
    <s v="USD"/>
    <n v="1416542400"/>
    <n v="1415472953"/>
    <b v="0"/>
    <n v="99"/>
    <b v="1"/>
    <x v="14"/>
    <n v="254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155"/>
    <n v="2200"/>
    <n v="2355"/>
    <x v="0"/>
    <x v="0"/>
    <s v="USD"/>
    <n v="1359176974"/>
    <n v="1356584974"/>
    <b v="0"/>
    <n v="44"/>
    <b v="1"/>
    <x v="14"/>
    <n v="1177.5"/>
    <x v="4"/>
    <x v="14"/>
  </r>
  <r>
    <n v="2107"/>
    <s v="ACKER Studio Album and Vinyl Pressing"/>
    <s v="ACKER, an instrumental noise-rock band from Central Illinois, is raising funds to record a new album and release it on vinyl."/>
    <n v="154.65999999999985"/>
    <n v="2000"/>
    <n v="2154.66"/>
    <x v="0"/>
    <x v="0"/>
    <s v="USD"/>
    <n v="1415815393"/>
    <n v="1413997393"/>
    <b v="0"/>
    <n v="58"/>
    <b v="1"/>
    <x v="14"/>
    <n v="1077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170"/>
    <n v="16000"/>
    <n v="17170"/>
    <x v="0"/>
    <x v="0"/>
    <s v="USD"/>
    <n v="1347249300"/>
    <n v="1344917580"/>
    <b v="0"/>
    <n v="191"/>
    <b v="1"/>
    <x v="14"/>
    <n v="8585"/>
    <x v="4"/>
    <x v="14"/>
  </r>
  <r>
    <n v="2109"/>
    <s v="Skyline Sounds - First Studio Album (and Merch!)"/>
    <s v="We are ready to make our first full-length album, and with your help, we can make it happen!"/>
    <n v="261"/>
    <n v="4000"/>
    <n v="4261"/>
    <x v="0"/>
    <x v="0"/>
    <s v="USD"/>
    <n v="1436115617"/>
    <n v="1433523617"/>
    <b v="0"/>
    <n v="40"/>
    <b v="1"/>
    <x v="14"/>
    <n v="2130.5"/>
    <x v="4"/>
    <x v="14"/>
  </r>
  <r>
    <n v="2110"/>
    <s v="&quot;Vision&quot; - New Album - Brent Brown"/>
    <s v="Brent Brown's breakout new album! Requires help from the record label... You!"/>
    <n v="7"/>
    <n v="2000"/>
    <n v="2007"/>
    <x v="0"/>
    <x v="0"/>
    <s v="USD"/>
    <n v="1401253140"/>
    <n v="1398873969"/>
    <b v="0"/>
    <n v="38"/>
    <b v="1"/>
    <x v="14"/>
    <n v="1003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130"/>
    <n v="2000"/>
    <n v="2130"/>
    <x v="0"/>
    <x v="0"/>
    <s v="USD"/>
    <n v="1313370000"/>
    <n v="1307594625"/>
    <b v="0"/>
    <n v="39"/>
    <b v="1"/>
    <x v="14"/>
    <n v="1065"/>
    <x v="4"/>
    <x v="14"/>
  </r>
  <r>
    <n v="2112"/>
    <s v="BBB Kickstarter Two"/>
    <s v="BBB is going back into the studio to record and release &quot;Felix From Canada&quot; by popular demand.  We need your help!"/>
    <n v="0"/>
    <n v="300"/>
    <n v="300"/>
    <x v="0"/>
    <x v="0"/>
    <s v="USD"/>
    <n v="1366064193"/>
    <n v="1364854593"/>
    <b v="0"/>
    <n v="11"/>
    <b v="1"/>
    <x v="14"/>
    <n v="150"/>
    <x v="4"/>
    <x v="14"/>
  </r>
  <r>
    <n v="2113"/>
    <s v="Summer Underground // Honeycomb LP"/>
    <s v="Help us fund our second full-length album Honeycomb!"/>
    <n v="340"/>
    <n v="7000"/>
    <n v="7340"/>
    <x v="0"/>
    <x v="0"/>
    <s v="USD"/>
    <n v="1411505176"/>
    <n v="1408481176"/>
    <b v="0"/>
    <n v="107"/>
    <b v="1"/>
    <x v="14"/>
    <n v="367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235"/>
    <n v="5000"/>
    <n v="5235"/>
    <x v="0"/>
    <x v="0"/>
    <s v="USD"/>
    <n v="1291870740"/>
    <n v="1286480070"/>
    <b v="0"/>
    <n v="147"/>
    <b v="1"/>
    <x v="14"/>
    <n v="2617.5"/>
    <x v="4"/>
    <x v="14"/>
  </r>
  <r>
    <n v="2115"/>
    <s v="The Violet Tone and the City of Angels!"/>
    <s v="The Violet Tone is heading to California but we need your help!  We've been at this for years and finally have a shot!"/>
    <n v="1885"/>
    <n v="1500"/>
    <n v="3385"/>
    <x v="0"/>
    <x v="0"/>
    <s v="USD"/>
    <n v="1298167001"/>
    <n v="1295575001"/>
    <b v="0"/>
    <n v="36"/>
    <b v="1"/>
    <x v="14"/>
    <n v="1692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34"/>
    <n v="48000"/>
    <n v="48434"/>
    <x v="0"/>
    <x v="0"/>
    <s v="USD"/>
    <n v="1349203203"/>
    <n v="1345056003"/>
    <b v="0"/>
    <n v="92"/>
    <b v="1"/>
    <x v="14"/>
    <n v="24217"/>
    <x v="4"/>
    <x v="14"/>
  </r>
  <r>
    <n v="2117"/>
    <s v="You Said It Would Go Down Like This"/>
    <s v="Our next album is being mastered and we want your help to release it by putting your name down for a pre-sale copy and awesome merch!"/>
    <n v="573"/>
    <n v="1200"/>
    <n v="1773"/>
    <x v="0"/>
    <x v="0"/>
    <s v="USD"/>
    <n v="1445921940"/>
    <n v="1444699549"/>
    <b v="0"/>
    <n v="35"/>
    <b v="1"/>
    <x v="14"/>
    <n v="886.5"/>
    <x v="4"/>
    <x v="14"/>
  </r>
  <r>
    <n v="2118"/>
    <s v="PORCHES. vs. THE U.S.A."/>
    <s v="PORCHES.  and Documentarians tour from New York to San Francisco and back."/>
    <n v="346.1099999999999"/>
    <n v="1000"/>
    <n v="1346.11"/>
    <x v="0"/>
    <x v="0"/>
    <s v="USD"/>
    <n v="1311538136"/>
    <n v="1308946136"/>
    <b v="0"/>
    <n v="17"/>
    <b v="1"/>
    <x v="14"/>
    <n v="673.05499999999995"/>
    <x v="4"/>
    <x v="14"/>
  </r>
  <r>
    <n v="2119"/>
    <s v="Big Long Now's Debut Album"/>
    <s v="big long now is recording our debut album and we are looking for help mastering and pressing it to vinyl"/>
    <n v="15"/>
    <n v="2000"/>
    <n v="2015"/>
    <x v="0"/>
    <x v="0"/>
    <s v="USD"/>
    <n v="1345086445"/>
    <n v="1342494445"/>
    <b v="0"/>
    <n v="22"/>
    <b v="1"/>
    <x v="14"/>
    <n v="1007.5"/>
    <x v="4"/>
    <x v="14"/>
  </r>
  <r>
    <n v="2120"/>
    <s v="Hearty Har Full Length Album"/>
    <s v="&lt;3_x000a_Coming in from outer space. Help Hearty Har record their 1st album!!"/>
    <n v="70.430000000000291"/>
    <n v="8000"/>
    <n v="8070.43"/>
    <x v="0"/>
    <x v="0"/>
    <s v="USD"/>
    <n v="1388617736"/>
    <n v="1384384136"/>
    <b v="0"/>
    <n v="69"/>
    <b v="1"/>
    <x v="14"/>
    <n v="4035.2150000000001"/>
    <x v="4"/>
    <x v="14"/>
  </r>
  <r>
    <n v="2121"/>
    <s v="Legend of Decay"/>
    <s v="Join us on an epic journey to discover a millennia old secret which will change the world forever."/>
    <n v="-49716"/>
    <n v="50000"/>
    <n v="284"/>
    <x v="2"/>
    <x v="16"/>
    <s v="CHF"/>
    <n v="1484156948"/>
    <n v="1481564948"/>
    <b v="0"/>
    <n v="10"/>
    <b v="0"/>
    <x v="17"/>
    <n v="142"/>
    <x v="6"/>
    <x v="17"/>
  </r>
  <r>
    <n v="2122"/>
    <s v="CapitÃ¡n Kalani y el sindicato robÃ³tico"/>
    <s v="Captain Kalani it's a retro game full of nostalgia for the old gamers but interesting for the new ones"/>
    <n v="-79690"/>
    <n v="80000"/>
    <n v="310"/>
    <x v="2"/>
    <x v="14"/>
    <s v="MXN"/>
    <n v="1483773169"/>
    <n v="1481181169"/>
    <b v="0"/>
    <n v="3"/>
    <b v="0"/>
    <x v="17"/>
    <n v="15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-450"/>
    <n v="500"/>
    <n v="50"/>
    <x v="2"/>
    <x v="0"/>
    <s v="USD"/>
    <n v="1268636340"/>
    <n v="1263982307"/>
    <b v="0"/>
    <n v="5"/>
    <b v="0"/>
    <x v="17"/>
    <n v="25"/>
    <x v="6"/>
    <x v="17"/>
  </r>
  <r>
    <n v="2124"/>
    <s v="AZAMAR"/>
    <s v="AZAMAR is a Role Playing Game world involving fantasy and high magic, based on the popular OpenD6 OGL using the Cinema6 RPG Framework."/>
    <n v="-985"/>
    <n v="1100"/>
    <n v="115"/>
    <x v="2"/>
    <x v="0"/>
    <s v="USD"/>
    <n v="1291093200"/>
    <n v="1286930435"/>
    <b v="0"/>
    <n v="5"/>
    <b v="0"/>
    <x v="17"/>
    <n v="57.5"/>
    <x v="6"/>
    <x v="17"/>
  </r>
  <r>
    <n v="2125"/>
    <s v="Becoming - A Metaphysical Game About Mental Illness"/>
    <s v="Becoming is a video game that aims to portray mental illness through a metaphysical and emotional story."/>
    <n v="-59148"/>
    <n v="60000"/>
    <n v="852"/>
    <x v="2"/>
    <x v="0"/>
    <s v="USD"/>
    <n v="1438734833"/>
    <n v="1436142833"/>
    <b v="0"/>
    <n v="27"/>
    <b v="0"/>
    <x v="17"/>
    <n v="426"/>
    <x v="6"/>
    <x v="17"/>
  </r>
  <r>
    <n v="2126"/>
    <s v="DodgeBall Blitz"/>
    <s v="Lead your team to victory in this fast-paced, action, sports game! Use Power-ups and avoid attacks as you fight for victory!"/>
    <n v="-19990"/>
    <n v="20000"/>
    <n v="10"/>
    <x v="2"/>
    <x v="0"/>
    <s v="USD"/>
    <n v="1418080887"/>
    <n v="1415488887"/>
    <b v="0"/>
    <n v="2"/>
    <b v="0"/>
    <x v="17"/>
    <n v="5"/>
    <x v="6"/>
    <x v="17"/>
  </r>
  <r>
    <n v="2127"/>
    <s v="Three Monkeys - Part 1: Into the Abyss"/>
    <s v="Three Monkeys is an audio adventure game for PC."/>
    <n v="-19924"/>
    <n v="28000"/>
    <n v="8076"/>
    <x v="2"/>
    <x v="1"/>
    <s v="GBP"/>
    <n v="1426158463"/>
    <n v="1423570063"/>
    <b v="0"/>
    <n v="236"/>
    <b v="0"/>
    <x v="17"/>
    <n v="4038"/>
    <x v="6"/>
    <x v="17"/>
  </r>
  <r>
    <n v="2128"/>
    <s v="Makayla's Quest"/>
    <s v="The Royal Snail has misdelivered all the invitations to the Royal Ball.  It's up to Makayla to set things right in the Fairy Forest"/>
    <n v="-14975"/>
    <n v="15000"/>
    <n v="25"/>
    <x v="2"/>
    <x v="5"/>
    <s v="CAD"/>
    <n v="1411324369"/>
    <n v="1406140369"/>
    <b v="0"/>
    <n v="1"/>
    <b v="0"/>
    <x v="17"/>
    <n v="12.5"/>
    <x v="6"/>
    <x v="17"/>
  </r>
  <r>
    <n v="2129"/>
    <s v="Pretty Kitty Fuzzy"/>
    <s v="PKF is a Cat-Tastic 2D side-scrolling shooter! Stand up to all the big meanies with the power of positivity and save the universe!"/>
    <n v="-1764"/>
    <n v="2000"/>
    <n v="236"/>
    <x v="2"/>
    <x v="0"/>
    <s v="USD"/>
    <n v="1457570100"/>
    <n v="1454978100"/>
    <b v="0"/>
    <n v="12"/>
    <b v="0"/>
    <x v="17"/>
    <n v="118"/>
    <x v="6"/>
    <x v="17"/>
  </r>
  <r>
    <n v="2130"/>
    <s v="Wondrous Adventures: A Kid's Game"/>
    <s v="You are the hero tasked to save your home from the villainous Sanword."/>
    <n v="-41915"/>
    <n v="42000"/>
    <n v="85"/>
    <x v="2"/>
    <x v="0"/>
    <s v="USD"/>
    <n v="1408154663"/>
    <n v="1405130663"/>
    <b v="0"/>
    <n v="4"/>
    <b v="0"/>
    <x v="17"/>
    <n v="42.5"/>
    <x v="6"/>
    <x v="17"/>
  </r>
  <r>
    <n v="2131"/>
    <s v="Scout's Honor"/>
    <s v="From frightened girl to empowered woman, Scout's Honor is a tale about facing your fears and overcoming odds."/>
    <n v="-475"/>
    <n v="500"/>
    <n v="25"/>
    <x v="2"/>
    <x v="0"/>
    <s v="USD"/>
    <n v="1436677091"/>
    <n v="1434085091"/>
    <b v="0"/>
    <n v="3"/>
    <b v="0"/>
    <x v="17"/>
    <n v="12.5"/>
    <x v="6"/>
    <x v="17"/>
  </r>
  <r>
    <n v="2132"/>
    <s v="Universe Rush"/>
    <s v="Fight your way to dominate the universe. Be the first to try our engaging cross-platform mmo-strategy and bring it closer to reality."/>
    <n v="-97887.01"/>
    <n v="100000"/>
    <n v="2112.9899999999998"/>
    <x v="2"/>
    <x v="0"/>
    <s v="USD"/>
    <n v="1391427692"/>
    <n v="1388835692"/>
    <b v="0"/>
    <n v="99"/>
    <b v="0"/>
    <x v="17"/>
    <n v="1056.495000000002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-984"/>
    <n v="1000"/>
    <n v="16"/>
    <x v="2"/>
    <x v="0"/>
    <s v="USD"/>
    <n v="1303628340"/>
    <n v="1300328399"/>
    <b v="0"/>
    <n v="3"/>
    <b v="0"/>
    <x v="17"/>
    <n v="8"/>
    <x v="6"/>
    <x v="17"/>
  </r>
  <r>
    <n v="2134"/>
    <s v="Prehistoric Landing"/>
    <s v="1st person Action Survivalist Rpg game. You get sent to a deadly Island to die not knowing that your not alone on the island."/>
    <n v="-5896"/>
    <n v="6000"/>
    <n v="104"/>
    <x v="2"/>
    <x v="0"/>
    <s v="USD"/>
    <n v="1367097391"/>
    <n v="1364505391"/>
    <b v="0"/>
    <n v="3"/>
    <b v="0"/>
    <x v="17"/>
    <n v="52"/>
    <x v="6"/>
    <x v="17"/>
  </r>
  <r>
    <n v="2135"/>
    <s v="Tesla's Electric Mist"/>
    <s v="Point-and-click adventure: The mysterious Nikola Tesla, a time traveling device, and an experiment gone wrong in Colorado Springs"/>
    <n v="-4522"/>
    <n v="5000"/>
    <n v="478"/>
    <x v="2"/>
    <x v="0"/>
    <s v="USD"/>
    <n v="1349392033"/>
    <n v="1346800033"/>
    <b v="0"/>
    <n v="22"/>
    <b v="0"/>
    <x v="17"/>
    <n v="239"/>
    <x v="6"/>
    <x v="17"/>
  </r>
  <r>
    <n v="2136"/>
    <s v="Dark Paradise"/>
    <s v="A dark and twisted game with physiological madness and corruption as a man becomes the ultimate bio weapon."/>
    <n v="-79952.31"/>
    <n v="80000"/>
    <n v="47.69"/>
    <x v="2"/>
    <x v="0"/>
    <s v="USD"/>
    <n v="1382184786"/>
    <n v="1379592786"/>
    <b v="0"/>
    <n v="4"/>
    <b v="0"/>
    <x v="17"/>
    <n v="23.845000000001164"/>
    <x v="6"/>
    <x v="17"/>
  </r>
  <r>
    <n v="2137"/>
    <s v="Late To The Party : A Cold War Espionage RPG in the Baltics"/>
    <s v="Arrest, interrogate, and uncover the truth as a local woman recruited by the KGB. For Windows, Mac &amp; Linux."/>
    <n v="-35797"/>
    <n v="50000"/>
    <n v="14203"/>
    <x v="2"/>
    <x v="5"/>
    <s v="CAD"/>
    <n v="1417804229"/>
    <n v="1415212229"/>
    <b v="0"/>
    <n v="534"/>
    <b v="0"/>
    <x v="17"/>
    <n v="7101.5"/>
    <x v="6"/>
    <x v="17"/>
  </r>
  <r>
    <n v="2138"/>
    <s v="Tales Of Tameria - Dawning Light"/>
    <s v="A game with a mixture of a few genres from RPG, Simulation and to adventure elements."/>
    <n v="-872"/>
    <n v="1000"/>
    <n v="128"/>
    <x v="2"/>
    <x v="1"/>
    <s v="GBP"/>
    <n v="1383959939"/>
    <n v="1381364339"/>
    <b v="0"/>
    <n v="12"/>
    <b v="0"/>
    <x v="17"/>
    <n v="64"/>
    <x v="6"/>
    <x v="17"/>
  </r>
  <r>
    <n v="2139"/>
    <s v="Manorkept"/>
    <s v="An adventuring RPG with ghosts, mysteries, and flexible gameplay paths, Manorkept is a game that promises an unforgettable experience."/>
    <n v="-28374"/>
    <n v="30000"/>
    <n v="1626"/>
    <x v="2"/>
    <x v="0"/>
    <s v="USD"/>
    <n v="1478196008"/>
    <n v="1475604008"/>
    <b v="0"/>
    <n v="56"/>
    <b v="0"/>
    <x v="17"/>
    <n v="81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-499440"/>
    <n v="500000"/>
    <n v="560"/>
    <x v="2"/>
    <x v="0"/>
    <s v="USD"/>
    <n v="1357934424"/>
    <n v="1355342424"/>
    <b v="0"/>
    <n v="11"/>
    <b v="0"/>
    <x v="17"/>
    <n v="280"/>
    <x v="6"/>
    <x v="17"/>
  </r>
  <r>
    <n v="2141"/>
    <s v="King of Consoles"/>
    <s v="A place where people can test out the latest video games, for an hourly fee. It's cheaper than wasting money on a $60 game that sucked"/>
    <n v="-15000"/>
    <n v="15000"/>
    <n v="0"/>
    <x v="2"/>
    <x v="0"/>
    <s v="USD"/>
    <n v="1415947159"/>
    <n v="1413351559"/>
    <b v="0"/>
    <n v="0"/>
    <b v="0"/>
    <x v="17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-9899"/>
    <n v="10500"/>
    <n v="601"/>
    <x v="2"/>
    <x v="12"/>
    <s v="EUR"/>
    <n v="1451494210"/>
    <n v="1449075010"/>
    <b v="0"/>
    <n v="12"/>
    <b v="0"/>
    <x v="17"/>
    <n v="300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-1775"/>
    <n v="2000"/>
    <n v="225"/>
    <x v="2"/>
    <x v="0"/>
    <s v="USD"/>
    <n v="1279738800"/>
    <n v="1275599812"/>
    <b v="0"/>
    <n v="5"/>
    <b v="0"/>
    <x v="17"/>
    <n v="112.5"/>
    <x v="6"/>
    <x v="17"/>
  </r>
  <r>
    <n v="2144"/>
    <s v="Project Starborn"/>
    <s v="A thousand community-built sandbox games (and more!) with a fully-customizable game engine."/>
    <n v="-34893"/>
    <n v="35500"/>
    <n v="607"/>
    <x v="2"/>
    <x v="0"/>
    <s v="USD"/>
    <n v="1379164040"/>
    <n v="1376399240"/>
    <b v="0"/>
    <n v="24"/>
    <b v="0"/>
    <x v="17"/>
    <n v="303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-10435"/>
    <n v="15000"/>
    <n v="4565"/>
    <x v="2"/>
    <x v="0"/>
    <s v="USD"/>
    <n v="1385534514"/>
    <n v="1382938914"/>
    <b v="0"/>
    <n v="89"/>
    <b v="0"/>
    <x v="17"/>
    <n v="2282.5"/>
    <x v="6"/>
    <x v="17"/>
  </r>
  <r>
    <n v="2146"/>
    <s v="Nanaue eSports"/>
    <s v="New professional gaming organization with a tournament winning Dota 2 team, &amp; divisions in all eSports games looking to re brand/expand"/>
    <n v="-4999"/>
    <n v="5000"/>
    <n v="1"/>
    <x v="2"/>
    <x v="0"/>
    <s v="USD"/>
    <n v="1455207510"/>
    <n v="1453997910"/>
    <b v="0"/>
    <n v="1"/>
    <b v="0"/>
    <x v="17"/>
    <n v="0.5"/>
    <x v="6"/>
    <x v="17"/>
  </r>
  <r>
    <n v="2147"/>
    <s v="Johnny Rocketfingers 3"/>
    <s v="A Point and Click Adventure on Steroids."/>
    <n v="-387284"/>
    <n v="390000"/>
    <n v="2716"/>
    <x v="2"/>
    <x v="0"/>
    <s v="USD"/>
    <n v="1416125148"/>
    <n v="1413356748"/>
    <b v="0"/>
    <n v="55"/>
    <b v="0"/>
    <x v="17"/>
    <n v="1358"/>
    <x v="6"/>
    <x v="17"/>
  </r>
  <r>
    <n v="2148"/>
    <s v="ZomBlock's"/>
    <s v="zomblock's is a online zombie survival game where you can craft new weapons,find food and water to keep yourself alive."/>
    <n v="-98"/>
    <n v="100"/>
    <n v="2"/>
    <x v="2"/>
    <x v="1"/>
    <s v="GBP"/>
    <n v="1427992582"/>
    <n v="1425404182"/>
    <b v="0"/>
    <n v="2"/>
    <b v="0"/>
    <x v="17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-2000"/>
    <n v="2000"/>
    <n v="0"/>
    <x v="2"/>
    <x v="0"/>
    <s v="USD"/>
    <n v="1280534400"/>
    <n v="1277512556"/>
    <b v="0"/>
    <n v="0"/>
    <b v="0"/>
    <x v="17"/>
    <n v="0"/>
    <x v="6"/>
    <x v="17"/>
  </r>
  <r>
    <n v="2150"/>
    <s v="The Unknown Door"/>
    <s v="A pixel styled open world detective game."/>
    <n v="-49595"/>
    <n v="50000"/>
    <n v="405"/>
    <x v="2"/>
    <x v="10"/>
    <s v="NOK"/>
    <n v="1468392599"/>
    <n v="1465800599"/>
    <b v="0"/>
    <n v="4"/>
    <b v="0"/>
    <x v="17"/>
    <n v="202.5"/>
    <x v="6"/>
    <x v="17"/>
  </r>
  <r>
    <n v="2151"/>
    <s v="Handee Job for PS4 Gets on Shark Tank"/>
    <s v="Crazy Artist makes gaming more comfortable and fun for Playstation 4 users. I really want to give you a Handee Job!"/>
    <n v="-44882"/>
    <n v="45000"/>
    <n v="118"/>
    <x v="2"/>
    <x v="0"/>
    <s v="USD"/>
    <n v="1467231614"/>
    <n v="1464639614"/>
    <b v="0"/>
    <n v="6"/>
    <b v="0"/>
    <x v="17"/>
    <n v="59"/>
    <x v="6"/>
    <x v="17"/>
  </r>
  <r>
    <n v="2152"/>
    <s v="Space Shooter RPG+"/>
    <s v="Our game is going to be a space shooter that has RPG elements with New Game+! It will be unlike any space shooter ever played."/>
    <n v="-29950"/>
    <n v="30000"/>
    <n v="50"/>
    <x v="2"/>
    <x v="0"/>
    <s v="USD"/>
    <n v="1394909909"/>
    <n v="1392321509"/>
    <b v="0"/>
    <n v="4"/>
    <b v="0"/>
    <x v="17"/>
    <n v="25"/>
    <x v="6"/>
    <x v="17"/>
  </r>
  <r>
    <n v="2153"/>
    <s v="It's The GOD Complex"/>
    <s v="Crowdfunding the Gamers Way. An online game with real world consequences.Do you dare to play? Can you turn the world around?"/>
    <n v="-372591"/>
    <n v="372625"/>
    <n v="34"/>
    <x v="2"/>
    <x v="0"/>
    <s v="USD"/>
    <n v="1420876740"/>
    <n v="1417470718"/>
    <b v="0"/>
    <n v="4"/>
    <b v="0"/>
    <x v="17"/>
    <n v="17"/>
    <x v="6"/>
    <x v="17"/>
  </r>
  <r>
    <n v="2154"/>
    <s v="Demigods - Rise of the Children - Part 1 (Design)"/>
    <s v="A Real Time Strategy game based on Greek mythology in a fictional world."/>
    <n v="-248"/>
    <n v="250"/>
    <n v="2"/>
    <x v="2"/>
    <x v="0"/>
    <s v="USD"/>
    <n v="1390921827"/>
    <n v="1389193827"/>
    <b v="0"/>
    <n v="2"/>
    <b v="0"/>
    <x v="17"/>
    <n v="1"/>
    <x v="6"/>
    <x v="17"/>
  </r>
  <r>
    <n v="2155"/>
    <s v="VoxelMaze"/>
    <s v="A Level Editor, Turned up to eleven. Infinite creativity in one package, solo or with up to 16 of your friends."/>
    <n v="-4885"/>
    <n v="5000"/>
    <n v="115"/>
    <x v="2"/>
    <x v="1"/>
    <s v="GBP"/>
    <n v="1459443385"/>
    <n v="1456854985"/>
    <b v="0"/>
    <n v="5"/>
    <b v="0"/>
    <x v="17"/>
    <n v="57.5"/>
    <x v="6"/>
    <x v="17"/>
  </r>
  <r>
    <n v="2156"/>
    <s v="Beyond Black Space"/>
    <s v="Captain and manage your ship along with your crew in this deep space adventure! (PC/Linux/Mac)"/>
    <n v="-54507"/>
    <n v="56000"/>
    <n v="1493"/>
    <x v="2"/>
    <x v="0"/>
    <s v="USD"/>
    <n v="1379363406"/>
    <n v="1375475406"/>
    <b v="0"/>
    <n v="83"/>
    <b v="0"/>
    <x v="17"/>
    <n v="746.5"/>
    <x v="6"/>
    <x v="17"/>
  </r>
  <r>
    <n v="2157"/>
    <s v="Nin"/>
    <s v="Gamers and 90's fans unite in this small tale of epic proportions!"/>
    <n v="-53856"/>
    <n v="75000"/>
    <n v="21144"/>
    <x v="2"/>
    <x v="0"/>
    <s v="USD"/>
    <n v="1482479940"/>
    <n v="1479684783"/>
    <b v="0"/>
    <n v="57"/>
    <b v="0"/>
    <x v="17"/>
    <n v="10572"/>
    <x v="6"/>
    <x v="17"/>
  </r>
  <r>
    <n v="2158"/>
    <s v="PerfectGolf"/>
    <s v="A next generation golf game with a course designer and a massively multiplayer online tour. Join the fun and help us create it"/>
    <n v="-280229.89"/>
    <n v="300000"/>
    <n v="19770.11"/>
    <x v="2"/>
    <x v="0"/>
    <s v="USD"/>
    <n v="1360009774"/>
    <n v="1356121774"/>
    <b v="0"/>
    <n v="311"/>
    <b v="0"/>
    <x v="17"/>
    <n v="9885.05499999999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-3574"/>
    <n v="3600"/>
    <n v="26"/>
    <x v="2"/>
    <x v="0"/>
    <s v="USD"/>
    <n v="1310837574"/>
    <n v="1308245574"/>
    <b v="0"/>
    <n v="2"/>
    <b v="0"/>
    <x v="17"/>
    <n v="13"/>
    <x v="6"/>
    <x v="17"/>
  </r>
  <r>
    <n v="2160"/>
    <s v="Army vs Aliens - Currently in Alpha"/>
    <s v="An awesome side-scroller tower defense game.  Think &quot;Plants vs Zombies&quot; but from a side-on perspective."/>
    <n v="-9915"/>
    <n v="10000"/>
    <n v="85"/>
    <x v="2"/>
    <x v="0"/>
    <s v="USD"/>
    <n v="1337447105"/>
    <n v="1334855105"/>
    <b v="0"/>
    <n v="16"/>
    <b v="0"/>
    <x v="17"/>
    <n v="42.5"/>
    <x v="6"/>
    <x v="17"/>
  </r>
  <r>
    <n v="2161"/>
    <s v="CallMeGhost DEBUT ALBUM preorder!"/>
    <s v="We're trying to fund hard copies of our debut album!"/>
    <n v="63"/>
    <n v="400"/>
    <n v="463"/>
    <x v="0"/>
    <x v="0"/>
    <s v="USD"/>
    <n v="1443040059"/>
    <n v="1440448059"/>
    <b v="0"/>
    <n v="13"/>
    <b v="1"/>
    <x v="11"/>
    <n v="231.5"/>
    <x v="4"/>
    <x v="11"/>
  </r>
  <r>
    <n v="2162"/>
    <s v="&quot;Then &amp; Now&quot;"/>
    <s v="Then &amp; Now is the 1st Solo album from me Ian Stewart. To learn more about me, my music, and my life visit www.ianstewartlive.com"/>
    <n v="552"/>
    <n v="4500"/>
    <n v="5052"/>
    <x v="0"/>
    <x v="0"/>
    <s v="USD"/>
    <n v="1406226191"/>
    <n v="1403547791"/>
    <b v="0"/>
    <n v="58"/>
    <b v="1"/>
    <x v="11"/>
    <n v="2526"/>
    <x v="4"/>
    <x v="11"/>
  </r>
  <r>
    <n v="2163"/>
    <s v="Help MONGREL record our new cd !"/>
    <s v="Mongrel is looking to hit the studio once again in June so we can bring you a new cd later this year and we need your help!"/>
    <n v="805"/>
    <n v="2500"/>
    <n v="3305"/>
    <x v="0"/>
    <x v="0"/>
    <s v="USD"/>
    <n v="1433735400"/>
    <n v="1429306520"/>
    <b v="0"/>
    <n v="44"/>
    <b v="1"/>
    <x v="11"/>
    <n v="1652.5"/>
    <x v="4"/>
    <x v="11"/>
  </r>
  <r>
    <n v="2164"/>
    <s v="Rosaline debut record"/>
    <s v="South Florida roots country/rock outfit's long awaited debut record"/>
    <n v="145"/>
    <n v="5500"/>
    <n v="5645"/>
    <x v="0"/>
    <x v="0"/>
    <s v="USD"/>
    <n v="1466827140"/>
    <n v="1464196414"/>
    <b v="0"/>
    <n v="83"/>
    <b v="1"/>
    <x v="11"/>
    <n v="2822.5"/>
    <x v="4"/>
    <x v="11"/>
  </r>
  <r>
    <n v="2165"/>
    <s v="Le Temps Nous Est ComtÃ©"/>
    <s v="Vous aimez le rock fort ? Aidez les Beat Cheese Ã  produire leur premier album ! Do you like cheese? Help us produce our first album!"/>
    <n v="966"/>
    <n v="2500"/>
    <n v="3466"/>
    <x v="0"/>
    <x v="6"/>
    <s v="EUR"/>
    <n v="1460127635"/>
    <n v="1457539235"/>
    <b v="0"/>
    <n v="117"/>
    <b v="1"/>
    <x v="11"/>
    <n v="173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932"/>
    <n v="2000"/>
    <n v="2932"/>
    <x v="0"/>
    <x v="0"/>
    <s v="USD"/>
    <n v="1417813618"/>
    <n v="1413922018"/>
    <b v="0"/>
    <n v="32"/>
    <b v="1"/>
    <x v="11"/>
    <n v="1466"/>
    <x v="4"/>
    <x v="11"/>
  </r>
  <r>
    <n v="2167"/>
    <s v="Planes and Planets needs to get their EP finished!!"/>
    <s v="We need YOUR HELP to take one more step to this make release sound amazing!"/>
    <n v="30"/>
    <n v="150"/>
    <n v="180"/>
    <x v="0"/>
    <x v="0"/>
    <s v="USD"/>
    <n v="1347672937"/>
    <n v="1346463337"/>
    <b v="0"/>
    <n v="8"/>
    <b v="1"/>
    <x v="11"/>
    <n v="90"/>
    <x v="4"/>
    <x v="11"/>
  </r>
  <r>
    <n v="2168"/>
    <s v="PIZAZZ: Pigeons Playing Ping Pong's New Album"/>
    <s v="We're hitting the studio to record our next album, &quot;Pizazz&quot;!! Help us put the FUN in FUNK!!"/>
    <n v="3884.6899999999987"/>
    <n v="18000"/>
    <n v="21884.69"/>
    <x v="0"/>
    <x v="0"/>
    <s v="USD"/>
    <n v="1486702800"/>
    <n v="1484058261"/>
    <b v="0"/>
    <n v="340"/>
    <b v="1"/>
    <x v="11"/>
    <n v="1094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0"/>
    <n v="153"/>
    <n v="153"/>
    <x v="0"/>
    <x v="0"/>
    <s v="USD"/>
    <n v="1488473351"/>
    <n v="1488214151"/>
    <b v="0"/>
    <n v="7"/>
    <b v="1"/>
    <x v="11"/>
    <n v="76.5"/>
    <x v="4"/>
    <x v="11"/>
  </r>
  <r>
    <n v="2170"/>
    <s v="STETSON'S NEW EP"/>
    <s v="We are a hard rock band from Northern California trying to raise $350 for our next EP. Be a part of our journey!"/>
    <n v="283"/>
    <n v="350"/>
    <n v="633"/>
    <x v="0"/>
    <x v="0"/>
    <s v="USD"/>
    <n v="1440266422"/>
    <n v="1436810422"/>
    <b v="0"/>
    <n v="19"/>
    <b v="1"/>
    <x v="11"/>
    <n v="316.5"/>
    <x v="4"/>
    <x v="11"/>
  </r>
  <r>
    <n v="2171"/>
    <s v="Brainspoonâ€™s New Record"/>
    <s v="Like records? We do, too! Help this Los Angeles based rock 'n' roll band get their new album out on vinyl!"/>
    <n v="243"/>
    <n v="4000"/>
    <n v="4243"/>
    <x v="0"/>
    <x v="0"/>
    <s v="USD"/>
    <n v="1434949200"/>
    <n v="1431903495"/>
    <b v="0"/>
    <n v="47"/>
    <b v="1"/>
    <x v="11"/>
    <n v="2121.5"/>
    <x v="4"/>
    <x v="11"/>
  </r>
  <r>
    <n v="2172"/>
    <s v="Hollow point 9, Sins Of Yesterday CD"/>
    <s v="hey friends. We are Hollow Point 9._x000a_We are calling on you to help us._x000a_In our journey to make our debut album."/>
    <n v="0"/>
    <n v="1000"/>
    <n v="1000"/>
    <x v="0"/>
    <x v="0"/>
    <s v="USD"/>
    <n v="1429365320"/>
    <n v="1426773320"/>
    <b v="0"/>
    <n v="13"/>
    <b v="1"/>
    <x v="11"/>
    <n v="5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1131"/>
    <n v="4200"/>
    <n v="5331"/>
    <x v="0"/>
    <x v="0"/>
    <s v="USD"/>
    <n v="1378785540"/>
    <n v="1376066243"/>
    <b v="0"/>
    <n v="90"/>
    <b v="1"/>
    <x v="11"/>
    <n v="2665.5"/>
    <x v="4"/>
    <x v="11"/>
  </r>
  <r>
    <n v="2174"/>
    <s v="Chivo Funge and the Extensions"/>
    <s v="Chivo and his band of miscreants present their debut album _x000a_'Blind Energy' ...we think you are going to like it."/>
    <n v="119"/>
    <n v="4000"/>
    <n v="4119"/>
    <x v="0"/>
    <x v="1"/>
    <s v="GBP"/>
    <n v="1462453307"/>
    <n v="1459861307"/>
    <b v="0"/>
    <n v="63"/>
    <b v="1"/>
    <x v="11"/>
    <n v="2059.5"/>
    <x v="4"/>
    <x v="11"/>
  </r>
  <r>
    <n v="2175"/>
    <s v="Repulsur's First Record"/>
    <s v="Trying to get the last bit of money together to finish recording the first full length Repulsur album, &quot;The After School Special&quot;."/>
    <n v="1050"/>
    <n v="700"/>
    <n v="1750"/>
    <x v="0"/>
    <x v="0"/>
    <s v="USD"/>
    <n v="1469059986"/>
    <n v="1468455186"/>
    <b v="0"/>
    <n v="26"/>
    <b v="1"/>
    <x v="11"/>
    <n v="875"/>
    <x v="4"/>
    <x v="11"/>
  </r>
  <r>
    <n v="2176"/>
    <s v="Mike Farley Band - New Album!"/>
    <s v="The Mike Farley Band has re-assembled its original line up and needs your help to make a new full-length album!"/>
    <n v="1301"/>
    <n v="5000"/>
    <n v="6301"/>
    <x v="0"/>
    <x v="0"/>
    <s v="USD"/>
    <n v="1430579509"/>
    <n v="1427987509"/>
    <b v="0"/>
    <n v="71"/>
    <b v="1"/>
    <x v="11"/>
    <n v="3150.5"/>
    <x v="4"/>
    <x v="11"/>
  </r>
  <r>
    <n v="2177"/>
    <s v="Nobody Rides For Free ~ Stone Horse"/>
    <s v="Stone Horse ~ _x000a_Doing what they do best, laying down honest and _x000a_proper Rock-n-Roll guaranteed to soothe your soul!"/>
    <n v="3"/>
    <n v="2500"/>
    <n v="2503"/>
    <x v="0"/>
    <x v="0"/>
    <s v="USD"/>
    <n v="1465192867"/>
    <n v="1463032867"/>
    <b v="0"/>
    <n v="38"/>
    <b v="1"/>
    <x v="11"/>
    <n v="1251.5"/>
    <x v="4"/>
    <x v="11"/>
  </r>
  <r>
    <n v="2178"/>
    <s v="The Letter Black - New Record"/>
    <s v="We are making our third studio album and no longer have a label telling us what we can/can't do. This record is for the fans."/>
    <n v="9660"/>
    <n v="25000"/>
    <n v="34660"/>
    <x v="0"/>
    <x v="0"/>
    <s v="USD"/>
    <n v="1484752597"/>
    <n v="1482160597"/>
    <b v="0"/>
    <n v="859"/>
    <b v="1"/>
    <x v="11"/>
    <n v="17330"/>
    <x v="4"/>
    <x v="11"/>
  </r>
  <r>
    <n v="2179"/>
    <s v="Woodhouse EP"/>
    <s v="Woodhouse is making an EP!  If you are a fan of whiskey and loud guitars, contribute to the cause!"/>
    <n v="614"/>
    <n v="1000"/>
    <n v="1614"/>
    <x v="0"/>
    <x v="0"/>
    <s v="USD"/>
    <n v="1428725192"/>
    <n v="1426133192"/>
    <b v="0"/>
    <n v="21"/>
    <b v="1"/>
    <x v="11"/>
    <n v="807"/>
    <x v="4"/>
    <x v="11"/>
  </r>
  <r>
    <n v="2180"/>
    <s v="FOUR STAR MARY &quot;PIECES&quot;"/>
    <s v="Help fund the new record by independent alternative rockers FOUR STAR MARY &quot;PIECES&quot;"/>
    <n v="359.21000000000004"/>
    <n v="5000"/>
    <n v="5359.21"/>
    <x v="0"/>
    <x v="0"/>
    <s v="USD"/>
    <n v="1447434268"/>
    <n v="1443801868"/>
    <b v="0"/>
    <n v="78"/>
    <b v="1"/>
    <x v="11"/>
    <n v="2679.605"/>
    <x v="4"/>
    <x v="11"/>
  </r>
  <r>
    <n v="2181"/>
    <s v="Broken Contract Rulebook Relaunch"/>
    <s v="Broken Contract is a sci-fi, action/adventure, miniature based game of sci-fi worker insurrection in a dystopian future for 2+ players."/>
    <n v="1062"/>
    <n v="2000"/>
    <n v="3062"/>
    <x v="0"/>
    <x v="0"/>
    <s v="USD"/>
    <n v="1487635653"/>
    <n v="1486426053"/>
    <b v="0"/>
    <n v="53"/>
    <b v="1"/>
    <x v="32"/>
    <n v="1531"/>
    <x v="6"/>
    <x v="32"/>
  </r>
  <r>
    <n v="2182"/>
    <s v="Broken World - A Post-Apocalypse Tabletop RPG"/>
    <s v="An incredibly comprehensive tabletop rpg book for the post apocalypse, inspired by Dungeon World."/>
    <n v="12725"/>
    <n v="3000"/>
    <n v="15725"/>
    <x v="0"/>
    <x v="5"/>
    <s v="CAD"/>
    <n v="1412285825"/>
    <n v="1409261825"/>
    <b v="0"/>
    <n v="356"/>
    <b v="1"/>
    <x v="32"/>
    <n v="7862.5"/>
    <x v="6"/>
    <x v="32"/>
  </r>
  <r>
    <n v="2183"/>
    <s v="D12 Trap Dice + Trapped The Dice Game"/>
    <s v="Don't just kill them, let the dice decide what kills'em. As a Bonus Get the game TRAPPED free, a Fast paced Dice game for 2-8 Players."/>
    <n v="7007"/>
    <n v="1800"/>
    <n v="8807"/>
    <x v="0"/>
    <x v="0"/>
    <s v="USD"/>
    <n v="1486616400"/>
    <n v="1484037977"/>
    <b v="0"/>
    <n v="279"/>
    <b v="1"/>
    <x v="32"/>
    <n v="4403.5"/>
    <x v="6"/>
    <x v="32"/>
  </r>
  <r>
    <n v="2184"/>
    <s v="Liguria"/>
    <s v="Trading beautiful colors on behalf of the bishop! Become the best merchant of the Fresco World in this innovative game by Queen Games."/>
    <n v="18474"/>
    <n v="10000"/>
    <n v="28474"/>
    <x v="0"/>
    <x v="0"/>
    <s v="USD"/>
    <n v="1453737600"/>
    <n v="1452530041"/>
    <b v="1"/>
    <n v="266"/>
    <b v="1"/>
    <x v="32"/>
    <n v="14237"/>
    <x v="6"/>
    <x v="32"/>
  </r>
  <r>
    <n v="2185"/>
    <s v="Empire of the Dead: REQUIEM"/>
    <s v="Empire of the Dead-Requiem is a miniatures expansion to our 28mm tabletop game set in a Dark and Gothic, Steampunk Victorian Empire."/>
    <n v="87848.5"/>
    <n v="5000"/>
    <n v="92848.5"/>
    <x v="0"/>
    <x v="1"/>
    <s v="GBP"/>
    <n v="1364286239"/>
    <n v="1360830239"/>
    <b v="0"/>
    <n v="623"/>
    <b v="1"/>
    <x v="32"/>
    <n v="46424.25"/>
    <x v="6"/>
    <x v="32"/>
  </r>
  <r>
    <n v="2186"/>
    <s v="Latitude 90Â° : The Origin"/>
    <s v="The real-time digital social deduction game where there's no moderator, no sleeping, and no dying."/>
    <n v="1935"/>
    <n v="20000"/>
    <n v="21935"/>
    <x v="0"/>
    <x v="0"/>
    <s v="USD"/>
    <n v="1473213600"/>
    <n v="1470062743"/>
    <b v="0"/>
    <n v="392"/>
    <b v="1"/>
    <x v="32"/>
    <n v="10967.5"/>
    <x v="6"/>
    <x v="32"/>
  </r>
  <r>
    <n v="2187"/>
    <s v="Tesla vs. Edison"/>
    <s v="The War of Currents! 2-5 electricity innovators build routes, grow tech trees, and play the stock market in 20 minutes per player."/>
    <n v="182928.5"/>
    <n v="20000"/>
    <n v="202928.5"/>
    <x v="0"/>
    <x v="0"/>
    <s v="USD"/>
    <n v="1428033540"/>
    <n v="1425531666"/>
    <b v="1"/>
    <n v="3562"/>
    <b v="1"/>
    <x v="32"/>
    <n v="101464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17151"/>
    <n v="5494"/>
    <n v="22645"/>
    <x v="0"/>
    <x v="2"/>
    <s v="AUD"/>
    <n v="1477414800"/>
    <n v="1474380241"/>
    <b v="0"/>
    <n v="514"/>
    <b v="1"/>
    <x v="32"/>
    <n v="11322.5"/>
    <x v="6"/>
    <x v="32"/>
  </r>
  <r>
    <n v="2189"/>
    <s v="Odyssey: ARGONAUTS"/>
    <s v="Help me fund the Argonauts! Sculpted by Dave Kidd, based on concept art from Roberto Cirillo, created by Fet Milner and myself!"/>
    <n v="4839"/>
    <n v="1200"/>
    <n v="6039"/>
    <x v="0"/>
    <x v="1"/>
    <s v="GBP"/>
    <n v="1461276000"/>
    <n v="1460055300"/>
    <b v="0"/>
    <n v="88"/>
    <b v="1"/>
    <x v="32"/>
    <n v="3019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6076"/>
    <n v="19000"/>
    <n v="35076"/>
    <x v="0"/>
    <x v="0"/>
    <s v="USD"/>
    <n v="1458716340"/>
    <n v="1455721204"/>
    <b v="0"/>
    <n v="537"/>
    <b v="1"/>
    <x v="32"/>
    <n v="17538"/>
    <x v="6"/>
    <x v="32"/>
  </r>
  <r>
    <n v="2191"/>
    <s v="SpecForce Rangers: Outlanders Phase 4"/>
    <s v="This campaign features the Government Special Forces on Outland. 28mm scale white metal miniatures for Sci-Fi games in any setting."/>
    <n v="148"/>
    <n v="750"/>
    <n v="898"/>
    <x v="0"/>
    <x v="1"/>
    <s v="GBP"/>
    <n v="1487102427"/>
    <n v="1486065627"/>
    <b v="0"/>
    <n v="25"/>
    <b v="1"/>
    <x v="32"/>
    <n v="449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17748.82"/>
    <n v="12000"/>
    <n v="129748.82"/>
    <x v="0"/>
    <x v="1"/>
    <s v="GBP"/>
    <n v="1481842800"/>
    <n v="1479414344"/>
    <b v="0"/>
    <n v="3238"/>
    <b v="1"/>
    <x v="32"/>
    <n v="64874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52856"/>
    <n v="15000"/>
    <n v="67856"/>
    <x v="0"/>
    <x v="0"/>
    <s v="USD"/>
    <n v="1479704340"/>
    <n v="1477043072"/>
    <b v="0"/>
    <n v="897"/>
    <b v="1"/>
    <x v="32"/>
    <n v="33928"/>
    <x v="6"/>
    <x v="32"/>
  </r>
  <r>
    <n v="2194"/>
    <s v="Monster Lab"/>
    <s v="LAST CHANCE! A fast paced card game for people who like to play god, build hybrid cat monsters and add flamethrowers to space dragons."/>
    <n v="43737"/>
    <n v="10000"/>
    <n v="53737"/>
    <x v="0"/>
    <x v="0"/>
    <s v="USD"/>
    <n v="1459012290"/>
    <n v="1456423890"/>
    <b v="0"/>
    <n v="878"/>
    <b v="1"/>
    <x v="32"/>
    <n v="26868.5"/>
    <x v="6"/>
    <x v="32"/>
  </r>
  <r>
    <n v="2195"/>
    <s v="Purgatoria: City of Angels"/>
    <s v="A gritty, noir tabletop RPG with a fast-paced combo-based battle system."/>
    <n v="935"/>
    <n v="4600"/>
    <n v="5535"/>
    <x v="0"/>
    <x v="0"/>
    <s v="USD"/>
    <n v="1439317900"/>
    <n v="1436725900"/>
    <b v="0"/>
    <n v="115"/>
    <b v="1"/>
    <x v="32"/>
    <n v="2767.5"/>
    <x v="6"/>
    <x v="32"/>
  </r>
  <r>
    <n v="2196"/>
    <s v="LACORSA Grand Prix Game (relaunch)"/>
    <s v="Race your friends in style with this classic Grand Prix game."/>
    <n v="1937"/>
    <n v="14000"/>
    <n v="15937"/>
    <x v="0"/>
    <x v="0"/>
    <s v="USD"/>
    <n v="1480662000"/>
    <n v="1478000502"/>
    <b v="0"/>
    <n v="234"/>
    <b v="1"/>
    <x v="32"/>
    <n v="7968.5"/>
    <x v="6"/>
    <x v="32"/>
  </r>
  <r>
    <n v="2197"/>
    <s v="Trickerion - Legends of Illusion"/>
    <s v="A strategy game of magic and deception, where aspiring  Illusionists clash in a grand contest for fame and fortune."/>
    <n v="255309.33000000002"/>
    <n v="30000"/>
    <n v="285309.33"/>
    <x v="0"/>
    <x v="0"/>
    <s v="USD"/>
    <n v="1425132059"/>
    <n v="1422540059"/>
    <b v="0"/>
    <n v="4330"/>
    <b v="1"/>
    <x v="32"/>
    <n v="142654.66500000001"/>
    <x v="6"/>
    <x v="32"/>
  </r>
  <r>
    <n v="2198"/>
    <s v="Rivals: Masters of the Deep"/>
    <s v="A tactical Miniatures board game for 2-4 players set in a mysterious underwater realm where 4 factions battle for supremacy."/>
    <n v="13157"/>
    <n v="40000"/>
    <n v="53157"/>
    <x v="0"/>
    <x v="0"/>
    <s v="USD"/>
    <n v="1447507200"/>
    <n v="1444911600"/>
    <b v="0"/>
    <n v="651"/>
    <b v="1"/>
    <x v="32"/>
    <n v="26578.5"/>
    <x v="6"/>
    <x v="32"/>
  </r>
  <r>
    <n v="2199"/>
    <s v="Decadolo. Flip it!"/>
    <s v="A new strategic board game designed to flip out your opponent."/>
    <n v="4228"/>
    <n v="9000"/>
    <n v="13228"/>
    <x v="0"/>
    <x v="17"/>
    <s v="EUR"/>
    <n v="1444903198"/>
    <n v="1442311198"/>
    <b v="1"/>
    <n v="251"/>
    <b v="1"/>
    <x v="32"/>
    <n v="6614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8843"/>
    <n v="2000"/>
    <n v="10843"/>
    <x v="0"/>
    <x v="1"/>
    <s v="GBP"/>
    <n v="1436151600"/>
    <n v="1433775668"/>
    <b v="0"/>
    <n v="263"/>
    <b v="1"/>
    <x v="32"/>
    <n v="5421.5"/>
    <x v="6"/>
    <x v="32"/>
  </r>
  <r>
    <n v="2201"/>
    <s v="Superpowerless - Princess - Music Video"/>
    <s v="Oh Hello! I make 8bit / Pop Punk under the name of Superpowerless and with your help, I'm looking to fund a new music video! :)"/>
    <n v="310.99"/>
    <n v="110"/>
    <n v="420.99"/>
    <x v="0"/>
    <x v="1"/>
    <s v="GBP"/>
    <n v="1358367565"/>
    <n v="1357157965"/>
    <b v="0"/>
    <n v="28"/>
    <b v="1"/>
    <x v="15"/>
    <n v="210.495"/>
    <x v="4"/>
    <x v="15"/>
  </r>
  <r>
    <n v="2202"/>
    <s v="zircon - &quot;Identity Sequence&quot;: A cyberpunk-inspired journey"/>
    <s v="An electro-organic album of evolved dance music inspired by seminal cyberpunk works."/>
    <n v="24167.25"/>
    <n v="4000"/>
    <n v="28167.25"/>
    <x v="0"/>
    <x v="0"/>
    <s v="USD"/>
    <n v="1351801368"/>
    <n v="1349209368"/>
    <b v="0"/>
    <n v="721"/>
    <b v="1"/>
    <x v="15"/>
    <n v="14083.625"/>
    <x v="4"/>
    <x v="15"/>
  </r>
  <r>
    <n v="2203"/>
    <s v="Andy's iLL - The Invisible City"/>
    <s v="The Invisible City is a project built &amp; powered by my fans. A full video and audio experience that I hope to merge into a live show."/>
    <n v="191"/>
    <n v="2000"/>
    <n v="2191"/>
    <x v="0"/>
    <x v="5"/>
    <s v="CAD"/>
    <n v="1443127082"/>
    <n v="1440535082"/>
    <b v="0"/>
    <n v="50"/>
    <b v="1"/>
    <x v="15"/>
    <n v="1095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493"/>
    <n v="1500"/>
    <n v="1993"/>
    <x v="0"/>
    <x v="0"/>
    <s v="USD"/>
    <n v="1362814119"/>
    <n v="1360222119"/>
    <b v="0"/>
    <n v="73"/>
    <b v="1"/>
    <x v="15"/>
    <n v="996.5"/>
    <x v="4"/>
    <x v="15"/>
  </r>
  <r>
    <n v="2205"/>
    <s v="Lestat - Midnight Toll Video"/>
    <s v="Lestat is filming their first video, and they need your help! From their release, Arisen, &quot;Midnight Toll&quot;. Hear it at lestatmusic.com."/>
    <n v="390"/>
    <n v="750"/>
    <n v="1140"/>
    <x v="0"/>
    <x v="0"/>
    <s v="USD"/>
    <n v="1338579789"/>
    <n v="1335987789"/>
    <b v="0"/>
    <n v="27"/>
    <b v="1"/>
    <x v="15"/>
    <n v="570"/>
    <x v="4"/>
    <x v="15"/>
  </r>
  <r>
    <n v="2206"/>
    <s v="Arbor Oasis's First Album!"/>
    <s v="We really think we might have what it takes to make it someday! But we really need help to take the first step and release this album!"/>
    <n v="30"/>
    <n v="1100"/>
    <n v="1130"/>
    <x v="0"/>
    <x v="0"/>
    <s v="USD"/>
    <n v="1334556624"/>
    <n v="1333001424"/>
    <b v="0"/>
    <n v="34"/>
    <b v="1"/>
    <x v="15"/>
    <n v="565"/>
    <x v="4"/>
    <x v="15"/>
  </r>
  <r>
    <n v="2207"/>
    <s v="Piece of Happy"/>
    <s v="Each piece has a story behind it. Not of some life drama but of an experience you live whilst listening; Happiness evoking"/>
    <n v="0"/>
    <n v="2000"/>
    <n v="2000"/>
    <x v="0"/>
    <x v="0"/>
    <s v="USD"/>
    <n v="1384580373"/>
    <n v="1381984773"/>
    <b v="0"/>
    <n v="7"/>
    <b v="1"/>
    <x v="15"/>
    <n v="10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6"/>
    <n v="1000"/>
    <n v="1016"/>
    <x v="0"/>
    <x v="0"/>
    <s v="USD"/>
    <n v="1333771200"/>
    <n v="1328649026"/>
    <b v="0"/>
    <n v="24"/>
    <b v="1"/>
    <x v="15"/>
    <n v="508"/>
    <x v="4"/>
    <x v="15"/>
  </r>
  <r>
    <n v="2209"/>
    <s v="NYPC's North American (+ Colombia!) Tour May 2014 - Part 2"/>
    <s v="Support us and pledge for rewards on our new bigger Tour of the US, Canada and Colombia!"/>
    <n v="254"/>
    <n v="500"/>
    <n v="754"/>
    <x v="0"/>
    <x v="1"/>
    <s v="GBP"/>
    <n v="1397516400"/>
    <n v="1396524644"/>
    <b v="0"/>
    <n v="15"/>
    <b v="1"/>
    <x v="15"/>
    <n v="377"/>
    <x v="4"/>
    <x v="15"/>
  </r>
  <r>
    <n v="2210"/>
    <s v="The Seshen's Debut Album Release"/>
    <s v="Influenced by Little Dragon, J. Dilla, Erykah Badu &amp; Beach House, this genre-defying record fuses hip-hop, soul, pop and electronica."/>
    <n v="457"/>
    <n v="4000"/>
    <n v="4457"/>
    <x v="0"/>
    <x v="0"/>
    <s v="USD"/>
    <n v="1334424960"/>
    <n v="1329442510"/>
    <b v="0"/>
    <n v="72"/>
    <b v="1"/>
    <x v="15"/>
    <n v="2228.5"/>
    <x v="4"/>
    <x v="15"/>
  </r>
  <r>
    <n v="2211"/>
    <s v="Kickstart the Future (of Telefuture)"/>
    <s v="Telefuture, a record label sharing 80's inspired electronic music, wants to release some incredible albums on various physical mediums!"/>
    <n v="2390"/>
    <n v="2500"/>
    <n v="4890"/>
    <x v="0"/>
    <x v="0"/>
    <s v="USD"/>
    <n v="1397113140"/>
    <n v="1395168625"/>
    <b v="0"/>
    <n v="120"/>
    <b v="1"/>
    <x v="15"/>
    <n v="2445"/>
    <x v="4"/>
    <x v="15"/>
  </r>
  <r>
    <n v="2212"/>
    <s v="Dragon's Eye Recordings: Label Relaunch"/>
    <s v="Help Dragon's Eye relaunch with 4 new releases by Yann Novak, Pinkcourtesyphone, Steve Roden &amp; Lawrence English + Stephen Vitiello"/>
    <n v="863"/>
    <n v="6000"/>
    <n v="6863"/>
    <x v="0"/>
    <x v="0"/>
    <s v="USD"/>
    <n v="1383526800"/>
    <n v="1380650177"/>
    <b v="0"/>
    <n v="123"/>
    <b v="1"/>
    <x v="15"/>
    <n v="3431.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5"/>
    <n v="10"/>
    <x v="0"/>
    <x v="0"/>
    <s v="USD"/>
    <n v="1431719379"/>
    <n v="1429127379"/>
    <b v="0"/>
    <n v="1"/>
    <b v="1"/>
    <x v="15"/>
    <n v="5"/>
    <x v="4"/>
    <x v="15"/>
  </r>
  <r>
    <n v="2214"/>
    <s v="Spiff is ready to join the digital age!"/>
    <s v="Join this Kickstarter project today to assist Spiff in converting his analog recordings from the 80's to digital!"/>
    <n v="1155.01"/>
    <n v="600"/>
    <n v="1755.01"/>
    <x v="0"/>
    <x v="0"/>
    <s v="USD"/>
    <n v="1391713248"/>
    <n v="1389121248"/>
    <b v="0"/>
    <n v="24"/>
    <b v="1"/>
    <x v="15"/>
    <n v="877.505"/>
    <x v="4"/>
    <x v="15"/>
  </r>
  <r>
    <n v="2215"/>
    <s v="&quot;Something to See, Not to Say&quot; - Anemometer's First EP Album"/>
    <s v="Ambient Electro Grind-fest!"/>
    <n v="310"/>
    <n v="550"/>
    <n v="860"/>
    <x v="0"/>
    <x v="0"/>
    <s v="USD"/>
    <n v="1331621940"/>
    <n v="1329671572"/>
    <b v="0"/>
    <n v="33"/>
    <b v="1"/>
    <x v="15"/>
    <n v="430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17"/>
    <n v="300"/>
    <n v="317"/>
    <x v="0"/>
    <x v="0"/>
    <s v="USD"/>
    <n v="1437674545"/>
    <n v="1436464945"/>
    <b v="0"/>
    <n v="14"/>
    <b v="1"/>
    <x v="15"/>
    <n v="158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5"/>
    <n v="420"/>
    <n v="425"/>
    <x v="0"/>
    <x v="0"/>
    <s v="USD"/>
    <n v="1446451200"/>
    <n v="1445539113"/>
    <b v="0"/>
    <n v="9"/>
    <b v="1"/>
    <x v="15"/>
    <n v="212.5"/>
    <x v="4"/>
    <x v="15"/>
  </r>
  <r>
    <n v="2218"/>
    <s v="Idiot Stare &quot;Unknown to Millions&quot; CD"/>
    <s v="Help Idiot Stare press their next album to CD. Over 40 minutes of intense industrial rock that you're going to want to own!"/>
    <n v="456.65999999999985"/>
    <n v="2000"/>
    <n v="2456.66"/>
    <x v="0"/>
    <x v="0"/>
    <s v="USD"/>
    <n v="1346198400"/>
    <n v="1344281383"/>
    <b v="0"/>
    <n v="76"/>
    <b v="1"/>
    <x v="15"/>
    <n v="1228.33"/>
    <x v="4"/>
    <x v="15"/>
  </r>
  <r>
    <n v="2219"/>
    <s v="Moments by eBurner"/>
    <s v="An album that illustrates events in our lives, whether trivial or significant, through the tones of electronic music."/>
    <n v="15"/>
    <n v="1000"/>
    <n v="1015"/>
    <x v="0"/>
    <x v="0"/>
    <s v="USD"/>
    <n v="1440004512"/>
    <n v="1437412512"/>
    <b v="0"/>
    <n v="19"/>
    <b v="1"/>
    <x v="15"/>
    <n v="507.5"/>
    <x v="4"/>
    <x v="15"/>
  </r>
  <r>
    <n v="2220"/>
    <s v="Be Part of Darkpine's Debut EP"/>
    <s v="Darkpine is recording and releasing a 5-track EP within the coming months this summer and hopes for your support."/>
    <n v="40"/>
    <n v="3500"/>
    <n v="3540"/>
    <x v="0"/>
    <x v="0"/>
    <s v="USD"/>
    <n v="1374888436"/>
    <n v="1372296436"/>
    <b v="0"/>
    <n v="69"/>
    <b v="1"/>
    <x v="15"/>
    <n v="177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609"/>
    <n v="7500"/>
    <n v="8109"/>
    <x v="0"/>
    <x v="0"/>
    <s v="USD"/>
    <n v="1461369600"/>
    <n v="1458748809"/>
    <b v="0"/>
    <n v="218"/>
    <b v="1"/>
    <x v="32"/>
    <n v="4054.5"/>
    <x v="6"/>
    <x v="32"/>
  </r>
  <r>
    <n v="2222"/>
    <s v="Passing Shot: Dice Tennis Game"/>
    <s v="Passing Shot is a tennis dice game for two players. Strategic use of the dice rolls allow you to score points to win game, set &amp; match."/>
    <n v="313"/>
    <n v="500"/>
    <n v="813"/>
    <x v="0"/>
    <x v="0"/>
    <s v="USD"/>
    <n v="1327776847"/>
    <n v="1325184847"/>
    <b v="0"/>
    <n v="30"/>
    <b v="1"/>
    <x v="32"/>
    <n v="406.5"/>
    <x v="6"/>
    <x v="32"/>
  </r>
  <r>
    <n v="2223"/>
    <s v="M4 Collapsible Cardboard Scenery"/>
    <s v="Cardboard scenery for Sci-Fi 28-32mm miniature games. Easy to assemble, disassemble and transport. Supplied unpainted. By MCSTUDIO."/>
    <n v="1131"/>
    <n v="19500"/>
    <n v="20631"/>
    <x v="0"/>
    <x v="5"/>
    <s v="CAD"/>
    <n v="1435418568"/>
    <n v="1432826568"/>
    <b v="0"/>
    <n v="100"/>
    <b v="1"/>
    <x v="32"/>
    <n v="1031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4315"/>
    <n v="10000"/>
    <n v="24315"/>
    <x v="0"/>
    <x v="0"/>
    <s v="USD"/>
    <n v="1477767600"/>
    <n v="1475337675"/>
    <b v="0"/>
    <n v="296"/>
    <b v="1"/>
    <x v="32"/>
    <n v="12157.5"/>
    <x v="6"/>
    <x v="32"/>
  </r>
  <r>
    <n v="2225"/>
    <s v="Battle Systemsâ„¢ Fantasy Dungeon Terrain"/>
    <s v="Fantasy Dungeon terrain for 28mm tabletop games. This is pre-punched card that is easy to assemble with no painting required."/>
    <n v="177415.01"/>
    <n v="21000"/>
    <n v="198415.01"/>
    <x v="0"/>
    <x v="1"/>
    <s v="GBP"/>
    <n v="1411326015"/>
    <n v="1408734015"/>
    <b v="0"/>
    <n v="1204"/>
    <b v="1"/>
    <x v="32"/>
    <n v="99207.505000000005"/>
    <x v="6"/>
    <x v="32"/>
  </r>
  <r>
    <n v="2226"/>
    <s v="Street Kings Boardgame"/>
    <s v="Missed the Kickstarter? Contact your local gaming store before going online. Or click on the order button. Thanks for the support!"/>
    <n v="1523.3100000000013"/>
    <n v="18000"/>
    <n v="19523.310000000001"/>
    <x v="0"/>
    <x v="0"/>
    <s v="USD"/>
    <n v="1455253140"/>
    <n v="1452625822"/>
    <b v="0"/>
    <n v="321"/>
    <b v="1"/>
    <x v="32"/>
    <n v="9761.6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7459"/>
    <n v="13000"/>
    <n v="20459"/>
    <x v="0"/>
    <x v="1"/>
    <s v="GBP"/>
    <n v="1384374155"/>
    <n v="1381778555"/>
    <b v="0"/>
    <n v="301"/>
    <b v="1"/>
    <x v="32"/>
    <n v="10229.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744.9"/>
    <n v="1000"/>
    <n v="11744.9"/>
    <x v="0"/>
    <x v="12"/>
    <s v="EUR"/>
    <n v="1439707236"/>
    <n v="1437115236"/>
    <b v="0"/>
    <n v="144"/>
    <b v="1"/>
    <x v="32"/>
    <n v="5872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5692.33"/>
    <n v="8012"/>
    <n v="13704.33"/>
    <x v="0"/>
    <x v="0"/>
    <s v="USD"/>
    <n v="1378180800"/>
    <n v="1375113391"/>
    <b v="0"/>
    <n v="539"/>
    <b v="1"/>
    <x v="32"/>
    <n v="6852.165"/>
    <x v="6"/>
    <x v="32"/>
  </r>
  <r>
    <n v="2230"/>
    <s v="Little Dungeon: Turtle Rock"/>
    <s v="Dungeon Crawl for All! A card game of swords, monsters and LOOT! Adventurers as young as 5 and &quot;seasoned&quot; warriors are all welcomed."/>
    <n v="2206"/>
    <n v="8500"/>
    <n v="10706"/>
    <x v="0"/>
    <x v="0"/>
    <s v="USD"/>
    <n v="1398460127"/>
    <n v="1395868127"/>
    <b v="0"/>
    <n v="498"/>
    <b v="1"/>
    <x v="32"/>
    <n v="5353"/>
    <x v="6"/>
    <x v="32"/>
  </r>
  <r>
    <n v="2231"/>
    <s v="Kingdom"/>
    <s v="A game about communities by Ben Robbins, creator of Microscope. Do you change the Kingdom or does the Kingdom change you?"/>
    <n v="27803.24"/>
    <n v="2500"/>
    <n v="30303.24"/>
    <x v="0"/>
    <x v="0"/>
    <s v="USD"/>
    <n v="1372136400"/>
    <n v="1369864301"/>
    <b v="0"/>
    <n v="1113"/>
    <b v="1"/>
    <x v="32"/>
    <n v="15151.62"/>
    <x v="6"/>
    <x v="32"/>
  </r>
  <r>
    <n v="2232"/>
    <s v="Backstory Cards"/>
    <s v="Backstory Cards help you and your friends create vibrant backstories for roleplaying games, no matter the system or genre."/>
    <n v="19790"/>
    <n v="5000"/>
    <n v="24790"/>
    <x v="0"/>
    <x v="0"/>
    <s v="USD"/>
    <n v="1405738800"/>
    <n v="1402945408"/>
    <b v="0"/>
    <n v="988"/>
    <b v="1"/>
    <x v="32"/>
    <n v="12395"/>
    <x v="6"/>
    <x v="32"/>
  </r>
  <r>
    <n v="2233"/>
    <s v="Cadaver - A Card Game For Aspiring Necromancers"/>
    <s v="Cadaver is a lighthearted game of friendly necromancy! Players compete to resurrect as many bodies as possible!"/>
    <n v="5801"/>
    <n v="2500"/>
    <n v="8301"/>
    <x v="0"/>
    <x v="1"/>
    <s v="GBP"/>
    <n v="1450051200"/>
    <n v="1448269539"/>
    <b v="0"/>
    <n v="391"/>
    <b v="1"/>
    <x v="32"/>
    <n v="4150.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65"/>
    <n v="100"/>
    <n v="1165"/>
    <x v="0"/>
    <x v="0"/>
    <s v="USD"/>
    <n v="1483645647"/>
    <n v="1481053647"/>
    <b v="0"/>
    <n v="28"/>
    <b v="1"/>
    <x v="32"/>
    <n v="582.5"/>
    <x v="6"/>
    <x v="32"/>
  </r>
  <r>
    <n v="2235"/>
    <s v="Miniature Scenery Terrain for Tabletop gaming and Wargames"/>
    <s v="An amazing set of sceneries to create unique atmospheres for your tabletop gaming."/>
    <n v="6931"/>
    <n v="13000"/>
    <n v="19931"/>
    <x v="0"/>
    <x v="5"/>
    <s v="CAD"/>
    <n v="1427585511"/>
    <n v="1424997111"/>
    <b v="0"/>
    <n v="147"/>
    <b v="1"/>
    <x v="32"/>
    <n v="9965.5"/>
    <x v="6"/>
    <x v="32"/>
  </r>
  <r>
    <n v="2236"/>
    <s v="Alienation - an intergalactic card drafting game"/>
    <s v="Assume the role of an intergalactic real-estate agent attempting to satisfy various creature clientele!"/>
    <n v="12239"/>
    <n v="2800"/>
    <n v="15039"/>
    <x v="0"/>
    <x v="0"/>
    <s v="USD"/>
    <n v="1454338123"/>
    <n v="1451746123"/>
    <b v="0"/>
    <n v="680"/>
    <b v="1"/>
    <x v="32"/>
    <n v="7519.5"/>
    <x v="6"/>
    <x v="32"/>
  </r>
  <r>
    <n v="2237"/>
    <s v="Monster Mansion"/>
    <s v="A real-time cooperative adventure for 2-8 players. Defeat legendary monsters to earn gold and escape before the time RUNS OUT!"/>
    <n v="45527"/>
    <n v="18000"/>
    <n v="63527"/>
    <x v="0"/>
    <x v="0"/>
    <s v="USD"/>
    <n v="1415779140"/>
    <n v="1412294683"/>
    <b v="0"/>
    <n v="983"/>
    <b v="1"/>
    <x v="32"/>
    <n v="31763.5"/>
    <x v="6"/>
    <x v="32"/>
  </r>
  <r>
    <n v="2238"/>
    <s v="28mm Fantasy Miniature range Feral Orcs!"/>
    <s v="28mm Fantasy Miniature Range in leadfree white metal: Orcs, wolves and more."/>
    <n v="1496"/>
    <n v="4000"/>
    <n v="5496"/>
    <x v="0"/>
    <x v="12"/>
    <s v="EUR"/>
    <n v="1489157716"/>
    <n v="1486565716"/>
    <b v="0"/>
    <n v="79"/>
    <b v="1"/>
    <x v="32"/>
    <n v="2748"/>
    <x v="6"/>
    <x v="32"/>
  </r>
  <r>
    <n v="2239"/>
    <s v="Pro Tabletop Gaming Audio Collection"/>
    <s v="Next stretch goal unlocks at $33,000 and/or 500 backers unlocks 2 bonus stretch goals."/>
    <n v="7006.6699999999983"/>
    <n v="25000"/>
    <n v="32006.67"/>
    <x v="0"/>
    <x v="0"/>
    <s v="USD"/>
    <n v="1385870520"/>
    <n v="1382742014"/>
    <b v="0"/>
    <n v="426"/>
    <b v="1"/>
    <x v="32"/>
    <n v="16003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8534"/>
    <n v="5000"/>
    <n v="13534"/>
    <x v="0"/>
    <x v="0"/>
    <s v="USD"/>
    <n v="1461354544"/>
    <n v="1458762544"/>
    <b v="0"/>
    <n v="96"/>
    <b v="1"/>
    <x v="32"/>
    <n v="6767"/>
    <x v="6"/>
    <x v="32"/>
  </r>
  <r>
    <n v="2241"/>
    <s v="Savage Worlds Zombie Squad"/>
    <s v="You are Ex- Military criminals sent on suicide missions on the edge of space. Science Fiction Tabletop RPG using Savage Worlds"/>
    <n v="7064"/>
    <n v="1000"/>
    <n v="8064"/>
    <x v="0"/>
    <x v="1"/>
    <s v="GBP"/>
    <n v="1488484300"/>
    <n v="1485892300"/>
    <b v="0"/>
    <n v="163"/>
    <b v="1"/>
    <x v="32"/>
    <n v="4032"/>
    <x v="6"/>
    <x v="32"/>
  </r>
  <r>
    <n v="2242"/>
    <s v="The Princess Bride Playing Cards from USPCC"/>
    <s v="Inconceivable! An amazing new illustrative deck based on The Princess Bride movie."/>
    <n v="126009.76000000001"/>
    <n v="10000"/>
    <n v="136009.76"/>
    <x v="0"/>
    <x v="0"/>
    <s v="USD"/>
    <n v="1385521320"/>
    <n v="1382449733"/>
    <b v="0"/>
    <n v="2525"/>
    <b v="1"/>
    <x v="32"/>
    <n v="68004.8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9301.5"/>
    <n v="1"/>
    <n v="9302.5"/>
    <x v="0"/>
    <x v="0"/>
    <s v="USD"/>
    <n v="1489374000"/>
    <n v="1488823290"/>
    <b v="0"/>
    <n v="2035"/>
    <b v="1"/>
    <x v="32"/>
    <n v="4651.25"/>
    <x v="6"/>
    <x v="32"/>
  </r>
  <r>
    <n v="2244"/>
    <s v="Warbands of the Cold North III"/>
    <s v="Finely sculpted 28mm Classic Fantasy metal and resin miniatures perfectly themed for use as a warband or adventuring party."/>
    <n v="13851"/>
    <n v="5000"/>
    <n v="18851"/>
    <x v="0"/>
    <x v="0"/>
    <s v="USD"/>
    <n v="1476649800"/>
    <n v="1475609946"/>
    <b v="0"/>
    <n v="290"/>
    <b v="1"/>
    <x v="32"/>
    <n v="9425.5"/>
    <x v="6"/>
    <x v="32"/>
  </r>
  <r>
    <n v="2245"/>
    <s v="TimeWatch: GUMSHOE Investigative Time Travel RPG"/>
    <s v="You've got a time machine, high-powered weapons and a whole lot of history to save. Welcome to TimeWatch!"/>
    <n v="101881"/>
    <n v="4000"/>
    <n v="105881"/>
    <x v="0"/>
    <x v="0"/>
    <s v="USD"/>
    <n v="1393005600"/>
    <n v="1390323617"/>
    <b v="0"/>
    <n v="1980"/>
    <b v="1"/>
    <x v="32"/>
    <n v="52940.5"/>
    <x v="6"/>
    <x v="32"/>
  </r>
  <r>
    <n v="2246"/>
    <s v="The BESPOKE GEEK: Cosplay for Everyday"/>
    <s v="The BESPOKE GEEK is a brand new clothing company from Bletchley, England producing handmade and individual hoodies for geeks."/>
    <n v="3"/>
    <n v="2500"/>
    <n v="2503"/>
    <x v="0"/>
    <x v="1"/>
    <s v="GBP"/>
    <n v="1441393210"/>
    <n v="1438801210"/>
    <b v="0"/>
    <n v="57"/>
    <b v="1"/>
    <x v="32"/>
    <n v="1251.5"/>
    <x v="6"/>
    <x v="32"/>
  </r>
  <r>
    <n v="2247"/>
    <s v="Foragers"/>
    <s v="Take on the role of an ancient forager in this fun strategy game from the designer of Biblios."/>
    <n v="824"/>
    <n v="18500"/>
    <n v="19324"/>
    <x v="0"/>
    <x v="0"/>
    <s v="USD"/>
    <n v="1438185565"/>
    <n v="1436975965"/>
    <b v="0"/>
    <n v="380"/>
    <b v="1"/>
    <x v="32"/>
    <n v="966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505"/>
    <n v="7000"/>
    <n v="7505"/>
    <x v="0"/>
    <x v="1"/>
    <s v="GBP"/>
    <n v="1481749278"/>
    <n v="1479157278"/>
    <b v="0"/>
    <n v="128"/>
    <b v="1"/>
    <x v="32"/>
    <n v="3752.5"/>
    <x v="6"/>
    <x v="32"/>
  </r>
  <r>
    <n v="2249"/>
    <s v="Centurion: Legionaries of Rome"/>
    <s v="March with the legions against the enemies of Rome in this role-playing game of military adventures."/>
    <n v="2407"/>
    <n v="3500"/>
    <n v="5907"/>
    <x v="0"/>
    <x v="0"/>
    <s v="USD"/>
    <n v="1364917965"/>
    <n v="1362329565"/>
    <b v="0"/>
    <n v="180"/>
    <b v="1"/>
    <x v="32"/>
    <n v="2953.5"/>
    <x v="6"/>
    <x v="32"/>
  </r>
  <r>
    <n v="2250"/>
    <s v="The Game Anywhere Table"/>
    <s v="A customizable gaming table, for the best gaming experience, portable, storable and lightweight, that can be taken anywhere"/>
    <n v="218778"/>
    <n v="25000"/>
    <n v="243778"/>
    <x v="0"/>
    <x v="0"/>
    <s v="USD"/>
    <n v="1480727273"/>
    <n v="1478131673"/>
    <b v="0"/>
    <n v="571"/>
    <b v="1"/>
    <x v="32"/>
    <n v="121889"/>
    <x v="6"/>
    <x v="32"/>
  </r>
  <r>
    <n v="2251"/>
    <s v="Werewolf: Full Moon Expansion"/>
    <s v="A great game full of lying, scheming, and werewolves.  Now with additional characters to add even more mayhem!"/>
    <n v="2928.1900000000005"/>
    <n v="8500"/>
    <n v="11428.19"/>
    <x v="0"/>
    <x v="0"/>
    <s v="USD"/>
    <n v="1408177077"/>
    <n v="1406362677"/>
    <b v="0"/>
    <n v="480"/>
    <b v="1"/>
    <x v="32"/>
    <n v="571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15505"/>
    <n v="9000"/>
    <n v="24505"/>
    <x v="0"/>
    <x v="3"/>
    <s v="EUR"/>
    <n v="1470469938"/>
    <n v="1469173938"/>
    <b v="0"/>
    <n v="249"/>
    <b v="1"/>
    <x v="32"/>
    <n v="12252.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1015"/>
    <n v="8000"/>
    <n v="9015"/>
    <x v="0"/>
    <x v="0"/>
    <s v="USD"/>
    <n v="1447862947"/>
    <n v="1445267347"/>
    <b v="0"/>
    <n v="84"/>
    <b v="1"/>
    <x v="32"/>
    <n v="4507.5"/>
    <x v="6"/>
    <x v="32"/>
  </r>
  <r>
    <n v="2254"/>
    <s v="Green Couch Games Limited: FrogFlip!"/>
    <s v="A dexterity microgame by father/daughter team, Jason and Claire Kotarski. Make 100 project."/>
    <n v="1799"/>
    <n v="500"/>
    <n v="2299"/>
    <x v="0"/>
    <x v="0"/>
    <s v="USD"/>
    <n v="1485271968"/>
    <n v="1484667168"/>
    <b v="0"/>
    <n v="197"/>
    <b v="1"/>
    <x v="32"/>
    <n v="1149.5"/>
    <x v="6"/>
    <x v="32"/>
  </r>
  <r>
    <n v="2255"/>
    <s v="Jumbo Jets - Jet Set Expansion Set #2"/>
    <s v="This is the second set of 5 expansions for our route-building game, Jet Set!"/>
    <n v="7373"/>
    <n v="3950"/>
    <n v="11323"/>
    <x v="0"/>
    <x v="0"/>
    <s v="USD"/>
    <n v="1462661451"/>
    <n v="1460069451"/>
    <b v="0"/>
    <n v="271"/>
    <b v="1"/>
    <x v="32"/>
    <n v="5661.5"/>
    <x v="6"/>
    <x v="32"/>
  </r>
  <r>
    <n v="2256"/>
    <s v="Bitcoin Empire"/>
    <s v="Build your crypto-currency empire and sabotage your opponents. A deck building, card game. 2-4 players. 15 minutes."/>
    <n v="589"/>
    <n v="480"/>
    <n v="1069"/>
    <x v="0"/>
    <x v="1"/>
    <s v="GBP"/>
    <n v="1479811846"/>
    <n v="1478602246"/>
    <b v="0"/>
    <n v="50"/>
    <b v="1"/>
    <x v="32"/>
    <n v="534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13403.5"/>
    <n v="2500"/>
    <n v="15903.5"/>
    <x v="0"/>
    <x v="1"/>
    <s v="GBP"/>
    <n v="1466377200"/>
    <n v="1463351329"/>
    <b v="0"/>
    <n v="169"/>
    <b v="1"/>
    <x v="32"/>
    <n v="7951.75"/>
    <x v="6"/>
    <x v="32"/>
  </r>
  <r>
    <n v="2258"/>
    <s v="A Sundered World"/>
    <s v="A Dungeon World campaign setting that takes place after the end of the worlds."/>
    <n v="1023"/>
    <n v="2200"/>
    <n v="3223"/>
    <x v="0"/>
    <x v="0"/>
    <s v="USD"/>
    <n v="1434045687"/>
    <n v="1431453687"/>
    <b v="0"/>
    <n v="205"/>
    <b v="1"/>
    <x v="32"/>
    <n v="1611.5"/>
    <x v="6"/>
    <x v="32"/>
  </r>
  <r>
    <n v="2259"/>
    <s v="The Second Breakfast"/>
    <s v="More Halfmen, more goats, more guns, and most of all some neat buildings and structures for the little fellas to hang out in!"/>
    <n v="17671"/>
    <n v="1000"/>
    <n v="18671"/>
    <x v="0"/>
    <x v="1"/>
    <s v="GBP"/>
    <n v="1481224736"/>
    <n v="1480360736"/>
    <b v="0"/>
    <n v="206"/>
    <b v="1"/>
    <x v="32"/>
    <n v="9335.5"/>
    <x v="6"/>
    <x v="32"/>
  </r>
  <r>
    <n v="2260"/>
    <s v="Cryptex Dice Vault"/>
    <s v="A fine wood cryptex dice vault to store your favorite dice. Designed to hold a standard set of 7 polyhedrals for your favorite RPG."/>
    <n v="5673"/>
    <n v="2500"/>
    <n v="8173"/>
    <x v="0"/>
    <x v="0"/>
    <s v="USD"/>
    <n v="1395876250"/>
    <n v="1393287850"/>
    <b v="0"/>
    <n v="84"/>
    <b v="1"/>
    <x v="32"/>
    <n v="4086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6795"/>
    <n v="1000"/>
    <n v="7795"/>
    <x v="0"/>
    <x v="2"/>
    <s v="AUD"/>
    <n v="1487093020"/>
    <n v="1485278620"/>
    <b v="0"/>
    <n v="210"/>
    <b v="1"/>
    <x v="32"/>
    <n v="3897.5"/>
    <x v="6"/>
    <x v="32"/>
  </r>
  <r>
    <n v="2262"/>
    <s v="Riders: A Game About Cheating Doomsday"/>
    <s v="An RPG about mortal servants of the Horsemen of the Apocalypse deciding to not end the world."/>
    <n v="1787"/>
    <n v="3300"/>
    <n v="5087"/>
    <x v="0"/>
    <x v="0"/>
    <s v="USD"/>
    <n v="1416268800"/>
    <n v="1413295358"/>
    <b v="0"/>
    <n v="181"/>
    <b v="1"/>
    <x v="32"/>
    <n v="2543.5"/>
    <x v="6"/>
    <x v="32"/>
  </r>
  <r>
    <n v="2263"/>
    <s v="Corvus Corax Miniatures - Outcasts"/>
    <s v="These are degenerated men who have, since birth, suffered the effect of mutation and turned into something wicked!"/>
    <n v="1166"/>
    <n v="7500"/>
    <n v="8666"/>
    <x v="0"/>
    <x v="11"/>
    <s v="SEK"/>
    <n v="1422734313"/>
    <n v="1420919913"/>
    <b v="0"/>
    <n v="60"/>
    <b v="1"/>
    <x v="32"/>
    <n v="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4802"/>
    <n v="6000"/>
    <n v="10802"/>
    <x v="0"/>
    <x v="0"/>
    <s v="USD"/>
    <n v="1463972400"/>
    <n v="1462543114"/>
    <b v="0"/>
    <n v="445"/>
    <b v="1"/>
    <x v="32"/>
    <n v="540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397"/>
    <n v="200"/>
    <n v="597"/>
    <x v="0"/>
    <x v="1"/>
    <s v="GBP"/>
    <n v="1479846507"/>
    <n v="1479241707"/>
    <b v="0"/>
    <n v="17"/>
    <b v="1"/>
    <x v="32"/>
    <n v="298.5"/>
    <x v="6"/>
    <x v="32"/>
  </r>
  <r>
    <n v="2266"/>
    <s v="GOAT LORDS."/>
    <s v="Want to be LORD OF THE GOATS? Start building your herd using thievery, magic, bombs and mostly goats."/>
    <n v="3304"/>
    <n v="1500"/>
    <n v="4804"/>
    <x v="0"/>
    <x v="0"/>
    <s v="USD"/>
    <n v="1461722400"/>
    <n v="1460235592"/>
    <b v="0"/>
    <n v="194"/>
    <b v="1"/>
    <x v="32"/>
    <n v="2402"/>
    <x v="6"/>
    <x v="32"/>
  </r>
  <r>
    <n v="2267"/>
    <s v="Stones Dungeon Tiles"/>
    <s v="Highly-detailed 2x2&quot; dungeon tiles made of a durable polymer-plastic &amp; VERY affordable cost. Perfect for tabletop &amp; role-playing games."/>
    <n v="56105"/>
    <n v="20000"/>
    <n v="76105"/>
    <x v="0"/>
    <x v="0"/>
    <s v="USD"/>
    <n v="1419123600"/>
    <n v="1416945297"/>
    <b v="0"/>
    <n v="404"/>
    <b v="1"/>
    <x v="32"/>
    <n v="38052.5"/>
    <x v="6"/>
    <x v="32"/>
  </r>
  <r>
    <n v="2268"/>
    <s v="Chardonnay Go"/>
    <s v="Chardonnay Go, the viral video with 23 million views, is now a hilarious board game for wine lovers, moms and other shameless people."/>
    <n v="728"/>
    <n v="28000"/>
    <n v="28728"/>
    <x v="0"/>
    <x v="0"/>
    <s v="USD"/>
    <n v="1489283915"/>
    <n v="1486691915"/>
    <b v="0"/>
    <n v="194"/>
    <b v="1"/>
    <x v="32"/>
    <n v="14364"/>
    <x v="6"/>
    <x v="32"/>
  </r>
  <r>
    <n v="2269"/>
    <s v="Treasure Decks for 5th Edition - Only $12!"/>
    <s v="Add exciting loot drops to your CR 1-4, 5-8, 9-12, 13-16, and 17-20 encounters! Each deck has over 200 possible outcomes!"/>
    <n v="42541"/>
    <n v="2500"/>
    <n v="45041"/>
    <x v="0"/>
    <x v="0"/>
    <s v="USD"/>
    <n v="1488862800"/>
    <n v="1486745663"/>
    <b v="0"/>
    <n v="902"/>
    <b v="1"/>
    <x v="32"/>
    <n v="22520.5"/>
    <x v="6"/>
    <x v="32"/>
  </r>
  <r>
    <n v="2270"/>
    <s v="MCG Premium Sleeves &amp; Accessories"/>
    <s v="MCG Premium Sleeves offer excellent protection for your cards. This line is about to be expanded with new sleeves sizes!"/>
    <n v="155062"/>
    <n v="25000"/>
    <n v="180062"/>
    <x v="0"/>
    <x v="0"/>
    <s v="USD"/>
    <n v="1484085540"/>
    <n v="1482353513"/>
    <b v="0"/>
    <n v="1670"/>
    <b v="1"/>
    <x v="32"/>
    <n v="90031"/>
    <x v="6"/>
    <x v="32"/>
  </r>
  <r>
    <n v="2271"/>
    <s v="Man vs Meeple Season One Kickstarter"/>
    <s v="Man vs Meeple is the show where we talk about all things board game related. Help us make the very most of our channel for you."/>
    <n v="36618"/>
    <n v="20000"/>
    <n v="56618"/>
    <x v="0"/>
    <x v="0"/>
    <s v="USD"/>
    <n v="1481328004"/>
    <n v="1478736004"/>
    <b v="0"/>
    <n v="1328"/>
    <b v="1"/>
    <x v="32"/>
    <n v="28309"/>
    <x v="6"/>
    <x v="32"/>
  </r>
  <r>
    <n v="2272"/>
    <s v="Pick the Lock"/>
    <s v="Pick the Lock is a game of chance and strategy. Attempt to obtain priceless treasures and outwit the other players."/>
    <n v="12566"/>
    <n v="1000"/>
    <n v="13566"/>
    <x v="0"/>
    <x v="0"/>
    <s v="USD"/>
    <n v="1449506836"/>
    <n v="1446914836"/>
    <b v="0"/>
    <n v="944"/>
    <b v="1"/>
    <x v="32"/>
    <n v="6783"/>
    <x v="6"/>
    <x v="32"/>
  </r>
  <r>
    <n v="2273"/>
    <s v="Get Adler! Premium Edition"/>
    <s v="London, 1937. Top-Secret docs are missing. So, too, is Agent Adler! Intelligence has 7 hrs to find him. Deduction, Deception &amp; Action!"/>
    <n v="3009"/>
    <n v="2500"/>
    <n v="5509"/>
    <x v="0"/>
    <x v="5"/>
    <s v="CAD"/>
    <n v="1489320642"/>
    <n v="1487164242"/>
    <b v="0"/>
    <n v="147"/>
    <b v="1"/>
    <x v="32"/>
    <n v="2754.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490"/>
    <n v="2500"/>
    <n v="2990"/>
    <x v="0"/>
    <x v="0"/>
    <s v="USD"/>
    <n v="1393156857"/>
    <n v="1390564857"/>
    <b v="0"/>
    <n v="99"/>
    <b v="1"/>
    <x v="32"/>
    <n v="1495"/>
    <x v="6"/>
    <x v="32"/>
  </r>
  <r>
    <n v="2275"/>
    <s v="Samurai Dwarves (Korobokuru)"/>
    <s v="The aim of this project is to extend our existing Samurai Dwarf range from 6 to 9. The new sculpts will be done by Bob Olley."/>
    <n v="2000.5"/>
    <n v="650"/>
    <n v="2650.5"/>
    <x v="0"/>
    <x v="1"/>
    <s v="GBP"/>
    <n v="1419259679"/>
    <n v="1416667679"/>
    <b v="0"/>
    <n v="79"/>
    <b v="1"/>
    <x v="32"/>
    <n v="1325.2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267"/>
    <n v="4589"/>
    <n v="4856"/>
    <x v="0"/>
    <x v="0"/>
    <s v="USD"/>
    <n v="1388936289"/>
    <n v="1386344289"/>
    <b v="0"/>
    <n v="75"/>
    <b v="1"/>
    <x v="32"/>
    <n v="2428"/>
    <x v="6"/>
    <x v="32"/>
  </r>
  <r>
    <n v="2277"/>
    <s v="Police Precinct"/>
    <s v="Police Precinct is a cooperative game where the players take on the roles as police officers, with different areas of expertise."/>
    <n v="3492"/>
    <n v="8500"/>
    <n v="11992"/>
    <x v="0"/>
    <x v="0"/>
    <s v="USD"/>
    <n v="1330359423"/>
    <n v="1327767423"/>
    <b v="0"/>
    <n v="207"/>
    <b v="1"/>
    <x v="32"/>
    <n v="5996"/>
    <x v="6"/>
    <x v="32"/>
  </r>
  <r>
    <n v="2278"/>
    <s v="Eternity Dice - Regular and D6 Charms Edition"/>
    <s v="Dice forged from stone one by one entirely by hand for demanding Gamers and Collectors."/>
    <n v="3414"/>
    <n v="2000"/>
    <n v="5414"/>
    <x v="0"/>
    <x v="13"/>
    <s v="EUR"/>
    <n v="1451861940"/>
    <n v="1448902867"/>
    <b v="0"/>
    <n v="102"/>
    <b v="1"/>
    <x v="32"/>
    <n v="2707"/>
    <x v="6"/>
    <x v="32"/>
  </r>
  <r>
    <n v="2279"/>
    <s v="Zombie Apocalypse Geocaching"/>
    <s v="The Zombie Apocalypse has begun! Fortunately, YOU have your priorities straight. What could be more important than Geocaching?"/>
    <n v="538"/>
    <n v="1000"/>
    <n v="1538"/>
    <x v="0"/>
    <x v="0"/>
    <s v="USD"/>
    <n v="1423022400"/>
    <n v="1421436099"/>
    <b v="0"/>
    <n v="32"/>
    <b v="1"/>
    <x v="32"/>
    <n v="769"/>
    <x v="6"/>
    <x v="32"/>
  </r>
  <r>
    <n v="2280"/>
    <s v="Song of Blades: Hammer and Forge"/>
    <s v="A range of highly detailed 28mm fantasy miniatures and supporting gaming rules by Andrea Sfiligoi, creator of Song of Blades and Heroes"/>
    <n v="29750.5"/>
    <n v="9800"/>
    <n v="39550.5"/>
    <x v="0"/>
    <x v="0"/>
    <s v="USD"/>
    <n v="1442501991"/>
    <n v="1439909991"/>
    <b v="0"/>
    <n v="480"/>
    <b v="1"/>
    <x v="32"/>
    <n v="19775.25"/>
    <x v="6"/>
    <x v="32"/>
  </r>
  <r>
    <n v="2281"/>
    <s v="Lewis Robertson Band EP!"/>
    <s v="I am trying to get a new band off the ground, and in order to be taken seriously and get gigs, we need some killer recordings!"/>
    <n v="255"/>
    <n v="300"/>
    <n v="555"/>
    <x v="0"/>
    <x v="0"/>
    <s v="USD"/>
    <n v="1311576600"/>
    <n v="1306219897"/>
    <b v="0"/>
    <n v="11"/>
    <b v="1"/>
    <x v="11"/>
    <n v="277.5"/>
    <x v="4"/>
    <x v="11"/>
  </r>
  <r>
    <n v="2282"/>
    <s v="Sage King's Debut Album"/>
    <s v="Sage King is recording his debut album and wants YOU to be a part of the creation process"/>
    <n v="640"/>
    <n v="750"/>
    <n v="1390"/>
    <x v="0"/>
    <x v="0"/>
    <s v="USD"/>
    <n v="1452744686"/>
    <n v="1447560686"/>
    <b v="0"/>
    <n v="12"/>
    <b v="1"/>
    <x v="11"/>
    <n v="69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25.659999999999854"/>
    <n v="3000"/>
    <n v="3025.66"/>
    <x v="0"/>
    <x v="0"/>
    <s v="USD"/>
    <n v="1336528804"/>
    <n v="1331348404"/>
    <b v="0"/>
    <n v="48"/>
    <b v="1"/>
    <x v="11"/>
    <n v="1512.83"/>
    <x v="4"/>
    <x v="11"/>
  </r>
  <r>
    <n v="2284"/>
    <s v="Make a record, write a song, take the Vinyl Skyway. "/>
    <s v="The Vinyl Skyway reunite to make a third album. "/>
    <n v="373.27000000000044"/>
    <n v="6000"/>
    <n v="6373.27"/>
    <x v="0"/>
    <x v="0"/>
    <s v="USD"/>
    <n v="1299902400"/>
    <n v="1297451245"/>
    <b v="0"/>
    <n v="59"/>
    <b v="1"/>
    <x v="11"/>
    <n v="3186.6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641"/>
    <n v="3000"/>
    <n v="3641"/>
    <x v="0"/>
    <x v="0"/>
    <s v="USD"/>
    <n v="1340944043"/>
    <n v="1338352043"/>
    <b v="0"/>
    <n v="79"/>
    <b v="1"/>
    <x v="11"/>
    <n v="1820.5"/>
    <x v="4"/>
    <x v="11"/>
  </r>
  <r>
    <n v="2286"/>
    <s v="Arson In The Suburbs"/>
    <s v="Arson In The Suburbs is ready to release its FIRST three song E.P. and looking to raise funds to get back in the studio! RnFnR!"/>
    <n v="1"/>
    <n v="1500"/>
    <n v="1501"/>
    <x v="0"/>
    <x v="0"/>
    <s v="USD"/>
    <n v="1378439940"/>
    <n v="1376003254"/>
    <b v="0"/>
    <n v="14"/>
    <b v="1"/>
    <x v="11"/>
    <n v="750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898.98999999999978"/>
    <n v="4500"/>
    <n v="5398.99"/>
    <x v="0"/>
    <x v="0"/>
    <s v="USD"/>
    <n v="1403539260"/>
    <n v="1401724860"/>
    <b v="0"/>
    <n v="106"/>
    <b v="1"/>
    <x v="11"/>
    <n v="2699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"/>
    <n v="1000"/>
    <n v="1001"/>
    <x v="0"/>
    <x v="0"/>
    <s v="USD"/>
    <n v="1340733600"/>
    <n v="1339098689"/>
    <b v="0"/>
    <n v="25"/>
    <b v="1"/>
    <x v="11"/>
    <n v="500.5"/>
    <x v="4"/>
    <x v="11"/>
  </r>
  <r>
    <n v="2289"/>
    <s v="Blind Man Deaf Boy Tour!"/>
    <s v="Blind Man Deaf Boy is a Folk Punk band from Denver, we need money to get ourselves a van and take it on tour around the west coast."/>
    <n v="111"/>
    <n v="1500"/>
    <n v="1611"/>
    <x v="0"/>
    <x v="0"/>
    <s v="USD"/>
    <n v="1386372120"/>
    <n v="1382659060"/>
    <b v="0"/>
    <n v="25"/>
    <b v="1"/>
    <x v="11"/>
    <n v="805.5"/>
    <x v="4"/>
    <x v="11"/>
  </r>
  <r>
    <n v="2290"/>
    <s v="American Standard Needs to Release Their Debut EP"/>
    <s v="American Standard needs your help pressing their debut EP. Be involved in the artistic process and receive swag in return!"/>
    <n v="61"/>
    <n v="1500"/>
    <n v="1561"/>
    <x v="0"/>
    <x v="0"/>
    <s v="USD"/>
    <n v="1259686800"/>
    <n v="1252908330"/>
    <b v="0"/>
    <n v="29"/>
    <b v="1"/>
    <x v="11"/>
    <n v="780.5"/>
    <x v="4"/>
    <x v="11"/>
  </r>
  <r>
    <n v="2291"/>
    <s v="Create thatwasthen's new album with them!"/>
    <s v="So we've recorded a 5-song EP with a 2-time Grammy winner, but we need to raise the  $$$ to mix, master and press it to CD and vinyl!"/>
    <n v="1820"/>
    <n v="2500"/>
    <n v="4320"/>
    <x v="0"/>
    <x v="0"/>
    <s v="USD"/>
    <n v="1335153600"/>
    <n v="1332199618"/>
    <b v="0"/>
    <n v="43"/>
    <b v="1"/>
    <x v="11"/>
    <n v="2160"/>
    <x v="4"/>
    <x v="11"/>
  </r>
  <r>
    <n v="2292"/>
    <s v="BE A PART OF HISTORY!"/>
    <s v="Aiding Contra in the telling of the &quot;Blue Planet Chronicles&quot;, a concept about the history of our beautiful home; Planet Earth!"/>
    <n v="145.01000000000022"/>
    <n v="2000"/>
    <n v="2145.0100000000002"/>
    <x v="0"/>
    <x v="0"/>
    <s v="USD"/>
    <n v="1334767476"/>
    <n v="1332175476"/>
    <b v="0"/>
    <n v="46"/>
    <b v="1"/>
    <x v="11"/>
    <n v="1072.5050000000001"/>
    <x v="4"/>
    <x v="11"/>
  </r>
  <r>
    <n v="2293"/>
    <s v="&quot;Hurt N' Wrong&quot; New Album Fundraiser!"/>
    <s v="Donate here to be a part of the upcoming album. Every little bit helps!"/>
    <n v="70"/>
    <n v="850"/>
    <n v="920"/>
    <x v="0"/>
    <x v="0"/>
    <s v="USD"/>
    <n v="1348545540"/>
    <n v="1346345999"/>
    <b v="0"/>
    <n v="27"/>
    <b v="1"/>
    <x v="11"/>
    <n v="46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2304.04"/>
    <n v="5000"/>
    <n v="7304.04"/>
    <x v="0"/>
    <x v="0"/>
    <s v="USD"/>
    <n v="1358702480"/>
    <n v="1356110480"/>
    <b v="0"/>
    <n v="112"/>
    <b v="1"/>
    <x v="11"/>
    <n v="3652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303"/>
    <n v="1200"/>
    <n v="1503"/>
    <x v="0"/>
    <x v="0"/>
    <s v="USD"/>
    <n v="1359240856"/>
    <n v="1356648856"/>
    <b v="0"/>
    <n v="34"/>
    <b v="1"/>
    <x v="11"/>
    <n v="751.5"/>
    <x v="4"/>
    <x v="11"/>
  </r>
  <r>
    <n v="2296"/>
    <s v="HAMELL ON TRIAL IS RECORDING AN ALBUM"/>
    <s v="Ed Hamell AKA Hamell on Trial is recording an album titled The Happiest Man in the World. He needs your help."/>
    <n v="3435"/>
    <n v="7000"/>
    <n v="10435"/>
    <x v="0"/>
    <x v="0"/>
    <s v="USD"/>
    <n v="1330018426"/>
    <n v="1326994426"/>
    <b v="0"/>
    <n v="145"/>
    <b v="1"/>
    <x v="11"/>
    <n v="5217.5"/>
    <x v="4"/>
    <x v="11"/>
  </r>
  <r>
    <n v="2297"/>
    <s v="Company Company: Debut EP"/>
    <s v="New Jersey Alternative Rock band COCO needs YOUR help self-releasing debut EP!"/>
    <n v="6"/>
    <n v="1000"/>
    <n v="1006"/>
    <x v="0"/>
    <x v="0"/>
    <s v="USD"/>
    <n v="1331697540"/>
    <n v="1328749249"/>
    <b v="0"/>
    <n v="19"/>
    <b v="1"/>
    <x v="11"/>
    <n v="503"/>
    <x v="4"/>
    <x v="11"/>
  </r>
  <r>
    <n v="2298"/>
    <s v="Jonny Gray: First Full Length Album"/>
    <s v="My name is Jonny Gray, and my friends and I are working together to raise funds for my debut album"/>
    <n v="1522"/>
    <n v="30000"/>
    <n v="31522"/>
    <x v="0"/>
    <x v="0"/>
    <s v="USD"/>
    <n v="1395861033"/>
    <n v="1393272633"/>
    <b v="0"/>
    <n v="288"/>
    <b v="1"/>
    <x v="11"/>
    <n v="15761"/>
    <x v="4"/>
    <x v="11"/>
  </r>
  <r>
    <n v="2299"/>
    <s v="HELP FLY RADIO FINISH THEIR FULL LENGTH ALBUM!"/>
    <s v="Fly Radio has finished tracking their album now all that is left is the mixing/mastering and duplication!"/>
    <n v="750.5"/>
    <n v="300"/>
    <n v="1050.5"/>
    <x v="0"/>
    <x v="0"/>
    <s v="USD"/>
    <n v="1296953209"/>
    <n v="1295657209"/>
    <b v="0"/>
    <n v="14"/>
    <b v="1"/>
    <x v="11"/>
    <n v="525.25"/>
    <x v="4"/>
    <x v="11"/>
  </r>
  <r>
    <n v="2300"/>
    <s v="Keep The Prison Van Rolling"/>
    <s v="Big Fiction leaves for tour on 6/27 but the Prison Van needs some work!  New brakes, transmission repair, tires... it needs a bit."/>
    <n v="10"/>
    <n v="800"/>
    <n v="810"/>
    <x v="0"/>
    <x v="0"/>
    <s v="USD"/>
    <n v="1340904416"/>
    <n v="1339694816"/>
    <b v="0"/>
    <n v="7"/>
    <b v="1"/>
    <x v="11"/>
    <n v="405"/>
    <x v="4"/>
    <x v="11"/>
  </r>
  <r>
    <n v="2301"/>
    <s v="Time Crash"/>
    <s v="We are America's first trock band, and we're ready to bring you our first album!"/>
    <n v="1680.2200000000003"/>
    <n v="5000"/>
    <n v="6680.22"/>
    <x v="0"/>
    <x v="0"/>
    <s v="USD"/>
    <n v="1371785496"/>
    <n v="1369193496"/>
    <b v="1"/>
    <n v="211"/>
    <b v="1"/>
    <x v="14"/>
    <n v="3340.1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1625"/>
    <n v="2300"/>
    <n v="3925"/>
    <x v="0"/>
    <x v="0"/>
    <s v="USD"/>
    <n v="1388473200"/>
    <n v="1385585434"/>
    <b v="1"/>
    <n v="85"/>
    <b v="1"/>
    <x v="14"/>
    <n v="1962.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03.60999999999967"/>
    <n v="6450"/>
    <n v="7053.61"/>
    <x v="0"/>
    <x v="0"/>
    <s v="USD"/>
    <n v="1323747596"/>
    <n v="1320287996"/>
    <b v="1"/>
    <n v="103"/>
    <b v="1"/>
    <x v="14"/>
    <n v="3526.8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42.020000000000437"/>
    <n v="6000"/>
    <n v="6042.02"/>
    <x v="0"/>
    <x v="0"/>
    <s v="USD"/>
    <n v="1293857940"/>
    <n v="1290281691"/>
    <b v="1"/>
    <n v="113"/>
    <b v="1"/>
    <x v="14"/>
    <n v="3021.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221"/>
    <n v="18000"/>
    <n v="18221"/>
    <x v="0"/>
    <x v="0"/>
    <s v="USD"/>
    <n v="1407520800"/>
    <n v="1405356072"/>
    <b v="1"/>
    <n v="167"/>
    <b v="1"/>
    <x v="14"/>
    <n v="9110.5"/>
    <x v="4"/>
    <x v="14"/>
  </r>
  <r>
    <n v="2306"/>
    <s v="Cook Up a Record with Dewveall"/>
    <s v="Indie rockers, Dewveall, are recording new music. Take a seat at the table; let them cook you a meal and sing you some songs."/>
    <n v="236.55000000000018"/>
    <n v="3500"/>
    <n v="3736.55"/>
    <x v="0"/>
    <x v="0"/>
    <s v="USD"/>
    <n v="1331352129"/>
    <n v="1328760129"/>
    <b v="1"/>
    <n v="73"/>
    <b v="1"/>
    <x v="14"/>
    <n v="1868.2750000000001"/>
    <x v="4"/>
    <x v="14"/>
  </r>
  <r>
    <n v="2307"/>
    <s v="Bones - The New EP by Matt Phillips"/>
    <s v="Printing, copywriting, and album art for my first record. It's 100% ready to listen we just need some help to get it out there."/>
    <n v="130.79000000000019"/>
    <n v="1964.47"/>
    <n v="2095.2600000000002"/>
    <x v="0"/>
    <x v="0"/>
    <s v="USD"/>
    <n v="1336245328"/>
    <n v="1333653333"/>
    <b v="1"/>
    <n v="75"/>
    <b v="1"/>
    <x v="14"/>
    <n v="1047.6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653.11000000000058"/>
    <n v="50000"/>
    <n v="50653.11"/>
    <x v="0"/>
    <x v="0"/>
    <s v="USD"/>
    <n v="1409274000"/>
    <n v="1406847996"/>
    <b v="1"/>
    <n v="614"/>
    <b v="1"/>
    <x v="14"/>
    <n v="25326.555"/>
    <x v="4"/>
    <x v="14"/>
  </r>
  <r>
    <n v="2309"/>
    <s v="// Marny Lion Proudfit /\/\/\ Album Release \\"/>
    <s v="|| HELP MARNY LION PROUDFIT RECORD HER SECOND INDIE FOLK ALBUM THIS MARCH â€“ THE BARN IS WAITING ||"/>
    <n v="400.47000000000025"/>
    <n v="6000"/>
    <n v="6400.47"/>
    <x v="0"/>
    <x v="0"/>
    <s v="USD"/>
    <n v="1362872537"/>
    <n v="1359848537"/>
    <b v="1"/>
    <n v="107"/>
    <b v="1"/>
    <x v="14"/>
    <n v="3200.2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60835.360000000001"/>
    <n v="18500"/>
    <n v="79335.360000000001"/>
    <x v="0"/>
    <x v="0"/>
    <s v="USD"/>
    <n v="1363889015"/>
    <n v="1361300615"/>
    <b v="1"/>
    <n v="1224"/>
    <b v="1"/>
    <x v="14"/>
    <n v="39667.68"/>
    <x v="4"/>
    <x v="14"/>
  </r>
  <r>
    <n v="2311"/>
    <s v="Mary Fagan's CD Project!"/>
    <s v="I'm heading back into the studio!  I'm planning to record a CD of original songs and one with some jazz standards."/>
    <n v="370"/>
    <n v="9000"/>
    <n v="9370"/>
    <x v="0"/>
    <x v="0"/>
    <s v="USD"/>
    <n v="1399421189"/>
    <n v="1396829189"/>
    <b v="1"/>
    <n v="104"/>
    <b v="1"/>
    <x v="14"/>
    <n v="4685"/>
    <x v="4"/>
    <x v="14"/>
  </r>
  <r>
    <n v="2312"/>
    <s v="DINOWALRUS: 3RD RECORD ON VINYL"/>
    <s v="Help Brooklyn psychedelic synth rockers DINOWALRUS release their 3rd Record, COMPLEXION, on vinyl!"/>
    <n v="236"/>
    <n v="3000"/>
    <n v="3236"/>
    <x v="0"/>
    <x v="0"/>
    <s v="USD"/>
    <n v="1397862000"/>
    <n v="1395155478"/>
    <b v="1"/>
    <n v="79"/>
    <b v="1"/>
    <x v="14"/>
    <n v="1618"/>
    <x v="4"/>
    <x v="14"/>
  </r>
  <r>
    <n v="2313"/>
    <s v="A SUNNY DAY IN GLASGOW"/>
    <s v="A Sunny Day in Glasgow are recording a new album and we need your help!"/>
    <n v="3792.0200000000004"/>
    <n v="5000"/>
    <n v="8792.02"/>
    <x v="0"/>
    <x v="0"/>
    <s v="USD"/>
    <n v="1336086026"/>
    <n v="1333494026"/>
    <b v="1"/>
    <n v="157"/>
    <b v="1"/>
    <x v="14"/>
    <n v="439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683.6400000000001"/>
    <n v="1200"/>
    <n v="1883.64"/>
    <x v="0"/>
    <x v="0"/>
    <s v="USD"/>
    <n v="1339074857"/>
    <n v="1336482857"/>
    <b v="1"/>
    <n v="50"/>
    <b v="1"/>
    <x v="14"/>
    <n v="941.82"/>
    <x v="4"/>
    <x v="14"/>
  </r>
  <r>
    <n v="2315"/>
    <s v="RICE Presses Their Debut Album 'Keep Warm' On Vinyl"/>
    <s v="Rice invites you to be a part of the creation of their first album and spread their message of love."/>
    <n v="65"/>
    <n v="2500"/>
    <n v="2565"/>
    <x v="0"/>
    <x v="0"/>
    <s v="USD"/>
    <n v="1336238743"/>
    <n v="1333646743"/>
    <b v="1"/>
    <n v="64"/>
    <b v="1"/>
    <x v="14"/>
    <n v="1282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606.39999999999964"/>
    <n v="15000"/>
    <n v="15606.4"/>
    <x v="0"/>
    <x v="0"/>
    <s v="USD"/>
    <n v="1260383040"/>
    <n v="1253726650"/>
    <b v="1"/>
    <n v="200"/>
    <b v="1"/>
    <x v="14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16"/>
    <n v="400"/>
    <n v="416"/>
    <x v="0"/>
    <x v="0"/>
    <s v="USD"/>
    <n v="1266210000"/>
    <n v="1263474049"/>
    <b v="1"/>
    <n v="22"/>
    <b v="1"/>
    <x v="14"/>
    <n v="20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1053"/>
    <n v="5000"/>
    <n v="6053"/>
    <x v="0"/>
    <x v="0"/>
    <s v="USD"/>
    <n v="1253937540"/>
    <n v="1251214014"/>
    <b v="1"/>
    <n v="163"/>
    <b v="1"/>
    <x v="14"/>
    <n v="3026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231"/>
    <n v="3000"/>
    <n v="3231"/>
    <x v="0"/>
    <x v="0"/>
    <s v="USD"/>
    <n v="1387072685"/>
    <n v="1384480685"/>
    <b v="1"/>
    <n v="77"/>
    <b v="1"/>
    <x v="14"/>
    <n v="1615.5"/>
    <x v="4"/>
    <x v="14"/>
  </r>
  <r>
    <n v="2320"/>
    <s v="Ocean Versus Daughter's New Album!"/>
    <s v="We've been hard at work crafting our next batch of songs, and we need your help to record it!  Have a look at our quick witchy video!"/>
    <n v="433"/>
    <n v="5000"/>
    <n v="5433"/>
    <x v="0"/>
    <x v="0"/>
    <s v="USD"/>
    <n v="1396463800"/>
    <n v="1393443400"/>
    <b v="1"/>
    <n v="89"/>
    <b v="1"/>
    <x v="14"/>
    <n v="2716.5"/>
    <x v="4"/>
    <x v="14"/>
  </r>
  <r>
    <n v="2321"/>
    <s v="WienerWÃ¼rze"/>
    <s v="Universal organic liquid seasoning brewed all natural from lupine, oat, salt and water for soups, salads, stews and more"/>
    <n v="-6427"/>
    <n v="10557"/>
    <n v="4130"/>
    <x v="3"/>
    <x v="15"/>
    <s v="EUR"/>
    <n v="1491282901"/>
    <n v="1488694501"/>
    <b v="0"/>
    <n v="64"/>
    <b v="0"/>
    <x v="33"/>
    <n v="2065"/>
    <x v="7"/>
    <x v="33"/>
  </r>
  <r>
    <n v="2322"/>
    <s v="Jen bakes shortbread needs a commercial kitchen!"/>
    <s v="Jen bakes shortbread is a small batch, all natural shortbread cookie business looking for smart funding to grow!"/>
    <n v="-2615"/>
    <n v="2700"/>
    <n v="85"/>
    <x v="3"/>
    <x v="0"/>
    <s v="USD"/>
    <n v="1491769769"/>
    <n v="1489181369"/>
    <b v="0"/>
    <n v="4"/>
    <b v="0"/>
    <x v="33"/>
    <n v="42.5"/>
    <x v="7"/>
    <x v="33"/>
  </r>
  <r>
    <n v="2323"/>
    <s v="Beef Sticks, the Ultimate Protein Snack"/>
    <s v="You can never go wrong with a Beef Stick, great taste with no fillers and can easily goes with you everywhere."/>
    <n v="-130"/>
    <n v="250"/>
    <n v="120"/>
    <x v="3"/>
    <x v="0"/>
    <s v="USD"/>
    <n v="1490033247"/>
    <n v="1489428447"/>
    <b v="0"/>
    <n v="4"/>
    <b v="0"/>
    <x v="33"/>
    <n v="60"/>
    <x v="7"/>
    <x v="33"/>
  </r>
  <r>
    <n v="2324"/>
    <s v="Pies not Lies"/>
    <s v="A city centre shop selling great locally made food with room to chat and learn about eachother."/>
    <n v="-5945"/>
    <n v="7500"/>
    <n v="1555"/>
    <x v="3"/>
    <x v="1"/>
    <s v="GBP"/>
    <n v="1490559285"/>
    <n v="1487970885"/>
    <b v="0"/>
    <n v="61"/>
    <b v="0"/>
    <x v="33"/>
    <n v="777.5"/>
    <x v="7"/>
    <x v="33"/>
  </r>
  <r>
    <n v="2325"/>
    <s v="MAGA Private Label Spicy Sauce"/>
    <s v="Do you like to Maga? Do you like hot sauce as spicy as your memes? Do you like sexy frogs? Of course you do were all adults here."/>
    <n v="-920"/>
    <n v="1000"/>
    <n v="80"/>
    <x v="3"/>
    <x v="0"/>
    <s v="USD"/>
    <n v="1490830331"/>
    <n v="1488241931"/>
    <b v="0"/>
    <n v="7"/>
    <b v="0"/>
    <x v="33"/>
    <n v="4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-14892"/>
    <n v="15000"/>
    <n v="108"/>
    <x v="3"/>
    <x v="0"/>
    <s v="USD"/>
    <n v="1493571600"/>
    <n v="1489106948"/>
    <b v="0"/>
    <n v="1"/>
    <b v="0"/>
    <x v="33"/>
    <n v="54"/>
    <x v="7"/>
    <x v="33"/>
  </r>
  <r>
    <n v="2327"/>
    <s v="Kraut Source - Fermentation Made Simple"/>
    <s v="Gourmet Fermentation in a Mason Jar. Create delicious, nutritious fermented foods at home."/>
    <n v="149133.01"/>
    <n v="35000"/>
    <n v="184133.01"/>
    <x v="0"/>
    <x v="0"/>
    <s v="USD"/>
    <n v="1409090440"/>
    <n v="1406066440"/>
    <b v="1"/>
    <n v="3355"/>
    <b v="1"/>
    <x v="33"/>
    <n v="92066.5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5445"/>
    <n v="10000"/>
    <n v="25445"/>
    <x v="0"/>
    <x v="0"/>
    <s v="USD"/>
    <n v="1434307537"/>
    <n v="1431715537"/>
    <b v="1"/>
    <n v="537"/>
    <b v="1"/>
    <x v="33"/>
    <n v="12722.5"/>
    <x v="7"/>
    <x v="33"/>
  </r>
  <r>
    <n v="2329"/>
    <s v="Half Moon Bay Distillery"/>
    <s v="Vodka, whiskey and fruit brandy - coming soon! We are a coastal distillery located in historic Half Moon Bay, California."/>
    <n v="1480"/>
    <n v="25000"/>
    <n v="26480"/>
    <x v="0"/>
    <x v="0"/>
    <s v="USD"/>
    <n v="1405609146"/>
    <n v="1403017146"/>
    <b v="1"/>
    <n v="125"/>
    <b v="1"/>
    <x v="33"/>
    <n v="1324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848"/>
    <n v="35000"/>
    <n v="35848"/>
    <x v="0"/>
    <x v="0"/>
    <s v="USD"/>
    <n v="1451001600"/>
    <n v="1448400943"/>
    <b v="1"/>
    <n v="163"/>
    <b v="1"/>
    <x v="33"/>
    <n v="17924"/>
    <x v="7"/>
    <x v="33"/>
  </r>
  <r>
    <n v="2331"/>
    <s v="Meadowlands Chocolate"/>
    <s v="Handcrafted, organic, single-origin, bean-to-bar, dark chocolate. Like fine wine, the secret is in the terroir."/>
    <n v="3545.1000000000004"/>
    <n v="8000"/>
    <n v="11545.1"/>
    <x v="0"/>
    <x v="0"/>
    <s v="USD"/>
    <n v="1408320490"/>
    <n v="1405728490"/>
    <b v="1"/>
    <n v="283"/>
    <b v="1"/>
    <x v="33"/>
    <n v="5772.5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1577"/>
    <n v="25000"/>
    <n v="26577"/>
    <x v="0"/>
    <x v="0"/>
    <s v="USD"/>
    <n v="1423235071"/>
    <n v="1420643071"/>
    <b v="1"/>
    <n v="352"/>
    <b v="1"/>
    <x v="33"/>
    <n v="13288.5"/>
    <x v="7"/>
    <x v="33"/>
  </r>
  <r>
    <n v="2333"/>
    <s v="Two Hundred Chocolate Truffles"/>
    <s v="Homemade truffles for NYC chocolate fanatics. Truffle recipes for chocolate addicts from all over the world. Chocolate lovers unite."/>
    <n v="673"/>
    <n v="600"/>
    <n v="1273"/>
    <x v="0"/>
    <x v="0"/>
    <s v="USD"/>
    <n v="1401385800"/>
    <n v="1399563390"/>
    <b v="1"/>
    <n v="94"/>
    <b v="1"/>
    <x v="33"/>
    <n v="636.5"/>
    <x v="7"/>
    <x v="33"/>
  </r>
  <r>
    <n v="2334"/>
    <s v="Picnic Pops in Your Grocery Store!"/>
    <s v="Help us get our delicious, organic, artisanal frozen pops on grocery store shelves in the Baltimore &amp; DC areas."/>
    <n v="78"/>
    <n v="4000"/>
    <n v="4078"/>
    <x v="0"/>
    <x v="0"/>
    <s v="USD"/>
    <n v="1415208840"/>
    <n v="1412611498"/>
    <b v="1"/>
    <n v="67"/>
    <b v="1"/>
    <x v="33"/>
    <n v="2039"/>
    <x v="7"/>
    <x v="33"/>
  </r>
  <r>
    <n v="2335"/>
    <s v="A Modern-Day Salt Works in Gloucester, Mass.!"/>
    <s v="We hand-harvest water to make flake finishing salt. We're opening a modern-day salt works in historic Gloucester, Massachusetts!"/>
    <n v="568"/>
    <n v="25000"/>
    <n v="25568"/>
    <x v="0"/>
    <x v="0"/>
    <s v="USD"/>
    <n v="1402494243"/>
    <n v="1399902243"/>
    <b v="1"/>
    <n v="221"/>
    <b v="1"/>
    <x v="33"/>
    <n v="12784"/>
    <x v="7"/>
    <x v="33"/>
  </r>
  <r>
    <n v="2336"/>
    <s v="SOSU Barrel-Aged Sriracha"/>
    <s v="Aged in whiskey barrels for a unique fruity, spicy, and smoky flavor. Youâ€™ve never tasted sriracha quite like this before."/>
    <n v="84146.51"/>
    <n v="20000"/>
    <n v="104146.51"/>
    <x v="0"/>
    <x v="0"/>
    <s v="USD"/>
    <n v="1394316695"/>
    <n v="1390860695"/>
    <b v="1"/>
    <n v="2165"/>
    <b v="1"/>
    <x v="33"/>
    <n v="52073.254999999997"/>
    <x v="7"/>
    <x v="33"/>
  </r>
  <r>
    <n v="2337"/>
    <s v="The Hudson Standard Bitters and Shrubs"/>
    <s v="We make small batch, locally sourced bitters and shrubs for cocktails and cooking."/>
    <n v="1279"/>
    <n v="12000"/>
    <n v="13279"/>
    <x v="0"/>
    <x v="0"/>
    <s v="USD"/>
    <n v="1403796143"/>
    <n v="1401204143"/>
    <b v="1"/>
    <n v="179"/>
    <b v="1"/>
    <x v="33"/>
    <n v="6639.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71.5"/>
    <n v="15000"/>
    <n v="15171.5"/>
    <x v="0"/>
    <x v="0"/>
    <s v="USD"/>
    <n v="1404077484"/>
    <n v="1401485484"/>
    <b v="1"/>
    <n v="123"/>
    <b v="1"/>
    <x v="33"/>
    <n v="7585.75"/>
    <x v="7"/>
    <x v="33"/>
  </r>
  <r>
    <n v="2339"/>
    <s v="CACOCO - The Drinking Chocolate Revival"/>
    <s v="The 'food of the gods' has returned in molten glory! CACOCO revives drinking chocolate with a revolutionary sustainable model."/>
    <n v="48552"/>
    <n v="25000"/>
    <n v="73552"/>
    <x v="0"/>
    <x v="0"/>
    <s v="USD"/>
    <n v="1482134340"/>
    <n v="1479496309"/>
    <b v="1"/>
    <n v="1104"/>
    <b v="1"/>
    <x v="33"/>
    <n v="36776"/>
    <x v="7"/>
    <x v="33"/>
  </r>
  <r>
    <n v="2340"/>
    <s v="Doughnuts with love by Strange Matter Coffee"/>
    <s v="Strange Matter Coffee is opening a scratch bakery featuring craft doughnuts with vegan and gluten free options!"/>
    <n v="2311"/>
    <n v="40000"/>
    <n v="42311"/>
    <x v="0"/>
    <x v="0"/>
    <s v="USD"/>
    <n v="1477841138"/>
    <n v="1475249138"/>
    <b v="1"/>
    <n v="403"/>
    <b v="1"/>
    <x v="33"/>
    <n v="21155.5"/>
    <x v="7"/>
    <x v="33"/>
  </r>
  <r>
    <n v="2341"/>
    <s v="Cutting Edge Fitness Website (Canceled)"/>
    <s v="This website will serve as an interface to change lives and have a community routing for your success!"/>
    <n v="-5000"/>
    <n v="5000"/>
    <n v="0"/>
    <x v="1"/>
    <x v="0"/>
    <s v="USD"/>
    <n v="1436729504"/>
    <n v="1434137504"/>
    <b v="0"/>
    <n v="0"/>
    <b v="0"/>
    <x v="7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-5500"/>
    <n v="5500"/>
    <n v="0"/>
    <x v="1"/>
    <x v="0"/>
    <s v="USD"/>
    <n v="1412571600"/>
    <n v="1410799870"/>
    <b v="0"/>
    <n v="0"/>
    <b v="0"/>
    <x v="7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-9700"/>
    <n v="10000"/>
    <n v="300"/>
    <x v="1"/>
    <x v="0"/>
    <s v="USD"/>
    <n v="1452282420"/>
    <n v="1447962505"/>
    <b v="0"/>
    <n v="1"/>
    <b v="0"/>
    <x v="7"/>
    <n v="15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-999"/>
    <n v="1000"/>
    <n v="1"/>
    <x v="1"/>
    <x v="5"/>
    <s v="CAD"/>
    <n v="1466789269"/>
    <n v="1464197269"/>
    <b v="0"/>
    <n v="1"/>
    <b v="0"/>
    <x v="7"/>
    <n v="0.5"/>
    <x v="2"/>
    <x v="7"/>
  </r>
  <r>
    <n v="2345"/>
    <s v="Social Media Website (Canceled)"/>
    <s v="My team and I are creating a social media website for pet lovers across the world! Fashion, animal shows, adoptions, and more."/>
    <n v="-3000"/>
    <n v="3000"/>
    <n v="0"/>
    <x v="1"/>
    <x v="0"/>
    <s v="USD"/>
    <n v="1427845140"/>
    <n v="1424822556"/>
    <b v="0"/>
    <n v="0"/>
    <b v="0"/>
    <x v="7"/>
    <n v="0"/>
    <x v="2"/>
    <x v="7"/>
  </r>
  <r>
    <n v="2346"/>
    <s v="Ez 2c 3D Viewers (Canceled)"/>
    <s v="Watch and Make FREE 3D Videos &amp; Pics - No Viewer needed. To Help Learn we have Training and Instant 3D viewers."/>
    <n v="-59961"/>
    <n v="60000"/>
    <n v="39"/>
    <x v="1"/>
    <x v="0"/>
    <s v="USD"/>
    <n v="1476731431"/>
    <n v="1472843431"/>
    <b v="0"/>
    <n v="3"/>
    <b v="0"/>
    <x v="7"/>
    <n v="19.5"/>
    <x v="2"/>
    <x v="7"/>
  </r>
  <r>
    <n v="2347"/>
    <s v="Course: Create Complete Web Apps without Coding (Canceled)"/>
    <s v="Back this project and get access to a course about building COMPLETE web applications without coding."/>
    <n v="-985"/>
    <n v="1000"/>
    <n v="15"/>
    <x v="1"/>
    <x v="0"/>
    <s v="USD"/>
    <n v="1472135676"/>
    <n v="1469543676"/>
    <b v="0"/>
    <n v="1"/>
    <b v="0"/>
    <x v="7"/>
    <n v="7.5"/>
    <x v="2"/>
    <x v="7"/>
  </r>
  <r>
    <n v="2348"/>
    <s v="Business &amp; Entertainment In 3D World! (Canceled)"/>
    <s v="Own, Buy, Sell 3D property! 3D games, 3D traveling and earn in one virtual 3D NEASPACE, Best for Oculus Rift environment."/>
    <n v="-69730"/>
    <n v="70000"/>
    <n v="270"/>
    <x v="1"/>
    <x v="0"/>
    <s v="USD"/>
    <n v="1456006938"/>
    <n v="1450822938"/>
    <b v="0"/>
    <n v="5"/>
    <b v="0"/>
    <x v="7"/>
    <n v="13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-474900"/>
    <n v="474900"/>
    <n v="0"/>
    <x v="1"/>
    <x v="11"/>
    <s v="SEK"/>
    <n v="1439318228"/>
    <n v="1436812628"/>
    <b v="0"/>
    <n v="0"/>
    <b v="0"/>
    <x v="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-50000"/>
    <n v="50000"/>
    <n v="0"/>
    <x v="1"/>
    <x v="17"/>
    <s v="EUR"/>
    <n v="1483474370"/>
    <n v="1480882370"/>
    <b v="0"/>
    <n v="0"/>
    <b v="0"/>
    <x v="7"/>
    <n v="0"/>
    <x v="2"/>
    <x v="7"/>
  </r>
  <r>
    <n v="2351"/>
    <s v="NZ Auction site.  No listing or success fees. Only $2 p/m"/>
    <s v="Donate $30 or more and receive a free selfie stick."/>
    <n v="-18792"/>
    <n v="18900"/>
    <n v="108"/>
    <x v="1"/>
    <x v="4"/>
    <s v="NZD"/>
    <n v="1430360739"/>
    <n v="1427768739"/>
    <b v="0"/>
    <n v="7"/>
    <b v="0"/>
    <x v="7"/>
    <n v="5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-2000"/>
    <n v="2000"/>
    <n v="0"/>
    <x v="1"/>
    <x v="0"/>
    <s v="USD"/>
    <n v="1433603552"/>
    <n v="1428419552"/>
    <b v="0"/>
    <n v="0"/>
    <b v="0"/>
    <x v="7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-1000"/>
    <n v="1000"/>
    <n v="0"/>
    <x v="1"/>
    <x v="0"/>
    <s v="USD"/>
    <n v="1429632822"/>
    <n v="1428596022"/>
    <b v="0"/>
    <n v="0"/>
    <b v="0"/>
    <x v="7"/>
    <n v="0"/>
    <x v="2"/>
    <x v="7"/>
  </r>
  <r>
    <n v="2354"/>
    <s v="Dissertation (Canceled)"/>
    <s v="Almost done with doctorate degree but need funding of $35,000 to complete research of project."/>
    <n v="-34975"/>
    <n v="35000"/>
    <n v="25"/>
    <x v="1"/>
    <x v="0"/>
    <s v="USD"/>
    <n v="1420910460"/>
    <n v="1415726460"/>
    <b v="0"/>
    <n v="1"/>
    <b v="0"/>
    <x v="7"/>
    <n v="12.5"/>
    <x v="2"/>
    <x v="7"/>
  </r>
  <r>
    <n v="2355"/>
    <s v="PriceItUpPlease (Canceled)"/>
    <s v="PriceItUpPlease will be an easy to use website that estimates the amount of your startup costs for that great idea you have!"/>
    <n v="-7945"/>
    <n v="8000"/>
    <n v="55"/>
    <x v="1"/>
    <x v="2"/>
    <s v="AUD"/>
    <n v="1430604136"/>
    <n v="1428012136"/>
    <b v="0"/>
    <n v="2"/>
    <b v="0"/>
    <x v="7"/>
    <n v="27.5"/>
    <x v="2"/>
    <x v="7"/>
  </r>
  <r>
    <n v="2356"/>
    <s v="HardstyleUnited.com (Canceled)"/>
    <s v="HardstyleUnited.com The Global Hardstyle community. Your Hardstyle community."/>
    <n v="-10000"/>
    <n v="10000"/>
    <n v="0"/>
    <x v="1"/>
    <x v="9"/>
    <s v="EUR"/>
    <n v="1433530104"/>
    <n v="1430938104"/>
    <b v="0"/>
    <n v="0"/>
    <b v="0"/>
    <x v="7"/>
    <n v="0"/>
    <x v="2"/>
    <x v="7"/>
  </r>
  <r>
    <n v="2357"/>
    <s v="Online therapist directory - Click For Therapy (Canceled)"/>
    <s v="Click For Therapy is a website that was created to connect consumers and therapists across the UK."/>
    <n v="-27000"/>
    <n v="27000"/>
    <n v="0"/>
    <x v="1"/>
    <x v="1"/>
    <s v="GBP"/>
    <n v="1445093578"/>
    <n v="1442501578"/>
    <b v="0"/>
    <n v="0"/>
    <b v="0"/>
    <x v="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-1500"/>
    <n v="1500"/>
    <n v="0"/>
    <x v="1"/>
    <x v="1"/>
    <s v="GBP"/>
    <n v="1422664740"/>
    <n v="1417818036"/>
    <b v="0"/>
    <n v="0"/>
    <b v="0"/>
    <x v="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-6399"/>
    <n v="7500"/>
    <n v="1101"/>
    <x v="1"/>
    <x v="0"/>
    <s v="USD"/>
    <n v="1438616124"/>
    <n v="1433432124"/>
    <b v="0"/>
    <n v="3"/>
    <b v="0"/>
    <x v="7"/>
    <n v="550.5"/>
    <x v="2"/>
    <x v="7"/>
  </r>
  <r>
    <n v="2360"/>
    <s v="Bee Bay Microjobs (Canceled)"/>
    <s v="Welcome to Bee Bay Canada, your commission free microjobs website.  Sell at any price and keep 100% of what you earn!"/>
    <n v="-4998"/>
    <n v="5000"/>
    <n v="2"/>
    <x v="1"/>
    <x v="5"/>
    <s v="CAD"/>
    <n v="1454864280"/>
    <n v="1452272280"/>
    <b v="0"/>
    <n v="1"/>
    <b v="0"/>
    <x v="7"/>
    <n v="1"/>
    <x v="2"/>
    <x v="7"/>
  </r>
  <r>
    <n v="2361"/>
    <s v="Lemme Grab it (Canceled)"/>
    <s v="A website for email/sms alerts of your personal selection, comparison of prices,consolidated database, best deals around for clothing."/>
    <n v="-200"/>
    <n v="200"/>
    <n v="0"/>
    <x v="1"/>
    <x v="5"/>
    <s v="CAD"/>
    <n v="1462053600"/>
    <n v="1459975008"/>
    <b v="0"/>
    <n v="0"/>
    <b v="0"/>
    <x v="7"/>
    <n v="0"/>
    <x v="2"/>
    <x v="7"/>
  </r>
  <r>
    <n v="2362"/>
    <s v="Help CRB obtain 501(c)(3) status! (Canceled)"/>
    <s v="The Columbus Ruby Brigade has brought monthly ruby goodness and camaraderie to all participants."/>
    <n v="-300"/>
    <n v="420"/>
    <n v="120"/>
    <x v="1"/>
    <x v="0"/>
    <s v="USD"/>
    <n v="1418315470"/>
    <n v="1415723470"/>
    <b v="0"/>
    <n v="2"/>
    <b v="0"/>
    <x v="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-175000"/>
    <n v="175000"/>
    <n v="0"/>
    <x v="1"/>
    <x v="0"/>
    <s v="USD"/>
    <n v="1451348200"/>
    <n v="1447460200"/>
    <b v="0"/>
    <n v="0"/>
    <b v="0"/>
    <x v="7"/>
    <n v="0"/>
    <x v="2"/>
    <x v="7"/>
  </r>
  <r>
    <n v="2364"/>
    <s v="Minecraft Server and Website Help (Name: Forge Realms)"/>
    <s v="Making a Minecraft server and Website and I need your help to fund it. Thanks in Advance!"/>
    <n v="-128"/>
    <n v="128"/>
    <n v="0"/>
    <x v="1"/>
    <x v="0"/>
    <s v="USD"/>
    <n v="1445898356"/>
    <n v="1441146356"/>
    <b v="0"/>
    <n v="0"/>
    <b v="0"/>
    <x v="7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-1000"/>
    <n v="1000"/>
    <n v="0"/>
    <x v="1"/>
    <x v="13"/>
    <s v="EUR"/>
    <n v="1453071600"/>
    <n v="1449596425"/>
    <b v="0"/>
    <n v="0"/>
    <b v="0"/>
    <x v="7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-22370"/>
    <n v="25000"/>
    <n v="2630"/>
    <x v="1"/>
    <x v="1"/>
    <s v="GBP"/>
    <n v="1445431533"/>
    <n v="1442839533"/>
    <b v="0"/>
    <n v="27"/>
    <b v="0"/>
    <x v="7"/>
    <n v="131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-49330"/>
    <n v="50000"/>
    <n v="670"/>
    <x v="1"/>
    <x v="0"/>
    <s v="USD"/>
    <n v="1461622616"/>
    <n v="1456442216"/>
    <b v="0"/>
    <n v="14"/>
    <b v="0"/>
    <x v="7"/>
    <n v="33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-39900"/>
    <n v="40000"/>
    <n v="100"/>
    <x v="1"/>
    <x v="0"/>
    <s v="USD"/>
    <n v="1429028365"/>
    <n v="1425143965"/>
    <b v="0"/>
    <n v="2"/>
    <b v="0"/>
    <x v="7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-25000"/>
    <n v="25000"/>
    <n v="0"/>
    <x v="1"/>
    <x v="0"/>
    <s v="USD"/>
    <n v="1455132611"/>
    <n v="1452540611"/>
    <b v="0"/>
    <n v="0"/>
    <b v="0"/>
    <x v="7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-24918"/>
    <n v="25000"/>
    <n v="82"/>
    <x v="1"/>
    <x v="0"/>
    <s v="USD"/>
    <n v="1418877141"/>
    <n v="1416285141"/>
    <b v="0"/>
    <n v="4"/>
    <b v="0"/>
    <x v="7"/>
    <n v="41"/>
    <x v="2"/>
    <x v="7"/>
  </r>
  <r>
    <n v="2371"/>
    <s v="ProjectPetal.com (Canceled)"/>
    <s v="ProjectPetal.com is an all in one website for all Makers to share projects and ideas. A Facebook(R) Twitter(R) &amp; Github(R) all in one."/>
    <n v="-2000"/>
    <n v="2000"/>
    <n v="0"/>
    <x v="1"/>
    <x v="0"/>
    <s v="USD"/>
    <n v="1435257596"/>
    <n v="1432665596"/>
    <b v="0"/>
    <n v="0"/>
    <b v="0"/>
    <x v="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-5320"/>
    <n v="5500"/>
    <n v="180"/>
    <x v="1"/>
    <x v="2"/>
    <s v="AUD"/>
    <n v="1429839571"/>
    <n v="1427247571"/>
    <b v="0"/>
    <n v="6"/>
    <b v="0"/>
    <x v="7"/>
    <n v="90"/>
    <x v="2"/>
    <x v="7"/>
  </r>
  <r>
    <n v="2373"/>
    <s v="Cykelauktion.com (Canceled)"/>
    <s v="We want to create a safe marketplace for buying and selling bicycles."/>
    <n v="-849950"/>
    <n v="850000"/>
    <n v="50"/>
    <x v="1"/>
    <x v="11"/>
    <s v="SEK"/>
    <n v="1440863624"/>
    <n v="1438271624"/>
    <b v="0"/>
    <n v="1"/>
    <b v="0"/>
    <x v="7"/>
    <n v="25"/>
    <x v="2"/>
    <x v="7"/>
  </r>
  <r>
    <n v="2374"/>
    <s v="Alcohol On Call (Canceled)"/>
    <s v="Next time you want a beer, put down your keys and pick up your phone. We prevent drunk driving by delivering alcohol to you at home."/>
    <n v="-21990"/>
    <n v="22000"/>
    <n v="10"/>
    <x v="1"/>
    <x v="0"/>
    <s v="USD"/>
    <n v="1423772060"/>
    <n v="1421180060"/>
    <b v="0"/>
    <n v="1"/>
    <b v="0"/>
    <x v="7"/>
    <n v="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-10000"/>
    <n v="10000"/>
    <n v="0"/>
    <x v="1"/>
    <x v="0"/>
    <s v="USD"/>
    <n v="1473451437"/>
    <n v="1470859437"/>
    <b v="0"/>
    <n v="0"/>
    <b v="0"/>
    <x v="7"/>
    <n v="0"/>
    <x v="2"/>
    <x v="7"/>
  </r>
  <r>
    <n v="2376"/>
    <s v="Phone Tags: lost and found stickers (Canceled)"/>
    <s v="Tough, pre-manufactured lost and found stickers that forward messages to the owners email and cellphone."/>
    <n v="-2673.67"/>
    <n v="3000"/>
    <n v="326.33"/>
    <x v="1"/>
    <x v="0"/>
    <s v="USD"/>
    <n v="1449785566"/>
    <n v="1447193566"/>
    <b v="0"/>
    <n v="4"/>
    <b v="0"/>
    <x v="7"/>
    <n v="163.16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-2500"/>
    <n v="2500"/>
    <n v="0"/>
    <x v="1"/>
    <x v="5"/>
    <s v="CAD"/>
    <n v="1480110783"/>
    <n v="1477515183"/>
    <b v="0"/>
    <n v="0"/>
    <b v="0"/>
    <x v="7"/>
    <n v="0"/>
    <x v="2"/>
    <x v="7"/>
  </r>
  <r>
    <n v="2378"/>
    <s v="KEEPUP INC (Canceled)"/>
    <s v="KEEPUP allows you to extend your social circle by introducing you to new people via your friends."/>
    <n v="-110000"/>
    <n v="110000"/>
    <n v="0"/>
    <x v="1"/>
    <x v="0"/>
    <s v="USD"/>
    <n v="1440548330"/>
    <n v="1438042730"/>
    <b v="0"/>
    <n v="0"/>
    <b v="0"/>
    <x v="7"/>
    <n v="0"/>
    <x v="2"/>
    <x v="7"/>
  </r>
  <r>
    <n v="2379"/>
    <s v="SelectCooks.com (Canceled)"/>
    <s v="Selectcooks.com is a community marketplace for people to list, find and hire chefs."/>
    <n v="-30000"/>
    <n v="30000"/>
    <n v="0"/>
    <x v="1"/>
    <x v="0"/>
    <s v="USD"/>
    <n v="1444004616"/>
    <n v="1440116616"/>
    <b v="0"/>
    <n v="0"/>
    <b v="0"/>
    <x v="7"/>
    <n v="0"/>
    <x v="2"/>
    <x v="7"/>
  </r>
  <r>
    <n v="2380"/>
    <s v="Finit - Hashtag Chatting (Canceled)"/>
    <s v="Tired of waiting for likes? Here is a brand new social network centered on real-time hashtag chatting. Just chat and enjoy!"/>
    <n v="-14945"/>
    <n v="15000"/>
    <n v="55"/>
    <x v="1"/>
    <x v="0"/>
    <s v="USD"/>
    <n v="1443726142"/>
    <n v="1441134142"/>
    <b v="0"/>
    <n v="3"/>
    <b v="0"/>
    <x v="7"/>
    <n v="27.5"/>
    <x v="2"/>
    <x v="7"/>
  </r>
  <r>
    <n v="2381"/>
    <s v="Cannabis Connection (Canceled)"/>
    <s v="Social Media Platform for the Marijuana Industry to create professionalism and a stable lasting market."/>
    <n v="-84779"/>
    <n v="86350"/>
    <n v="1571"/>
    <x v="1"/>
    <x v="0"/>
    <s v="USD"/>
    <n v="1428704848"/>
    <n v="1426112848"/>
    <b v="0"/>
    <n v="7"/>
    <b v="0"/>
    <x v="7"/>
    <n v="785.5"/>
    <x v="2"/>
    <x v="7"/>
  </r>
  <r>
    <n v="2382"/>
    <s v="These Easy Days (Canceled)"/>
    <s v="Netiquette classes to teach our youth how make proper use of computer-mediated communications for personal and educational success."/>
    <n v="-2925"/>
    <n v="3000"/>
    <n v="75"/>
    <x v="1"/>
    <x v="0"/>
    <s v="USD"/>
    <n v="1438662603"/>
    <n v="1436502603"/>
    <b v="0"/>
    <n v="2"/>
    <b v="0"/>
    <x v="7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-9565"/>
    <n v="10000"/>
    <n v="435"/>
    <x v="1"/>
    <x v="4"/>
    <s v="NZD"/>
    <n v="1424568107"/>
    <n v="1421976107"/>
    <b v="0"/>
    <n v="3"/>
    <b v="0"/>
    <x v="7"/>
    <n v="217.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-992"/>
    <n v="1000"/>
    <n v="8"/>
    <x v="1"/>
    <x v="0"/>
    <s v="USD"/>
    <n v="1415932643"/>
    <n v="1413337043"/>
    <b v="0"/>
    <n v="8"/>
    <b v="0"/>
    <x v="7"/>
    <n v="4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-64212"/>
    <n v="65000"/>
    <n v="788"/>
    <x v="1"/>
    <x v="0"/>
    <s v="USD"/>
    <n v="1438793432"/>
    <n v="1436201432"/>
    <b v="0"/>
    <n v="7"/>
    <b v="0"/>
    <x v="7"/>
    <n v="394"/>
    <x v="2"/>
    <x v="7"/>
  </r>
  <r>
    <n v="2386"/>
    <s v="Realjobmatch.com (Canceled)"/>
    <s v="Realjobmatch is not just a job search site but a matching site , matching the right jobseekers with the best jobs."/>
    <n v="-30000"/>
    <n v="30000"/>
    <n v="0"/>
    <x v="1"/>
    <x v="5"/>
    <s v="CAD"/>
    <n v="1420920424"/>
    <n v="1415736424"/>
    <b v="0"/>
    <n v="0"/>
    <b v="0"/>
    <x v="7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-148974"/>
    <n v="150000"/>
    <n v="1026"/>
    <x v="1"/>
    <x v="0"/>
    <s v="USD"/>
    <n v="1469199740"/>
    <n v="1465311740"/>
    <b v="0"/>
    <n v="3"/>
    <b v="0"/>
    <x v="7"/>
    <n v="51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-36537"/>
    <n v="37000"/>
    <n v="463"/>
    <x v="1"/>
    <x v="0"/>
    <s v="USD"/>
    <n v="1421350140"/>
    <n v="1418761759"/>
    <b v="0"/>
    <n v="8"/>
    <b v="0"/>
    <x v="7"/>
    <n v="231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-15970"/>
    <n v="16000"/>
    <n v="30"/>
    <x v="1"/>
    <x v="6"/>
    <s v="EUR"/>
    <n v="1437861540"/>
    <n v="1435160452"/>
    <b v="0"/>
    <n v="1"/>
    <b v="0"/>
    <x v="7"/>
    <n v="1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-510000"/>
    <n v="510000"/>
    <n v="0"/>
    <x v="1"/>
    <x v="2"/>
    <s v="AUD"/>
    <n v="1420352264"/>
    <n v="1416896264"/>
    <b v="0"/>
    <n v="0"/>
    <b v="0"/>
    <x v="7"/>
    <n v="0"/>
    <x v="2"/>
    <x v="7"/>
  </r>
  <r>
    <n v="2391"/>
    <s v="oToBOTS.com - Freedom from high cost auto repairs (Canceled)"/>
    <s v="Using the power of internet to help people save hundreds in car repair."/>
    <n v="-19975"/>
    <n v="20000"/>
    <n v="25"/>
    <x v="1"/>
    <x v="0"/>
    <s v="USD"/>
    <n v="1427825044"/>
    <n v="1425236644"/>
    <b v="0"/>
    <n v="1"/>
    <b v="0"/>
    <x v="7"/>
    <n v="12.5"/>
    <x v="2"/>
    <x v="7"/>
  </r>
  <r>
    <n v="2392"/>
    <s v="WILLAMETTE EXTRA BOARD (Canceled)"/>
    <s v="I am asking for $4,200 to launch a unique website serving professionals in any and all industries seeking additional income in Oregon."/>
    <n v="-4200"/>
    <n v="4200"/>
    <n v="0"/>
    <x v="1"/>
    <x v="0"/>
    <s v="USD"/>
    <n v="1446087223"/>
    <n v="1443495223"/>
    <b v="0"/>
    <n v="0"/>
    <b v="0"/>
    <x v="7"/>
    <n v="0"/>
    <x v="2"/>
    <x v="7"/>
  </r>
  <r>
    <n v="2393"/>
    <s v="Game Swapper (Canceled)"/>
    <s v="Imagine a world where you can swap a video game you're tired of playing for a video game you actually want to play for just $1.50!"/>
    <n v="-99950"/>
    <n v="100000"/>
    <n v="50"/>
    <x v="1"/>
    <x v="0"/>
    <s v="USD"/>
    <n v="1439048017"/>
    <n v="1436456017"/>
    <b v="0"/>
    <n v="1"/>
    <b v="0"/>
    <x v="7"/>
    <n v="25"/>
    <x v="2"/>
    <x v="7"/>
  </r>
  <r>
    <n v="2394"/>
    <s v="Wriyon - WRIte Your Own (Canceled)"/>
    <s v="We want to create the &quot;Facebook&quot; for Writers. We are working on a new world for people who like to write. Check out more wriyon.com"/>
    <n v="-4997"/>
    <n v="5000"/>
    <n v="3"/>
    <x v="1"/>
    <x v="17"/>
    <s v="EUR"/>
    <n v="1424940093"/>
    <n v="1422348093"/>
    <b v="0"/>
    <n v="2"/>
    <b v="0"/>
    <x v="7"/>
    <n v="1.5"/>
    <x v="2"/>
    <x v="7"/>
  </r>
  <r>
    <n v="2395"/>
    <s v="VENT it out (Canceled)"/>
    <s v="I am making a social website where people can anonymously or openly vent, All walks of life all over the world"/>
    <n v="-33000"/>
    <n v="33000"/>
    <n v="0"/>
    <x v="1"/>
    <x v="0"/>
    <s v="USD"/>
    <n v="1484038620"/>
    <n v="1481597687"/>
    <b v="0"/>
    <n v="0"/>
    <b v="0"/>
    <x v="7"/>
    <n v="0"/>
    <x v="2"/>
    <x v="7"/>
  </r>
  <r>
    <n v="2396"/>
    <s v="Projektwebseite (Canceled)"/>
    <s v="I'm creating a website with projects which I'll create later / Ich erstelle eine Webseite mit Projekten, welche ich spÃ¤ter erstelle."/>
    <n v="-4990"/>
    <n v="5000"/>
    <n v="10"/>
    <x v="1"/>
    <x v="16"/>
    <s v="CHF"/>
    <n v="1444940558"/>
    <n v="1442348558"/>
    <b v="0"/>
    <n v="1"/>
    <b v="0"/>
    <x v="7"/>
    <n v="5"/>
    <x v="2"/>
    <x v="7"/>
  </r>
  <r>
    <n v="2397"/>
    <s v="#ADOPTROHINGYA PROJECT (Canceled)"/>
    <s v="Matching refugees with sponsors in the US for 5 years. Our goal is to assist 300 Rohingya refugee families with supportive communities."/>
    <n v="-124000"/>
    <n v="124000"/>
    <n v="0"/>
    <x v="1"/>
    <x v="0"/>
    <s v="USD"/>
    <n v="1420233256"/>
    <n v="1417641256"/>
    <b v="0"/>
    <n v="0"/>
    <b v="0"/>
    <x v="7"/>
    <n v="0"/>
    <x v="2"/>
    <x v="7"/>
  </r>
  <r>
    <n v="2398"/>
    <s v="Roekee.com (Canceled)"/>
    <s v="The internets new search engine. Looking for funding to develop our backend web indexing software with an emphasis on automation."/>
    <n v="-4000"/>
    <n v="4000"/>
    <n v="0"/>
    <x v="1"/>
    <x v="0"/>
    <s v="USD"/>
    <n v="1435874384"/>
    <n v="1433282384"/>
    <b v="0"/>
    <n v="0"/>
    <b v="0"/>
    <x v="7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-13000"/>
    <n v="13000"/>
    <n v="0"/>
    <x v="1"/>
    <x v="11"/>
    <s v="SEK"/>
    <n v="1418934506"/>
    <n v="1415910506"/>
    <b v="0"/>
    <n v="0"/>
    <b v="0"/>
    <x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-50000"/>
    <n v="50000"/>
    <n v="0"/>
    <x v="1"/>
    <x v="2"/>
    <s v="AUD"/>
    <n v="1460615164"/>
    <n v="1458023164"/>
    <b v="0"/>
    <n v="0"/>
    <b v="0"/>
    <x v="7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-27799"/>
    <n v="28000"/>
    <n v="201"/>
    <x v="2"/>
    <x v="0"/>
    <s v="USD"/>
    <n v="1457207096"/>
    <n v="1452023096"/>
    <b v="0"/>
    <n v="9"/>
    <b v="0"/>
    <x v="19"/>
    <n v="100.5"/>
    <x v="7"/>
    <x v="19"/>
  </r>
  <r>
    <n v="2402"/>
    <s v="Cupcake Truck Unite"/>
    <s v="Small town, delicious treats, and a mobile truck"/>
    <n v="-11948"/>
    <n v="12000"/>
    <n v="52"/>
    <x v="2"/>
    <x v="0"/>
    <s v="USD"/>
    <n v="1431533931"/>
    <n v="1428941931"/>
    <b v="0"/>
    <n v="1"/>
    <b v="0"/>
    <x v="19"/>
    <n v="26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-998"/>
    <n v="1200"/>
    <n v="202"/>
    <x v="2"/>
    <x v="1"/>
    <s v="GBP"/>
    <n v="1459368658"/>
    <n v="1454188258"/>
    <b v="0"/>
    <n v="12"/>
    <b v="0"/>
    <x v="19"/>
    <n v="101"/>
    <x v="7"/>
    <x v="19"/>
  </r>
  <r>
    <n v="2404"/>
    <s v="Square Donuts Truck"/>
    <s v="We would love another Donut Food Truck for your famous Square Donuts.  We have one successful truck and retail store open already!"/>
    <n v="-15000"/>
    <n v="15000"/>
    <n v="0"/>
    <x v="2"/>
    <x v="0"/>
    <s v="USD"/>
    <n v="1451782607"/>
    <n v="1449190607"/>
    <b v="0"/>
    <n v="0"/>
    <b v="0"/>
    <x v="19"/>
    <n v="0"/>
    <x v="7"/>
    <x v="19"/>
  </r>
  <r>
    <n v="2405"/>
    <s v="JoyShtick Food Truck"/>
    <s v="We are the first gaming-themed food truck, bringing gourmet pub fare to the Jacksonville area."/>
    <n v="-3874"/>
    <n v="5000"/>
    <n v="1126"/>
    <x v="2"/>
    <x v="0"/>
    <s v="USD"/>
    <n v="1472911375"/>
    <n v="1471096975"/>
    <b v="0"/>
    <n v="20"/>
    <b v="0"/>
    <x v="19"/>
    <n v="563"/>
    <x v="7"/>
    <x v="19"/>
  </r>
  <r>
    <n v="2406"/>
    <s v="Arnold's Happy Days Food Truck"/>
    <s v="Be a part of something BIG, support us in opening the best burger truck in Tacoma! ~ &quot;So I donâ€™t have to dream alone!&quot;"/>
    <n v="-1905"/>
    <n v="3250"/>
    <n v="1345"/>
    <x v="2"/>
    <x v="0"/>
    <s v="USD"/>
    <n v="1421635190"/>
    <n v="1418179190"/>
    <b v="0"/>
    <n v="16"/>
    <b v="0"/>
    <x v="19"/>
    <n v="672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-16443"/>
    <n v="22000"/>
    <n v="5557"/>
    <x v="2"/>
    <x v="0"/>
    <s v="USD"/>
    <n v="1428732000"/>
    <n v="1426772928"/>
    <b v="0"/>
    <n v="33"/>
    <b v="0"/>
    <x v="19"/>
    <n v="2778.5"/>
    <x v="7"/>
    <x v="19"/>
  </r>
  <r>
    <n v="2408"/>
    <s v="Sabroso On Wheels"/>
    <s v="A US Army Vet trying to get a Peruvian food truck going! Really good Peruvian food now mobile!"/>
    <n v="-14970"/>
    <n v="15000"/>
    <n v="30"/>
    <x v="2"/>
    <x v="0"/>
    <s v="USD"/>
    <n v="1415247757"/>
    <n v="1412652157"/>
    <b v="0"/>
    <n v="2"/>
    <b v="0"/>
    <x v="19"/>
    <n v="15"/>
    <x v="7"/>
    <x v="19"/>
  </r>
  <r>
    <n v="2409"/>
    <s v="Johnny's Food Truck a Puerto Rican and BBQ infusion"/>
    <s v="I am looking to start a food truck with an infusion of my Puerto Rican heritage and my love for BBQ."/>
    <n v="-24540"/>
    <n v="25000"/>
    <n v="460"/>
    <x v="2"/>
    <x v="0"/>
    <s v="USD"/>
    <n v="1439931675"/>
    <n v="1437339675"/>
    <b v="0"/>
    <n v="6"/>
    <b v="0"/>
    <x v="19"/>
    <n v="230"/>
    <x v="7"/>
    <x v="19"/>
  </r>
  <r>
    <n v="2410"/>
    <s v="Websters grill truck       slow cooked meats"/>
    <s v="Websters grill truck the best slow cooked meats on hot coals_x000a_Beef bisket, roast Lamb, roast chicken, Ribs, burgers, sliders,"/>
    <n v="-15000"/>
    <n v="15000"/>
    <n v="0"/>
    <x v="2"/>
    <x v="2"/>
    <s v="AUD"/>
    <n v="1441619275"/>
    <n v="1439027275"/>
    <b v="0"/>
    <n v="0"/>
    <b v="0"/>
    <x v="19"/>
    <n v="0"/>
    <x v="7"/>
    <x v="19"/>
  </r>
  <r>
    <n v="2411"/>
    <s v="Was ist das"/>
    <s v="I want to create an authentic German food truck to travel all over the US. Spreading amazing German Food to Summer Time Music Festivals"/>
    <n v="-24849"/>
    <n v="25000"/>
    <n v="151"/>
    <x v="2"/>
    <x v="0"/>
    <s v="USD"/>
    <n v="1440524082"/>
    <n v="1437932082"/>
    <b v="0"/>
    <n v="3"/>
    <b v="0"/>
    <x v="19"/>
    <n v="75.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-8000"/>
    <n v="8000"/>
    <n v="0"/>
    <x v="2"/>
    <x v="6"/>
    <s v="EUR"/>
    <n v="1480185673"/>
    <n v="1476294073"/>
    <b v="0"/>
    <n v="0"/>
    <b v="0"/>
    <x v="19"/>
    <n v="0"/>
    <x v="7"/>
    <x v="19"/>
  </r>
  <r>
    <n v="2413"/>
    <s v="Lone Pine Coffee Brewery"/>
    <s v="Lone Pine Coffee Brewery will be a portable third-wave coffee shop available for wedding receptions and other events!"/>
    <n v="-2975"/>
    <n v="3000"/>
    <n v="25"/>
    <x v="2"/>
    <x v="0"/>
    <s v="USD"/>
    <n v="1401579000"/>
    <n v="1398911882"/>
    <b v="0"/>
    <n v="3"/>
    <b v="0"/>
    <x v="19"/>
    <n v="12.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-14540"/>
    <n v="15000"/>
    <n v="460"/>
    <x v="2"/>
    <x v="0"/>
    <s v="USD"/>
    <n v="1440215940"/>
    <n v="1436805660"/>
    <b v="0"/>
    <n v="13"/>
    <b v="0"/>
    <x v="19"/>
    <n v="230"/>
    <x v="7"/>
    <x v="19"/>
  </r>
  <r>
    <n v="2415"/>
    <s v="Local Food Truck is Off the Hoof!"/>
    <s v="It will be ridiculously easy to become addicted to the full, rich flavor of locally raised beef, pork, and more..."/>
    <n v="-59665"/>
    <n v="60000"/>
    <n v="335"/>
    <x v="2"/>
    <x v="0"/>
    <s v="USD"/>
    <n v="1468615346"/>
    <n v="1466023346"/>
    <b v="0"/>
    <n v="6"/>
    <b v="0"/>
    <x v="19"/>
    <n v="167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-19995"/>
    <n v="20000"/>
    <n v="5"/>
    <x v="2"/>
    <x v="0"/>
    <s v="USD"/>
    <n v="1426345200"/>
    <n v="1421343743"/>
    <b v="0"/>
    <n v="1"/>
    <b v="0"/>
    <x v="19"/>
    <n v="2.5"/>
    <x v="7"/>
    <x v="19"/>
  </r>
  <r>
    <n v="2417"/>
    <s v="I want to make the best fried chicken!!"/>
    <s v="I have been working on a recipe for 20 years now and need to perfect it!  Also want to do a gluten free version, then open a food truck"/>
    <n v="-1000"/>
    <n v="1000"/>
    <n v="0"/>
    <x v="2"/>
    <x v="0"/>
    <s v="USD"/>
    <n v="1407705187"/>
    <n v="1405113187"/>
    <b v="0"/>
    <n v="0"/>
    <b v="0"/>
    <x v="19"/>
    <n v="0"/>
    <x v="7"/>
    <x v="19"/>
  </r>
  <r>
    <n v="2418"/>
    <s v="Mexican food truck"/>
    <s v="I want to start my food truck business."/>
    <n v="-24995"/>
    <n v="25000"/>
    <n v="5"/>
    <x v="2"/>
    <x v="0"/>
    <s v="USD"/>
    <n v="1427225644"/>
    <n v="1422045244"/>
    <b v="0"/>
    <n v="5"/>
    <b v="0"/>
    <x v="19"/>
    <n v="2.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-3000"/>
    <n v="3000"/>
    <n v="0"/>
    <x v="2"/>
    <x v="0"/>
    <s v="USD"/>
    <n v="1424281389"/>
    <n v="1419097389"/>
    <b v="0"/>
    <n v="0"/>
    <b v="0"/>
    <x v="1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-14369"/>
    <n v="16870"/>
    <n v="2501"/>
    <x v="2"/>
    <x v="0"/>
    <s v="USD"/>
    <n v="1415583695"/>
    <n v="1410396095"/>
    <b v="0"/>
    <n v="36"/>
    <b v="0"/>
    <x v="19"/>
    <n v="1250.5"/>
    <x v="7"/>
    <x v="19"/>
  </r>
  <r>
    <n v="2421"/>
    <s v="hot dog cart"/>
    <s v="help me start Merrill's first hot dog cart in this empty lot"/>
    <n v="-5999"/>
    <n v="6000"/>
    <n v="1"/>
    <x v="2"/>
    <x v="0"/>
    <s v="USD"/>
    <n v="1424536196"/>
    <n v="1421944196"/>
    <b v="0"/>
    <n v="1"/>
    <b v="0"/>
    <x v="19"/>
    <n v="0.5"/>
    <x v="7"/>
    <x v="19"/>
  </r>
  <r>
    <n v="2422"/>
    <s v="Help starting a family owned food truck"/>
    <s v="Family owned business serving BBQ and seafood to the public"/>
    <n v="-499"/>
    <n v="500"/>
    <n v="1"/>
    <x v="2"/>
    <x v="0"/>
    <s v="USD"/>
    <n v="1426091036"/>
    <n v="1423502636"/>
    <b v="0"/>
    <n v="1"/>
    <b v="0"/>
    <x v="19"/>
    <n v="0.5"/>
    <x v="7"/>
    <x v="19"/>
  </r>
  <r>
    <n v="2423"/>
    <s v="FBTR BBQ"/>
    <s v="FBTR is a Texas-style, North Carolina based, homemade BBQ company looking to bring good meat to the masses."/>
    <n v="-59992"/>
    <n v="60000"/>
    <n v="8"/>
    <x v="2"/>
    <x v="0"/>
    <s v="USD"/>
    <n v="1420044890"/>
    <n v="1417452890"/>
    <b v="0"/>
    <n v="1"/>
    <b v="0"/>
    <x v="19"/>
    <n v="4"/>
    <x v="7"/>
    <x v="19"/>
  </r>
  <r>
    <n v="2424"/>
    <s v="Lily and Memphs"/>
    <s v="Great and creative food from the heart in the form of a sweet food truck!"/>
    <n v="-24690"/>
    <n v="25000"/>
    <n v="310"/>
    <x v="2"/>
    <x v="0"/>
    <s v="USD"/>
    <n v="1414445108"/>
    <n v="1411853108"/>
    <b v="0"/>
    <n v="9"/>
    <b v="0"/>
    <x v="19"/>
    <n v="15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-3499"/>
    <n v="3500"/>
    <n v="1"/>
    <x v="2"/>
    <x v="0"/>
    <s v="USD"/>
    <n v="1464386640"/>
    <n v="1463090149"/>
    <b v="0"/>
    <n v="1"/>
    <b v="0"/>
    <x v="19"/>
    <n v="0.5"/>
    <x v="7"/>
    <x v="19"/>
  </r>
  <r>
    <n v="2426"/>
    <s v="The Low-Calorie Food Truck"/>
    <s v="Aspiring to create a food truck with many delicious low calorie meals to encourage healthy eating while enjoying every bite."/>
    <n v="-20000"/>
    <n v="20000"/>
    <n v="0"/>
    <x v="2"/>
    <x v="0"/>
    <s v="USD"/>
    <n v="1439006692"/>
    <n v="1433822692"/>
    <b v="0"/>
    <n v="0"/>
    <b v="0"/>
    <x v="19"/>
    <n v="0"/>
    <x v="7"/>
    <x v="19"/>
  </r>
  <r>
    <n v="2427"/>
    <s v="Wraps in a snap. Fast lunch with a gourmet punch!"/>
    <s v="Fast and simple lunches for those on the go.  All (lunch) deals $10 or less."/>
    <n v="-49999"/>
    <n v="50000"/>
    <n v="1"/>
    <x v="2"/>
    <x v="0"/>
    <s v="USD"/>
    <n v="1458715133"/>
    <n v="1455262733"/>
    <b v="0"/>
    <n v="1"/>
    <b v="0"/>
    <x v="19"/>
    <n v="0.5"/>
    <x v="7"/>
    <x v="19"/>
  </r>
  <r>
    <n v="2428"/>
    <s v="Premium Burgers"/>
    <s v="From Moo 2 You! We want to offer premium burgers to a taco flooded environment."/>
    <n v="-34999"/>
    <n v="35000"/>
    <n v="1"/>
    <x v="2"/>
    <x v="0"/>
    <s v="USD"/>
    <n v="1426182551"/>
    <n v="1423594151"/>
    <b v="0"/>
    <n v="1"/>
    <b v="0"/>
    <x v="19"/>
    <n v="0.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-137995"/>
    <n v="140000"/>
    <n v="2005"/>
    <x v="2"/>
    <x v="10"/>
    <s v="NOK"/>
    <n v="1486313040"/>
    <n v="1483131966"/>
    <b v="0"/>
    <n v="4"/>
    <b v="0"/>
    <x v="19"/>
    <n v="1002.5"/>
    <x v="7"/>
    <x v="19"/>
  </r>
  <r>
    <n v="2430"/>
    <s v="It's so cute! - Great food!"/>
    <s v="This little guy will be circling the streets of Brickell &amp; Wynwood in Miami serving Venezuelan dishes. It needs TLC and some equipment"/>
    <n v="-2979"/>
    <n v="3000"/>
    <n v="21"/>
    <x v="2"/>
    <x v="0"/>
    <s v="USD"/>
    <n v="1455246504"/>
    <n v="1452654504"/>
    <b v="0"/>
    <n v="2"/>
    <b v="0"/>
    <x v="19"/>
    <n v="10.5"/>
    <x v="7"/>
    <x v="19"/>
  </r>
  <r>
    <n v="2431"/>
    <s v="Murphy's good eatin'"/>
    <s v="Go to Colorado and run a food truck with homemade food of all kinds."/>
    <n v="-99998"/>
    <n v="100000"/>
    <n v="2"/>
    <x v="2"/>
    <x v="0"/>
    <s v="USD"/>
    <n v="1467080613"/>
    <n v="1461896613"/>
    <b v="0"/>
    <n v="2"/>
    <b v="0"/>
    <x v="19"/>
    <n v="1"/>
    <x v="7"/>
    <x v="19"/>
  </r>
  <r>
    <n v="2432"/>
    <s v="funding for bbq trailer"/>
    <s v="Looking to start competition cooking and need start-up help.  Offering brisket tasting to all contributors."/>
    <n v="-13998"/>
    <n v="14000"/>
    <n v="2"/>
    <x v="2"/>
    <x v="0"/>
    <s v="USD"/>
    <n v="1425791697"/>
    <n v="1423199697"/>
    <b v="0"/>
    <n v="2"/>
    <b v="0"/>
    <x v="1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-10000"/>
    <n v="10000"/>
    <n v="0"/>
    <x v="2"/>
    <x v="0"/>
    <s v="USD"/>
    <n v="1456608943"/>
    <n v="1454016943"/>
    <b v="0"/>
    <n v="0"/>
    <b v="0"/>
    <x v="1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-19974"/>
    <n v="20000"/>
    <n v="26"/>
    <x v="2"/>
    <x v="0"/>
    <s v="USD"/>
    <n v="1438662474"/>
    <n v="1435206474"/>
    <b v="0"/>
    <n v="2"/>
    <b v="0"/>
    <x v="19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-248776"/>
    <n v="250000"/>
    <n v="1224"/>
    <x v="2"/>
    <x v="11"/>
    <s v="SEK"/>
    <n v="1444027186"/>
    <n v="1441435186"/>
    <b v="0"/>
    <n v="4"/>
    <b v="0"/>
    <x v="19"/>
    <n v="61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-116955"/>
    <n v="117000"/>
    <n v="45"/>
    <x v="2"/>
    <x v="5"/>
    <s v="CAD"/>
    <n v="1454078770"/>
    <n v="1448894770"/>
    <b v="0"/>
    <n v="2"/>
    <b v="0"/>
    <x v="19"/>
    <n v="22.5"/>
    <x v="7"/>
    <x v="19"/>
  </r>
  <r>
    <n v="2437"/>
    <s v="Cuppa Gumbos"/>
    <s v="Homemade Gumbo, Stews and Curry to be served hot and fresh everyday at any festival or concert we can attend."/>
    <n v="-8000"/>
    <n v="8000"/>
    <n v="0"/>
    <x v="2"/>
    <x v="0"/>
    <s v="USD"/>
    <n v="1426615200"/>
    <n v="1422400188"/>
    <b v="0"/>
    <n v="0"/>
    <b v="0"/>
    <x v="19"/>
    <n v="0"/>
    <x v="7"/>
    <x v="19"/>
  </r>
  <r>
    <n v="2438"/>
    <s v="FOOD|Art"/>
    <s v="I'm starting a catering and food truck business of southern comfort food. My FOOD is my Art!  _x000a_Thanks for you help!"/>
    <n v="-14950"/>
    <n v="15000"/>
    <n v="50"/>
    <x v="2"/>
    <x v="0"/>
    <s v="USD"/>
    <n v="1449529062"/>
    <n v="1444341462"/>
    <b v="0"/>
    <n v="1"/>
    <b v="0"/>
    <x v="19"/>
    <n v="25"/>
    <x v="7"/>
    <x v="19"/>
  </r>
  <r>
    <n v="2439"/>
    <s v="Pillow Puffs Concessions"/>
    <s v="Expand cotton candy concession to include other foods and purchase a trailer to haul._x000a_Purchase unstuffed pets to fill with cotton candy"/>
    <n v="-10000"/>
    <n v="10000"/>
    <n v="0"/>
    <x v="2"/>
    <x v="0"/>
    <s v="USD"/>
    <n v="1445197129"/>
    <n v="1442605129"/>
    <b v="0"/>
    <n v="0"/>
    <b v="0"/>
    <x v="19"/>
    <n v="0"/>
    <x v="7"/>
    <x v="19"/>
  </r>
  <r>
    <n v="2440"/>
    <s v="The first green Food Truck in Phnom Penh"/>
    <s v="Starting a entire clean energy food truck and set a new standard for Cambodia"/>
    <n v="-4990"/>
    <n v="5000"/>
    <n v="10"/>
    <x v="2"/>
    <x v="18"/>
    <s v="EUR"/>
    <n v="1455399313"/>
    <n v="1452807313"/>
    <b v="0"/>
    <n v="2"/>
    <b v="0"/>
    <x v="19"/>
    <n v="5"/>
    <x v="7"/>
    <x v="19"/>
  </r>
  <r>
    <n v="2441"/>
    <s v="Bring Alchemy Pops to the People!"/>
    <s v="YOU can help Alchemy Pops POP up on a street near you!"/>
    <n v="591"/>
    <n v="7500"/>
    <n v="8091"/>
    <x v="0"/>
    <x v="0"/>
    <s v="USD"/>
    <n v="1437627540"/>
    <n v="1435806054"/>
    <b v="0"/>
    <n v="109"/>
    <b v="1"/>
    <x v="33"/>
    <n v="4045.5"/>
    <x v="7"/>
    <x v="33"/>
  </r>
  <r>
    <n v="2442"/>
    <s v="Young Mountain Tea: A New White Tea from India's Himalayas"/>
    <s v="The first tea from a new sustainable tea region in India's young, rising Himalayas."/>
    <n v="6226"/>
    <n v="24000"/>
    <n v="30226"/>
    <x v="0"/>
    <x v="0"/>
    <s v="USD"/>
    <n v="1426777228"/>
    <n v="1424188828"/>
    <b v="0"/>
    <n v="372"/>
    <b v="1"/>
    <x v="33"/>
    <n v="1511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502.989999999998"/>
    <n v="20000"/>
    <n v="40502.99"/>
    <x v="0"/>
    <x v="0"/>
    <s v="USD"/>
    <n v="1408114822"/>
    <n v="1405522822"/>
    <b v="0"/>
    <n v="311"/>
    <b v="1"/>
    <x v="33"/>
    <n v="20251.4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258"/>
    <n v="3000"/>
    <n v="3258"/>
    <x v="0"/>
    <x v="0"/>
    <s v="USD"/>
    <n v="1464199591"/>
    <n v="1461607591"/>
    <b v="0"/>
    <n v="61"/>
    <b v="1"/>
    <x v="33"/>
    <n v="162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3640"/>
    <n v="5000"/>
    <n v="8640"/>
    <x v="0"/>
    <x v="0"/>
    <s v="USD"/>
    <n v="1443242021"/>
    <n v="1440650021"/>
    <b v="0"/>
    <n v="115"/>
    <b v="1"/>
    <x v="33"/>
    <n v="432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3399"/>
    <n v="5000"/>
    <n v="8399"/>
    <x v="0"/>
    <x v="0"/>
    <s v="USD"/>
    <n v="1480174071"/>
    <n v="1477578471"/>
    <b v="0"/>
    <n v="111"/>
    <b v="1"/>
    <x v="33"/>
    <n v="4199.5"/>
    <x v="7"/>
    <x v="33"/>
  </r>
  <r>
    <n v="2447"/>
    <s v="The Workingman's Cake by Delectabites"/>
    <s v="Some days you just need cake! Homemade cake, wild (and classic) flavors, icing on the inside and shipped fresh to your home or office!"/>
    <n v="8180"/>
    <n v="2500"/>
    <n v="10680"/>
    <x v="0"/>
    <x v="0"/>
    <s v="USD"/>
    <n v="1478923200"/>
    <n v="1476184593"/>
    <b v="0"/>
    <n v="337"/>
    <b v="1"/>
    <x v="33"/>
    <n v="534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30"/>
    <n v="400"/>
    <n v="430"/>
    <x v="0"/>
    <x v="0"/>
    <s v="USD"/>
    <n v="1472621760"/>
    <n v="1472110513"/>
    <b v="0"/>
    <n v="9"/>
    <b v="1"/>
    <x v="33"/>
    <n v="215"/>
    <x v="7"/>
    <x v="33"/>
  </r>
  <r>
    <n v="2449"/>
    <s v="Born to Crunch - Jackson Holesome Granola"/>
    <s v="Wholesome, gluten-free, crunchy granola hand-baked in Jackson, WY. Rich in protein, omega 3's, and fiber. Help me get it to you!"/>
    <n v="800"/>
    <n v="10000"/>
    <n v="10800"/>
    <x v="0"/>
    <x v="0"/>
    <s v="USD"/>
    <n v="1417321515"/>
    <n v="1414725915"/>
    <b v="0"/>
    <n v="120"/>
    <b v="1"/>
    <x v="33"/>
    <n v="5400"/>
    <x v="7"/>
    <x v="33"/>
  </r>
  <r>
    <n v="2450"/>
    <s v="Old Coast Ales: Brewery and Taproom"/>
    <s v="Old Coast Ales will be St. Augustine's very own micro brewery where our focus will be on creating unique and traditional beer styles."/>
    <n v="230.03000000000065"/>
    <n v="15000"/>
    <n v="15230.03"/>
    <x v="0"/>
    <x v="0"/>
    <s v="USD"/>
    <n v="1414465860"/>
    <n v="1411177456"/>
    <b v="0"/>
    <n v="102"/>
    <b v="1"/>
    <x v="33"/>
    <n v="7615.0150000000003"/>
    <x v="7"/>
    <x v="33"/>
  </r>
  <r>
    <n v="2451"/>
    <s v="Boss Balls Protein Balls"/>
    <s v="Meet the best tasting high protein, low sugar protein snack on the planet. Guaranteed to turn you into a stone cold fox."/>
    <n v="1545"/>
    <n v="10000"/>
    <n v="11545"/>
    <x v="0"/>
    <x v="0"/>
    <s v="USD"/>
    <n v="1488750490"/>
    <n v="1487022490"/>
    <b v="0"/>
    <n v="186"/>
    <b v="1"/>
    <x v="33"/>
    <n v="5772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201"/>
    <n v="600"/>
    <n v="801"/>
    <x v="0"/>
    <x v="0"/>
    <s v="USD"/>
    <n v="1451430000"/>
    <n v="1448914500"/>
    <b v="0"/>
    <n v="15"/>
    <b v="1"/>
    <x v="33"/>
    <n v="400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1641"/>
    <n v="3000"/>
    <n v="4641"/>
    <x v="0"/>
    <x v="0"/>
    <s v="USD"/>
    <n v="1486053409"/>
    <n v="1483461409"/>
    <b v="0"/>
    <n v="67"/>
    <b v="1"/>
    <x v="33"/>
    <n v="2320.5"/>
    <x v="7"/>
    <x v="33"/>
  </r>
  <r>
    <n v="2454"/>
    <s v="Bine Brewing - Brewed Within Reach"/>
    <s v="Beer. Delicious, Salem made beer. Only the freshest, small batch beer straight from the source. Our beer is brewed within reach."/>
    <n v="296"/>
    <n v="35000"/>
    <n v="35296"/>
    <x v="0"/>
    <x v="0"/>
    <s v="USD"/>
    <n v="1489207808"/>
    <n v="1486183808"/>
    <b v="0"/>
    <n v="130"/>
    <b v="1"/>
    <x v="33"/>
    <n v="17648"/>
    <x v="7"/>
    <x v="33"/>
  </r>
  <r>
    <n v="2455"/>
    <s v="Yo Mama's Sauces &amp; Rubs"/>
    <s v="Mama wants everyone to try her secret recipes for sauces and rubs. She uses only the freshest ingredients for them."/>
    <n v="246"/>
    <n v="300"/>
    <n v="546"/>
    <x v="0"/>
    <x v="0"/>
    <s v="USD"/>
    <n v="1461177950"/>
    <n v="1458758750"/>
    <b v="0"/>
    <n v="16"/>
    <b v="1"/>
    <x v="33"/>
    <n v="273"/>
    <x v="7"/>
    <x v="33"/>
  </r>
  <r>
    <n v="2456"/>
    <s v="Beef Sticks to Chomp On!!"/>
    <s v="These beef sticks will make your taste buds dance with happiness. Plus they are healthier than most available today!"/>
    <n v="1213"/>
    <n v="1500"/>
    <n v="2713"/>
    <x v="0"/>
    <x v="0"/>
    <s v="USD"/>
    <n v="1488063839"/>
    <n v="1485471839"/>
    <b v="0"/>
    <n v="67"/>
    <b v="1"/>
    <x v="33"/>
    <n v="1356.5"/>
    <x v="7"/>
    <x v="33"/>
  </r>
  <r>
    <n v="2457"/>
    <s v="NDWK The North Dakota Wine Kitchen"/>
    <s v="If you love wine, and have ever dreamed of crafting your own. You can in 3 easy steps.  Sample~Sprinkle~Savor."/>
    <n v="530"/>
    <n v="23000"/>
    <n v="23530"/>
    <x v="0"/>
    <x v="0"/>
    <s v="USD"/>
    <n v="1458826056"/>
    <n v="1456237656"/>
    <b v="0"/>
    <n v="124"/>
    <b v="1"/>
    <x v="33"/>
    <n v="11765"/>
    <x v="7"/>
    <x v="33"/>
  </r>
  <r>
    <n v="2458"/>
    <s v="Smoke, Loaf &amp; Saucer"/>
    <s v="Three ladies starting a small bakery/toast bar concept @SmorgasburgLA.  House made pastries and bread using local and fun ingredients."/>
    <n v="509"/>
    <n v="5000"/>
    <n v="5509"/>
    <x v="0"/>
    <x v="0"/>
    <s v="USD"/>
    <n v="1465498800"/>
    <n v="1462481718"/>
    <b v="0"/>
    <n v="80"/>
    <b v="1"/>
    <x v="33"/>
    <n v="275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675"/>
    <n v="30000"/>
    <n v="30675"/>
    <x v="0"/>
    <x v="0"/>
    <s v="USD"/>
    <n v="1458742685"/>
    <n v="1454858285"/>
    <b v="0"/>
    <n v="282"/>
    <b v="1"/>
    <x v="33"/>
    <n v="15337.5"/>
    <x v="7"/>
    <x v="33"/>
  </r>
  <r>
    <n v="2460"/>
    <s v="Grano: The Good Place to Get Great Bread"/>
    <s v="A humble and homey bakery passionately obsessed with good bread. Grano will fast become your favorite neighborhood food hub."/>
    <n v="67"/>
    <n v="8500"/>
    <n v="8567"/>
    <x v="0"/>
    <x v="0"/>
    <s v="USD"/>
    <n v="1483417020"/>
    <n v="1480480167"/>
    <b v="0"/>
    <n v="68"/>
    <b v="1"/>
    <x v="33"/>
    <n v="4283.5"/>
    <x v="7"/>
    <x v="33"/>
  </r>
  <r>
    <n v="2461"/>
    <s v="Christian &amp; The Sinners"/>
    <s v="Songs of faith and worship that are so deeply spiritual you could sing them in church, so down to earth you could play them in a bar."/>
    <n v="285"/>
    <n v="7500"/>
    <n v="7785"/>
    <x v="0"/>
    <x v="0"/>
    <s v="USD"/>
    <n v="1317438000"/>
    <n v="1314577097"/>
    <b v="0"/>
    <n v="86"/>
    <b v="1"/>
    <x v="14"/>
    <n v="3892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21.25"/>
    <n v="3000"/>
    <n v="3321.25"/>
    <x v="0"/>
    <x v="0"/>
    <s v="USD"/>
    <n v="1342672096"/>
    <n v="1340944096"/>
    <b v="0"/>
    <n v="115"/>
    <b v="1"/>
    <x v="14"/>
    <n v="1660.625"/>
    <x v="4"/>
    <x v="14"/>
  </r>
  <r>
    <n v="2463"/>
    <s v="Emma Ate the Lion &quot;Songs Two Count Too&quot;"/>
    <s v="Emma Ate The Lion's debut full length album"/>
    <n v="325"/>
    <n v="2000"/>
    <n v="2325"/>
    <x v="0"/>
    <x v="0"/>
    <s v="USD"/>
    <n v="1366138800"/>
    <n v="1362710425"/>
    <b v="0"/>
    <n v="75"/>
    <b v="1"/>
    <x v="14"/>
    <n v="1162.5"/>
    <x v="4"/>
    <x v="14"/>
  </r>
  <r>
    <n v="2464"/>
    <s v="The Enemy Feathers NEW EP"/>
    <s v="The Enemy Feathers are passing the proverbial hat to see if we can raise enough money to complete Our NEW EP"/>
    <n v="222"/>
    <n v="2000"/>
    <n v="2222"/>
    <x v="0"/>
    <x v="5"/>
    <s v="CAD"/>
    <n v="1443641340"/>
    <n v="1441143397"/>
    <b v="0"/>
    <n v="43"/>
    <b v="1"/>
    <x v="14"/>
    <n v="1111"/>
    <x v="4"/>
    <x v="14"/>
  </r>
  <r>
    <n v="2465"/>
    <s v="The Lion Oh My - Our first full length release"/>
    <s v="An indie band from Spokane, WA looking to master and package their first full length album."/>
    <n v="561"/>
    <n v="700"/>
    <n v="1261"/>
    <x v="0"/>
    <x v="0"/>
    <s v="USD"/>
    <n v="1348420548"/>
    <n v="1345828548"/>
    <b v="0"/>
    <n v="48"/>
    <b v="1"/>
    <x v="14"/>
    <n v="630.5"/>
    <x v="4"/>
    <x v="14"/>
  </r>
  <r>
    <n v="2466"/>
    <s v="Jesse Alexander's Independent Debut Album"/>
    <s v="With big dreams and big sounds, Jesse Alexander's Debut album titled &quot;For Once&quot; brings Indie Rock to a whole new level."/>
    <n v="0"/>
    <n v="2500"/>
    <n v="2500"/>
    <x v="0"/>
    <x v="0"/>
    <s v="USD"/>
    <n v="1368066453"/>
    <n v="1365474453"/>
    <b v="0"/>
    <n v="52"/>
    <b v="1"/>
    <x v="14"/>
    <n v="1250"/>
    <x v="4"/>
    <x v="14"/>
  </r>
  <r>
    <n v="2467"/>
    <s v="Nature Boy Explorer EP"/>
    <s v="We've finished our first EP and we're taking it on the road in three weeks! Help us fund manufacturing?"/>
    <n v="185"/>
    <n v="1000"/>
    <n v="1185"/>
    <x v="0"/>
    <x v="0"/>
    <s v="USD"/>
    <n v="1336669200"/>
    <n v="1335473931"/>
    <b v="0"/>
    <n v="43"/>
    <b v="1"/>
    <x v="14"/>
    <n v="592.5"/>
    <x v="4"/>
    <x v="14"/>
  </r>
  <r>
    <n v="2468"/>
    <s v="New &quot;Jesse Denaro&quot; Album!"/>
    <s v="Please donate, support &amp; share this project so that I may be able to record my new EP this fall!"/>
    <n v="144.34000000000015"/>
    <n v="2000"/>
    <n v="2144.34"/>
    <x v="0"/>
    <x v="0"/>
    <s v="USD"/>
    <n v="1351400400"/>
    <n v="1348285321"/>
    <b v="0"/>
    <n v="58"/>
    <b v="1"/>
    <x v="14"/>
    <n v="1072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64"/>
    <n v="1200"/>
    <n v="1364"/>
    <x v="0"/>
    <x v="0"/>
    <s v="USD"/>
    <n v="1297160329"/>
    <n v="1295000329"/>
    <b v="0"/>
    <n v="47"/>
    <b v="1"/>
    <x v="14"/>
    <n v="682"/>
    <x v="4"/>
    <x v="14"/>
  </r>
  <r>
    <n v="2470"/>
    <s v="Geoff Zimmerman's Urban-Folk/ Indie-Rock Album"/>
    <s v="Music is my passion.  I've been recording this album for 2 years now, and I just want the world to finally hear it!"/>
    <n v="31.6400000000001"/>
    <n v="1000"/>
    <n v="1031.6400000000001"/>
    <x v="0"/>
    <x v="0"/>
    <s v="USD"/>
    <n v="1337824055"/>
    <n v="1335232055"/>
    <b v="0"/>
    <n v="36"/>
    <b v="1"/>
    <x v="14"/>
    <n v="515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140"/>
    <n v="500"/>
    <n v="640"/>
    <x v="0"/>
    <x v="0"/>
    <s v="USD"/>
    <n v="1327535392"/>
    <n v="1324079392"/>
    <b v="0"/>
    <n v="17"/>
    <b v="1"/>
    <x v="14"/>
    <n v="320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2682.0200000000004"/>
    <n v="7500"/>
    <n v="10182.02"/>
    <x v="0"/>
    <x v="0"/>
    <s v="USD"/>
    <n v="1283562180"/>
    <n v="1277433980"/>
    <b v="0"/>
    <n v="104"/>
    <b v="1"/>
    <x v="14"/>
    <n v="5091.01"/>
    <x v="4"/>
    <x v="14"/>
  </r>
  <r>
    <n v="2473"/>
    <s v="Mike Midwestern &quot;Oh My Soul&quot; Album"/>
    <s v="Wrote some new songs and it turned into an album. I even have a title already, &quot;Oh My Soul&quot;. Would love your support!"/>
    <n v="0"/>
    <n v="2000"/>
    <n v="2000"/>
    <x v="0"/>
    <x v="0"/>
    <s v="USD"/>
    <n v="1352573869"/>
    <n v="1349978269"/>
    <b v="0"/>
    <n v="47"/>
    <b v="1"/>
    <x v="14"/>
    <n v="10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0.18000000000029104"/>
    <n v="5000"/>
    <n v="5000.18"/>
    <x v="0"/>
    <x v="0"/>
    <s v="USD"/>
    <n v="1286756176"/>
    <n v="1282868176"/>
    <b v="0"/>
    <n v="38"/>
    <b v="1"/>
    <x v="14"/>
    <n v="2500.09"/>
    <x v="4"/>
    <x v="14"/>
  </r>
  <r>
    <n v="2475"/>
    <s v="BRANDTSON - &quot;Send Us A Signal&quot; Vinyl LP"/>
    <s v="Help BRANDTSON and DREAMOVERrecords press their 2004 record, &quot;Send Us A Signal&quot;."/>
    <n v="118"/>
    <n v="2500"/>
    <n v="2618"/>
    <x v="0"/>
    <x v="0"/>
    <s v="USD"/>
    <n v="1278799200"/>
    <n v="1273647255"/>
    <b v="0"/>
    <n v="81"/>
    <b v="1"/>
    <x v="14"/>
    <n v="1309"/>
    <x v="4"/>
    <x v="14"/>
  </r>
  <r>
    <n v="2476"/>
    <s v="Arts &amp; Crafts"/>
    <s v="Eleven songs, the accumulation of several memorable occurrences in a sleepy town; stories of fiction &amp; fact."/>
    <n v="160.7199999999998"/>
    <n v="3200"/>
    <n v="3360.72"/>
    <x v="0"/>
    <x v="0"/>
    <s v="USD"/>
    <n v="1415004770"/>
    <n v="1412149970"/>
    <b v="0"/>
    <n v="55"/>
    <b v="1"/>
    <x v="14"/>
    <n v="1680.36"/>
    <x v="4"/>
    <x v="14"/>
  </r>
  <r>
    <n v="2477"/>
    <s v="Debut Album"/>
    <s v="Releasing my first album in August, and I need your help in order to get it done!"/>
    <n v="535"/>
    <n v="750"/>
    <n v="1285"/>
    <x v="0"/>
    <x v="0"/>
    <s v="USD"/>
    <n v="1344789345"/>
    <n v="1340901345"/>
    <b v="0"/>
    <n v="41"/>
    <b v="1"/>
    <x v="14"/>
    <n v="642.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2200"/>
    <n v="8000"/>
    <n v="10200"/>
    <x v="0"/>
    <x v="0"/>
    <s v="USD"/>
    <n v="1358117313"/>
    <n v="1355525313"/>
    <b v="0"/>
    <n v="79"/>
    <b v="1"/>
    <x v="14"/>
    <n v="5100"/>
    <x v="4"/>
    <x v="14"/>
  </r>
  <r>
    <n v="2479"/>
    <s v="FUEL FAKE NATIVES"/>
    <s v="Fake Natives is headed on tour this summer. Help them fill their tank with fossil fuels."/>
    <n v="100.32999999999998"/>
    <n v="300"/>
    <n v="400.33"/>
    <x v="0"/>
    <x v="0"/>
    <s v="USD"/>
    <n v="1343440800"/>
    <n v="1342545994"/>
    <b v="0"/>
    <n v="16"/>
    <b v="1"/>
    <x v="14"/>
    <n v="200.16499999999999"/>
    <x v="4"/>
    <x v="14"/>
  </r>
  <r>
    <n v="2480"/>
    <s v="Either, Either EP"/>
    <s v="We are a band from Long Beach, Ca looking to record our first EP. Any little bit counts and your support would mean the world to us!"/>
    <n v="0"/>
    <n v="2000"/>
    <n v="2000"/>
    <x v="0"/>
    <x v="0"/>
    <s v="USD"/>
    <n v="1444516084"/>
    <n v="1439332084"/>
    <b v="0"/>
    <n v="8"/>
    <b v="1"/>
    <x v="14"/>
    <n v="1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516.4399999999996"/>
    <n v="4000"/>
    <n v="4516.4399999999996"/>
    <x v="0"/>
    <x v="0"/>
    <s v="USD"/>
    <n v="1335799808"/>
    <n v="1333207808"/>
    <b v="0"/>
    <n v="95"/>
    <b v="1"/>
    <x v="14"/>
    <n v="2258.2199999999998"/>
    <x v="4"/>
    <x v="14"/>
  </r>
  <r>
    <n v="2482"/>
    <s v="Journey to Japan"/>
    <s v="Singer Jude Roberts has been asked to perform his song &quot;The Flood&quot;  in Hiroshima.  You can assist in making this opportunity a reality."/>
    <n v="1"/>
    <n v="1000"/>
    <n v="1001"/>
    <x v="0"/>
    <x v="0"/>
    <s v="USD"/>
    <n v="1312224383"/>
    <n v="1308336383"/>
    <b v="0"/>
    <n v="25"/>
    <b v="1"/>
    <x v="14"/>
    <n v="500.5"/>
    <x v="4"/>
    <x v="14"/>
  </r>
  <r>
    <n v="2483"/>
    <s v="Intangible Animal's &quot;Oh The Humanity&quot; Tour"/>
    <s v="Send Intangible Animal on our first West Coast Tour!!! The fate of the world rests in your hands."/>
    <n v="151"/>
    <n v="1100"/>
    <n v="1251"/>
    <x v="0"/>
    <x v="0"/>
    <s v="USD"/>
    <n v="1335891603"/>
    <n v="1330711203"/>
    <b v="0"/>
    <n v="19"/>
    <b v="1"/>
    <x v="14"/>
    <n v="625.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676.10999999999967"/>
    <n v="3500"/>
    <n v="4176.1099999999997"/>
    <x v="0"/>
    <x v="0"/>
    <s v="USD"/>
    <n v="1316124003"/>
    <n v="1313532003"/>
    <b v="0"/>
    <n v="90"/>
    <b v="1"/>
    <x v="14"/>
    <n v="2088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65"/>
    <n v="2000"/>
    <n v="2065"/>
    <x v="0"/>
    <x v="0"/>
    <s v="USD"/>
    <n v="1318463879"/>
    <n v="1315439879"/>
    <b v="0"/>
    <n v="41"/>
    <b v="1"/>
    <x v="14"/>
    <n v="1032.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497"/>
    <n v="300"/>
    <n v="797"/>
    <x v="0"/>
    <x v="0"/>
    <s v="USD"/>
    <n v="1335113976"/>
    <n v="1332521976"/>
    <b v="0"/>
    <n v="30"/>
    <b v="1"/>
    <x v="14"/>
    <n v="398.5"/>
    <x v="4"/>
    <x v="14"/>
  </r>
  <r>
    <n v="2487"/>
    <s v="Copyrighting 1978 Champs Finished Album"/>
    <s v="Raise enough money to fund the copyright cost for the full length indie rock record we spent the year recording."/>
    <n v="0.75999999999999091"/>
    <n v="1500"/>
    <n v="1500.76"/>
    <x v="0"/>
    <x v="0"/>
    <s v="USD"/>
    <n v="1338083997"/>
    <n v="1335491997"/>
    <b v="0"/>
    <n v="38"/>
    <b v="1"/>
    <x v="14"/>
    <n v="750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201"/>
    <n v="3000"/>
    <n v="3201"/>
    <x v="0"/>
    <x v="0"/>
    <s v="USD"/>
    <n v="1321459908"/>
    <n v="1318864308"/>
    <b v="0"/>
    <n v="65"/>
    <b v="1"/>
    <x v="14"/>
    <n v="1600.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1178.5"/>
    <n v="3500"/>
    <n v="4678.5"/>
    <x v="0"/>
    <x v="0"/>
    <s v="USD"/>
    <n v="1368117239"/>
    <n v="1365525239"/>
    <b v="0"/>
    <n v="75"/>
    <b v="1"/>
    <x v="14"/>
    <n v="2339.25"/>
    <x v="4"/>
    <x v="14"/>
  </r>
  <r>
    <n v="2490"/>
    <s v="The Offbeats Summer Tour 2012"/>
    <s v="We are trying to fund our first multi-state tour this summer in an effort to get our music out to as many people as possible."/>
    <n v="107"/>
    <n v="500"/>
    <n v="607"/>
    <x v="0"/>
    <x v="0"/>
    <s v="USD"/>
    <n v="1340429276"/>
    <n v="1335245276"/>
    <b v="0"/>
    <n v="16"/>
    <b v="1"/>
    <x v="14"/>
    <n v="303.5"/>
    <x v="4"/>
    <x v="14"/>
  </r>
  <r>
    <n v="2491"/>
    <s v="Nathan Evans - Remove The Illusion EP "/>
    <s v="Nathan Evans, instrumental rock guitarist and official V3fights.com artist, is releasing his first solo EP entitled Remove The Illusion"/>
    <n v="16"/>
    <n v="500"/>
    <n v="516"/>
    <x v="0"/>
    <x v="0"/>
    <s v="USD"/>
    <n v="1295142660"/>
    <n v="1293739714"/>
    <b v="0"/>
    <n v="10"/>
    <b v="1"/>
    <x v="14"/>
    <n v="258"/>
    <x v="4"/>
    <x v="14"/>
  </r>
  <r>
    <n v="2492"/>
    <s v="SUPER NICE EP 2012"/>
    <s v="We're a band from Hawaii trying to produce our first EP and we need help!"/>
    <n v="150"/>
    <n v="600"/>
    <n v="750"/>
    <x v="0"/>
    <x v="0"/>
    <s v="USD"/>
    <n v="1339840740"/>
    <n v="1335397188"/>
    <b v="0"/>
    <n v="27"/>
    <b v="1"/>
    <x v="14"/>
    <n v="375"/>
    <x v="4"/>
    <x v="14"/>
  </r>
  <r>
    <n v="2493"/>
    <s v="Lets Make A Record Together!"/>
    <s v="Making the record I've always dreamed of, and I want you to be part of the journey. Join me and let's make a great album together!"/>
    <n v="5740"/>
    <n v="20000"/>
    <n v="25740"/>
    <x v="0"/>
    <x v="0"/>
    <s v="USD"/>
    <n v="1367208140"/>
    <n v="1363320140"/>
    <b v="0"/>
    <n v="259"/>
    <b v="1"/>
    <x v="14"/>
    <n v="12870"/>
    <x v="4"/>
    <x v="14"/>
  </r>
  <r>
    <n v="2494"/>
    <s v="Motive Makes a Man - Heavy Boots Album Production"/>
    <s v="Multi-Instrumentalist Ace Waters' new double album with 2+hours of music needs to be professionally made and replicated."/>
    <n v="15.079999999999927"/>
    <n v="1500"/>
    <n v="1515.08"/>
    <x v="0"/>
    <x v="0"/>
    <s v="USD"/>
    <n v="1337786944"/>
    <n v="1335194944"/>
    <b v="0"/>
    <n v="39"/>
    <b v="1"/>
    <x v="14"/>
    <n v="757.5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413.04999999999995"/>
    <n v="1500"/>
    <n v="1913.05"/>
    <x v="0"/>
    <x v="0"/>
    <s v="USD"/>
    <n v="1339022575"/>
    <n v="1336430575"/>
    <b v="0"/>
    <n v="42"/>
    <b v="1"/>
    <x v="14"/>
    <n v="956.52499999999998"/>
    <x v="4"/>
    <x v="14"/>
  </r>
  <r>
    <n v="2496"/>
    <s v="Lynn Haven - The First Album, &quot;Fair Weather Friends&quot;"/>
    <s v="Be a part of making the first Lynn Haven album, &quot;Fair Weather Friends.&quot;"/>
    <n v="0"/>
    <n v="6000"/>
    <n v="6000"/>
    <x v="0"/>
    <x v="0"/>
    <s v="USD"/>
    <n v="1364597692"/>
    <n v="1361577292"/>
    <b v="0"/>
    <n v="10"/>
    <b v="1"/>
    <x v="14"/>
    <n v="3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510.85999999999967"/>
    <n v="4000"/>
    <n v="4510.8599999999997"/>
    <x v="0"/>
    <x v="0"/>
    <s v="USD"/>
    <n v="1312578338"/>
    <n v="1309986338"/>
    <b v="0"/>
    <n v="56"/>
    <b v="1"/>
    <x v="14"/>
    <n v="2255.4299999999998"/>
    <x v="4"/>
    <x v="14"/>
  </r>
  <r>
    <n v="2498"/>
    <s v="Race Bandit's Debut EP Validated"/>
    <s v="We've been working hard on getting our music out and we are taking the final steps to releasing our EP, but we need your help."/>
    <n v="56"/>
    <n v="1000"/>
    <n v="1056"/>
    <x v="0"/>
    <x v="0"/>
    <s v="USD"/>
    <n v="1422400387"/>
    <n v="1421190787"/>
    <b v="0"/>
    <n v="20"/>
    <b v="1"/>
    <x v="14"/>
    <n v="528"/>
    <x v="4"/>
    <x v="14"/>
  </r>
  <r>
    <n v="2499"/>
    <s v="Ryan Hamilton : UK House Party Tour 2013"/>
    <s v="Ryan is headed to the UK for a series of Private House Parties! He needs your help. Don't miss your chance to be a part of the fun!"/>
    <n v="4105"/>
    <n v="4000"/>
    <n v="8105"/>
    <x v="0"/>
    <x v="0"/>
    <s v="USD"/>
    <n v="1356976800"/>
    <n v="1352820837"/>
    <b v="0"/>
    <n v="170"/>
    <b v="1"/>
    <x v="14"/>
    <n v="4052.5"/>
    <x v="4"/>
    <x v="14"/>
  </r>
  <r>
    <n v="2500"/>
    <s v="Completing &quot;God's Justice&quot;"/>
    <s v="ST's 4th LP has been tracked and mixed, but before he can set it free upon the world, it needs proper mastering and pressing!"/>
    <n v="80"/>
    <n v="600"/>
    <n v="680"/>
    <x v="0"/>
    <x v="0"/>
    <s v="USD"/>
    <n v="1340476375"/>
    <n v="1337884375"/>
    <b v="0"/>
    <n v="29"/>
    <b v="1"/>
    <x v="14"/>
    <n v="340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-10719"/>
    <n v="11000"/>
    <n v="281"/>
    <x v="2"/>
    <x v="5"/>
    <s v="CAD"/>
    <n v="1443379104"/>
    <n v="1440787104"/>
    <b v="0"/>
    <n v="7"/>
    <b v="0"/>
    <x v="34"/>
    <n v="140.5"/>
    <x v="7"/>
    <x v="34"/>
  </r>
  <r>
    <n v="2502"/>
    <s v="Cupcake Chaos"/>
    <s v="A small sweet shop featuring the cupcake variety offered by Cupcake Chaos, candy, cotton candy, shakes and malts, located in Dalhart,TX"/>
    <n v="-109914"/>
    <n v="110000"/>
    <n v="86"/>
    <x v="2"/>
    <x v="0"/>
    <s v="USD"/>
    <n v="1411328918"/>
    <n v="1407440918"/>
    <b v="0"/>
    <n v="5"/>
    <b v="0"/>
    <x v="34"/>
    <n v="43"/>
    <x v="7"/>
    <x v="34"/>
  </r>
  <r>
    <n v="2503"/>
    <s v="Cardinal Bistro BYOB Start Up"/>
    <s v="Cardinal Bistro will be Contemporary American dinning establishment based in Ventnor, NJ featuring local, seasonal ingredients."/>
    <n v="-10000"/>
    <n v="10000"/>
    <n v="0"/>
    <x v="2"/>
    <x v="0"/>
    <s v="USD"/>
    <n v="1465333560"/>
    <n v="1462743308"/>
    <b v="0"/>
    <n v="0"/>
    <b v="0"/>
    <x v="34"/>
    <n v="0"/>
    <x v="7"/>
    <x v="34"/>
  </r>
  <r>
    <n v="2504"/>
    <s v="Halal Restaurant and Internet Cafe"/>
    <s v="Halal Restaurant and Internet Cafe 20 percent of profits will go to building masjids."/>
    <n v="-35000"/>
    <n v="35000"/>
    <n v="0"/>
    <x v="2"/>
    <x v="0"/>
    <s v="USD"/>
    <n v="1416014534"/>
    <n v="1413418934"/>
    <b v="0"/>
    <n v="0"/>
    <b v="0"/>
    <x v="34"/>
    <n v="0"/>
    <x v="7"/>
    <x v="34"/>
  </r>
  <r>
    <n v="2505"/>
    <s v="PASTATUTION"/>
    <s v="PASTATUTION- The act or practice of engaging in Pasta Making for money.  _x000a__x000a_Help us get the Arcobaleno Pasta Extruder!"/>
    <n v="-7000"/>
    <n v="7000"/>
    <n v="0"/>
    <x v="2"/>
    <x v="0"/>
    <s v="USD"/>
    <n v="1426292416"/>
    <n v="1423704016"/>
    <b v="0"/>
    <n v="0"/>
    <b v="0"/>
    <x v="34"/>
    <n v="0"/>
    <x v="7"/>
    <x v="34"/>
  </r>
  <r>
    <n v="2506"/>
    <s v="Bowlz Cafe, Hull"/>
    <s v="Love cereal as much as we do? Then we need your help! We are opening a worldwide cereal cafe, serving the best in imported cereals!"/>
    <n v="-4970"/>
    <n v="5000"/>
    <n v="30"/>
    <x v="2"/>
    <x v="1"/>
    <s v="GBP"/>
    <n v="1443906000"/>
    <n v="1441955269"/>
    <b v="0"/>
    <n v="2"/>
    <b v="0"/>
    <x v="34"/>
    <n v="15"/>
    <x v="7"/>
    <x v="34"/>
  </r>
  <r>
    <n v="2507"/>
    <s v="Help Cafe Talavera get a New Kitchen!"/>
    <s v="Unique dishes for a unique city!."/>
    <n v="-42850"/>
    <n v="42850"/>
    <n v="0"/>
    <x v="2"/>
    <x v="0"/>
    <s v="USD"/>
    <n v="1431308704"/>
    <n v="1428716704"/>
    <b v="0"/>
    <n v="0"/>
    <b v="0"/>
    <x v="3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-20000"/>
    <n v="20000"/>
    <n v="0"/>
    <x v="2"/>
    <x v="0"/>
    <s v="USD"/>
    <n v="1408056634"/>
    <n v="1405464634"/>
    <b v="0"/>
    <n v="0"/>
    <b v="0"/>
    <x v="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-94000"/>
    <n v="95000"/>
    <n v="1000"/>
    <x v="2"/>
    <x v="1"/>
    <s v="GBP"/>
    <n v="1429554349"/>
    <n v="1424719549"/>
    <b v="0"/>
    <n v="28"/>
    <b v="0"/>
    <x v="34"/>
    <n v="5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-49925"/>
    <n v="50000"/>
    <n v="75"/>
    <x v="2"/>
    <x v="0"/>
    <s v="USD"/>
    <n v="1431647772"/>
    <n v="1426463772"/>
    <b v="0"/>
    <n v="2"/>
    <b v="0"/>
    <x v="34"/>
    <n v="37.5"/>
    <x v="7"/>
    <x v="34"/>
  </r>
  <r>
    <n v="2511"/>
    <s v="loluli's"/>
    <s v="Fresh Fast Food. A bbq ramen bar thats healthy, tasty and made to order right in front of your eyes....... From flame to bowl"/>
    <n v="-100000"/>
    <n v="100000"/>
    <n v="0"/>
    <x v="2"/>
    <x v="1"/>
    <s v="GBP"/>
    <n v="1454323413"/>
    <n v="1451731413"/>
    <b v="0"/>
    <n v="0"/>
    <b v="0"/>
    <x v="34"/>
    <n v="0"/>
    <x v="7"/>
    <x v="34"/>
  </r>
  <r>
    <n v="2512"/>
    <s v="Somethin' Tasty"/>
    <s v="Somethin' Tasty is a unique coffee, pastry &amp; retail store. We consign from all local sources: pottery, glass &amp; art."/>
    <n v="-1150"/>
    <n v="1150"/>
    <n v="0"/>
    <x v="2"/>
    <x v="0"/>
    <s v="USD"/>
    <n v="1418504561"/>
    <n v="1417208561"/>
    <b v="0"/>
    <n v="0"/>
    <b v="0"/>
    <x v="34"/>
    <n v="0"/>
    <x v="7"/>
    <x v="34"/>
  </r>
  <r>
    <n v="2513"/>
    <s v="Yahu Restaurants"/>
    <s v="Wir wollen einen Ort erschaffen an dem man sich wohlfÃ¼hlen kann, ein Ort an dem die Gedanken frei sind und man das Essen genieÃŸen kann."/>
    <n v="-180000"/>
    <n v="180000"/>
    <n v="0"/>
    <x v="2"/>
    <x v="12"/>
    <s v="EUR"/>
    <n v="1488067789"/>
    <n v="1482883789"/>
    <b v="0"/>
    <n v="0"/>
    <b v="0"/>
    <x v="34"/>
    <n v="0"/>
    <x v="7"/>
    <x v="34"/>
  </r>
  <r>
    <n v="2514"/>
    <s v="Lunch For Tots"/>
    <s v="My little cafe has been challenged to provide healthy, fun lunches to kids at a Montessori School. Local/organic as much as possible."/>
    <n v="-11790"/>
    <n v="12000"/>
    <n v="210"/>
    <x v="2"/>
    <x v="0"/>
    <s v="USD"/>
    <n v="1408526477"/>
    <n v="1407057677"/>
    <b v="0"/>
    <n v="4"/>
    <b v="0"/>
    <x v="34"/>
    <n v="10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-4070"/>
    <n v="5000"/>
    <n v="930"/>
    <x v="2"/>
    <x v="0"/>
    <s v="USD"/>
    <n v="1424635753"/>
    <n v="1422043753"/>
    <b v="0"/>
    <n v="12"/>
    <b v="0"/>
    <x v="34"/>
    <n v="465"/>
    <x v="7"/>
    <x v="34"/>
  </r>
  <r>
    <n v="2516"/>
    <s v="Morning Glory"/>
    <s v="Hi, everyone my name is Alex, and i want to create not just a cafe spot, but a place that gives everyone a nice warm homey feeling."/>
    <n v="-22000"/>
    <n v="22000"/>
    <n v="0"/>
    <x v="2"/>
    <x v="0"/>
    <s v="USD"/>
    <n v="1417279252"/>
    <n v="1414683652"/>
    <b v="0"/>
    <n v="0"/>
    <b v="0"/>
    <x v="34"/>
    <n v="0"/>
    <x v="7"/>
    <x v="34"/>
  </r>
  <r>
    <n v="2517"/>
    <s v="The Canteen"/>
    <s v="KICK START US! Chef-driven dining experience offering a multi-course tasteful and playful menu that hems in familiar seasonal comfort."/>
    <n v="-16233"/>
    <n v="18000"/>
    <n v="1767"/>
    <x v="2"/>
    <x v="5"/>
    <s v="CAD"/>
    <n v="1426788930"/>
    <n v="1424200530"/>
    <b v="0"/>
    <n v="33"/>
    <b v="0"/>
    <x v="34"/>
    <n v="883.5"/>
    <x v="7"/>
    <x v="34"/>
  </r>
  <r>
    <n v="2518"/>
    <s v="Southern California's Backroad Eateries"/>
    <s v="I am traveling the backroads of Southern California, to discover the best out-of-the-way eateries the area has to offer"/>
    <n v="-5000"/>
    <n v="5000"/>
    <n v="0"/>
    <x v="2"/>
    <x v="0"/>
    <s v="USD"/>
    <n v="1415899228"/>
    <n v="1413303628"/>
    <b v="0"/>
    <n v="0"/>
    <b v="0"/>
    <x v="34"/>
    <n v="0"/>
    <x v="7"/>
    <x v="34"/>
  </r>
  <r>
    <n v="2519"/>
    <s v="Kelli's Kitchen"/>
    <s v="Better than your mom's, better than Cracker Barrel, only at Kelli's Kitchen (all from scratch)."/>
    <n v="-149935"/>
    <n v="150000"/>
    <n v="65"/>
    <x v="2"/>
    <x v="0"/>
    <s v="USD"/>
    <n v="1405741404"/>
    <n v="1403149404"/>
    <b v="0"/>
    <n v="4"/>
    <b v="0"/>
    <x v="34"/>
    <n v="32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-100000"/>
    <n v="100000"/>
    <n v="0"/>
    <x v="2"/>
    <x v="0"/>
    <s v="USD"/>
    <n v="1476559260"/>
    <n v="1472567085"/>
    <b v="0"/>
    <n v="0"/>
    <b v="0"/>
    <x v="34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185.9899999999998"/>
    <n v="12500"/>
    <n v="13685.99"/>
    <x v="0"/>
    <x v="0"/>
    <s v="USD"/>
    <n v="1444778021"/>
    <n v="1442963621"/>
    <b v="0"/>
    <n v="132"/>
    <b v="1"/>
    <x v="35"/>
    <n v="6842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0"/>
    <n v="5000"/>
    <n v="5000"/>
    <x v="0"/>
    <x v="0"/>
    <s v="USD"/>
    <n v="1461336720"/>
    <n v="1459431960"/>
    <b v="0"/>
    <n v="27"/>
    <b v="1"/>
    <x v="35"/>
    <n v="2500"/>
    <x v="4"/>
    <x v="35"/>
  </r>
  <r>
    <n v="2523"/>
    <s v="Pater Noster Project"/>
    <s v="PATER NOSTER (2003) by Thomas Oboe Lee, scored for baritone solo and string quartet.  Hauntingly beautiful, yet never performed."/>
    <n v="508"/>
    <n v="900"/>
    <n v="1408"/>
    <x v="0"/>
    <x v="0"/>
    <s v="USD"/>
    <n v="1416270292"/>
    <n v="1413674692"/>
    <b v="0"/>
    <n v="26"/>
    <b v="1"/>
    <x v="35"/>
    <n v="704"/>
    <x v="4"/>
    <x v="35"/>
  </r>
  <r>
    <n v="2524"/>
    <s v="Les Bostonades' First CD"/>
    <s v="We're bringing some of our favorite music from the past 10 years to disc for the first time ever."/>
    <n v="120"/>
    <n v="7500"/>
    <n v="7620"/>
    <x v="0"/>
    <x v="0"/>
    <s v="USD"/>
    <n v="1419136200"/>
    <n v="1416338557"/>
    <b v="0"/>
    <n v="43"/>
    <b v="1"/>
    <x v="35"/>
    <n v="3810"/>
    <x v="4"/>
    <x v="35"/>
  </r>
  <r>
    <n v="2525"/>
    <s v="Jenny &amp; Rossâ”‚To Sing in Germany"/>
    <s v="Husband and wife operatic team specializing in German opera. Fundraising for an audition tour of Germany."/>
    <n v="26"/>
    <n v="8000"/>
    <n v="8026"/>
    <x v="0"/>
    <x v="0"/>
    <s v="USD"/>
    <n v="1340914571"/>
    <n v="1338322571"/>
    <b v="0"/>
    <n v="80"/>
    <b v="1"/>
    <x v="35"/>
    <n v="4013"/>
    <x v="4"/>
    <x v="35"/>
  </r>
  <r>
    <n v="2526"/>
    <s v="10 Years and Counting...a new album by Valor Brass!"/>
    <s v="New music and arrangements, amazing sound, brass chamber music at the highest level!  Be a part of our community!"/>
    <n v="518"/>
    <n v="4000"/>
    <n v="4518"/>
    <x v="0"/>
    <x v="0"/>
    <s v="USD"/>
    <n v="1418014740"/>
    <n v="1415585474"/>
    <b v="0"/>
    <n v="33"/>
    <b v="1"/>
    <x v="35"/>
    <n v="2259"/>
    <x v="4"/>
    <x v="35"/>
  </r>
  <r>
    <n v="2527"/>
    <s v="Britten in Song: A Centennial Celebration"/>
    <s v="Five Programs of Benjamin Britten's vocal works featuring over 20 extraordinary vocalists and pianists."/>
    <n v="85"/>
    <n v="4000"/>
    <n v="4085"/>
    <x v="0"/>
    <x v="0"/>
    <s v="USD"/>
    <n v="1382068740"/>
    <n v="1380477691"/>
    <b v="0"/>
    <n v="71"/>
    <b v="1"/>
    <x v="35"/>
    <n v="2042.5"/>
    <x v="4"/>
    <x v="35"/>
  </r>
  <r>
    <n v="2528"/>
    <s v="Three Voices"/>
    <s v="I've been offered a contract with HatHut to record Feldman's 'Three Voices', which would be my first solo disc. I need your help!"/>
    <n v="289.98999999999978"/>
    <n v="4000"/>
    <n v="4289.99"/>
    <x v="0"/>
    <x v="1"/>
    <s v="GBP"/>
    <n v="1440068400"/>
    <n v="1438459303"/>
    <b v="0"/>
    <n v="81"/>
    <b v="1"/>
    <x v="35"/>
    <n v="2144.9949999999999"/>
    <x v="4"/>
    <x v="35"/>
  </r>
  <r>
    <n v="2529"/>
    <s v="UrbanArias is DC's Contemporary Opera Company"/>
    <s v="Opera. Short. New."/>
    <n v="257"/>
    <n v="6000"/>
    <n v="6257"/>
    <x v="0"/>
    <x v="0"/>
    <s v="USD"/>
    <n v="1332636975"/>
    <n v="1328752575"/>
    <b v="0"/>
    <n v="76"/>
    <b v="1"/>
    <x v="35"/>
    <n v="3128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0"/>
    <n v="6500"/>
    <n v="6500"/>
    <x v="0"/>
    <x v="0"/>
    <s v="USD"/>
    <n v="1429505400"/>
    <n v="1426711505"/>
    <b v="0"/>
    <n v="48"/>
    <b v="1"/>
    <x v="35"/>
    <n v="3250"/>
    <x v="4"/>
    <x v="35"/>
  </r>
  <r>
    <n v="2531"/>
    <s v="Modern Chamber Music"/>
    <s v="The first CD of chamber music composed by John Leupold to be released on PARMA records. The album features solo, duets, and a quartet."/>
    <n v="18"/>
    <n v="4500"/>
    <n v="4518"/>
    <x v="0"/>
    <x v="0"/>
    <s v="USD"/>
    <n v="1439611140"/>
    <n v="1437668354"/>
    <b v="0"/>
    <n v="61"/>
    <b v="1"/>
    <x v="35"/>
    <n v="2259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1045"/>
    <n v="4000"/>
    <n v="5045"/>
    <x v="0"/>
    <x v="0"/>
    <s v="USD"/>
    <n v="1345148566"/>
    <n v="1342556566"/>
    <b v="0"/>
    <n v="60"/>
    <b v="1"/>
    <x v="35"/>
    <n v="2522.5"/>
    <x v="4"/>
    <x v="35"/>
  </r>
  <r>
    <n v="2533"/>
    <s v="HOLOGRAPHIC - 2013 Concert and Commission Campaign"/>
    <s v="HOLOGRAPHIC is raising money for our 2013 live, four-concert new music project and to commission composer Jonathan Sokol!"/>
    <n v="800"/>
    <n v="7500"/>
    <n v="8300"/>
    <x v="0"/>
    <x v="0"/>
    <s v="USD"/>
    <n v="1362160868"/>
    <n v="1359568911"/>
    <b v="0"/>
    <n v="136"/>
    <b v="1"/>
    <x v="35"/>
    <n v="415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100"/>
    <n v="2000"/>
    <n v="2100"/>
    <x v="0"/>
    <x v="0"/>
    <s v="USD"/>
    <n v="1262325600"/>
    <n v="1257871712"/>
    <b v="0"/>
    <n v="14"/>
    <b v="1"/>
    <x v="35"/>
    <n v="1050"/>
    <x v="4"/>
    <x v="35"/>
  </r>
  <r>
    <n v="2535"/>
    <s v="Mark Hayes Requiem Recording"/>
    <s v="Mark Hayes: Requiem Recording"/>
    <n v="755"/>
    <n v="20000"/>
    <n v="20755"/>
    <x v="0"/>
    <x v="0"/>
    <s v="USD"/>
    <n v="1417463945"/>
    <n v="1414781945"/>
    <b v="0"/>
    <n v="78"/>
    <b v="1"/>
    <x v="35"/>
    <n v="10377.5"/>
    <x v="4"/>
    <x v="35"/>
  </r>
  <r>
    <n v="2536"/>
    <s v="Become the subject of my next composition!"/>
    <s v="I create my solo piano Vignettes by encrypting someone's name in the melody. Next up is the fourth Vignette, and I need a subject!"/>
    <n v="4"/>
    <n v="25"/>
    <n v="29"/>
    <x v="0"/>
    <x v="0"/>
    <s v="USD"/>
    <n v="1375151566"/>
    <n v="1373337166"/>
    <b v="0"/>
    <n v="4"/>
    <b v="1"/>
    <x v="35"/>
    <n v="14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"/>
    <n v="1000"/>
    <n v="1100"/>
    <x v="0"/>
    <x v="0"/>
    <s v="USD"/>
    <n v="1312212855"/>
    <n v="1307028855"/>
    <b v="0"/>
    <n v="11"/>
    <b v="1"/>
    <x v="35"/>
    <n v="550"/>
    <x v="4"/>
    <x v="35"/>
  </r>
  <r>
    <n v="2538"/>
    <s v="Me, Myself and Albinoni"/>
    <s v="I will record 2 of Tomaso Albinoni's concertos for 2 oboes playing both parts myself."/>
    <n v="2343.1699999999983"/>
    <n v="18000"/>
    <n v="20343.169999999998"/>
    <x v="0"/>
    <x v="0"/>
    <s v="USD"/>
    <n v="1361681940"/>
    <n v="1359029661"/>
    <b v="0"/>
    <n v="185"/>
    <b v="1"/>
    <x v="35"/>
    <n v="10171.584999999999"/>
    <x v="4"/>
    <x v="35"/>
  </r>
  <r>
    <n v="2539"/>
    <s v="The Flying Gambas"/>
    <s v="Help ABS Academy musicians get their cellos, gambas, &amp; contrabasses to San Francisco by supporting their instruments' travel."/>
    <n v="25"/>
    <n v="10000"/>
    <n v="10025"/>
    <x v="0"/>
    <x v="0"/>
    <s v="USD"/>
    <n v="1422913152"/>
    <n v="1417729152"/>
    <b v="0"/>
    <n v="59"/>
    <b v="1"/>
    <x v="35"/>
    <n v="5012.5"/>
    <x v="4"/>
    <x v="35"/>
  </r>
  <r>
    <n v="2540"/>
    <s v="Vladimir in Butterfly Country"/>
    <s v="â€œVladimir in Butterfly Countryâ€ is a chamber opera by composer Ann Callaway and Jaime Robles, which will premiere October 30, 2011."/>
    <n v="85"/>
    <n v="2500"/>
    <n v="2585"/>
    <x v="0"/>
    <x v="0"/>
    <s v="USD"/>
    <n v="1319904721"/>
    <n v="1314720721"/>
    <b v="0"/>
    <n v="27"/>
    <b v="1"/>
    <x v="35"/>
    <n v="1292.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246"/>
    <n v="3500"/>
    <n v="3746"/>
    <x v="0"/>
    <x v="1"/>
    <s v="GBP"/>
    <n v="1380192418"/>
    <n v="1375008418"/>
    <b v="0"/>
    <n v="63"/>
    <b v="1"/>
    <x v="35"/>
    <n v="1873"/>
    <x v="4"/>
    <x v="35"/>
  </r>
  <r>
    <n v="2542"/>
    <s v="Classical Music by Marquita"/>
    <s v="Marquita Renee Ntim records her first Classical Album, complete with her playing the viola, cello and singing opera."/>
    <n v="25"/>
    <n v="700"/>
    <n v="725"/>
    <x v="0"/>
    <x v="0"/>
    <s v="USD"/>
    <n v="1380599940"/>
    <n v="1377252857"/>
    <b v="0"/>
    <n v="13"/>
    <b v="1"/>
    <x v="35"/>
    <n v="362.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141"/>
    <n v="250"/>
    <n v="391"/>
    <x v="0"/>
    <x v="0"/>
    <s v="USD"/>
    <n v="1293937200"/>
    <n v="1291257298"/>
    <b v="0"/>
    <n v="13"/>
    <b v="1"/>
    <x v="35"/>
    <n v="195.5"/>
    <x v="4"/>
    <x v="35"/>
  </r>
  <r>
    <n v="2544"/>
    <s v="Singing City Children's Choir"/>
    <s v="Bringing choral music and performance opportunities to under-served youth in West Philadelphia"/>
    <n v="41"/>
    <n v="5000"/>
    <n v="5041"/>
    <x v="0"/>
    <x v="0"/>
    <s v="USD"/>
    <n v="1341750569"/>
    <n v="1339158569"/>
    <b v="0"/>
    <n v="57"/>
    <b v="1"/>
    <x v="35"/>
    <n v="2520.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1906"/>
    <n v="2000"/>
    <n v="3906"/>
    <x v="0"/>
    <x v="0"/>
    <s v="USD"/>
    <n v="1424997000"/>
    <n v="1421983138"/>
    <b v="0"/>
    <n v="61"/>
    <b v="1"/>
    <x v="35"/>
    <n v="1953"/>
    <x v="4"/>
    <x v="35"/>
  </r>
  <r>
    <n v="2546"/>
    <s v="Cor Cantiamo's First Commercially Released Recording"/>
    <s v="We want to release an album of choral music by acclaimed Finnish composer Jaakko MÃ¤ntyjÃ¤rvi in 2014"/>
    <n v="410"/>
    <n v="3500"/>
    <n v="3910"/>
    <x v="0"/>
    <x v="0"/>
    <s v="USD"/>
    <n v="1380949200"/>
    <n v="1378586179"/>
    <b v="0"/>
    <n v="65"/>
    <b v="1"/>
    <x v="35"/>
    <n v="1955"/>
    <x v="4"/>
    <x v="35"/>
  </r>
  <r>
    <n v="2547"/>
    <s v="Classical Guitar Music of Hawaii"/>
    <s v="A compilation of Guitar Music by composers Darin Au, Jeff Peterson, Byron Yasui, Bailey Matsuda, Ian O'Sullivan, and Michael Foumai."/>
    <n v="1092"/>
    <n v="5500"/>
    <n v="6592"/>
    <x v="0"/>
    <x v="0"/>
    <s v="USD"/>
    <n v="1333560803"/>
    <n v="1330972403"/>
    <b v="0"/>
    <n v="134"/>
    <b v="1"/>
    <x v="35"/>
    <n v="32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111"/>
    <n v="6000"/>
    <n v="6111"/>
    <x v="0"/>
    <x v="6"/>
    <s v="EUR"/>
    <n v="1475209620"/>
    <n v="1473087637"/>
    <b v="0"/>
    <n v="37"/>
    <b v="1"/>
    <x v="35"/>
    <n v="3055.5"/>
    <x v="4"/>
    <x v="35"/>
  </r>
  <r>
    <n v="2549"/>
    <s v="The Miller's Wife, a new opera"/>
    <s v="A new opera in English by Mike Christie to be premiÃ¨red at the Arcola Theatre, London UK from 14th-17th August 2013."/>
    <n v="44"/>
    <n v="1570"/>
    <n v="1614"/>
    <x v="0"/>
    <x v="1"/>
    <s v="GBP"/>
    <n v="1370019600"/>
    <n v="1366999870"/>
    <b v="0"/>
    <n v="37"/>
    <b v="1"/>
    <x v="35"/>
    <n v="807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55"/>
    <n v="6500"/>
    <n v="6555"/>
    <x v="0"/>
    <x v="0"/>
    <s v="USD"/>
    <n v="1444276740"/>
    <n v="1439392406"/>
    <b v="0"/>
    <n v="150"/>
    <b v="1"/>
    <x v="35"/>
    <n v="3277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100.5"/>
    <n v="3675"/>
    <n v="3775.5"/>
    <x v="0"/>
    <x v="0"/>
    <s v="USD"/>
    <n v="1332362880"/>
    <n v="1329890585"/>
    <b v="0"/>
    <n v="56"/>
    <b v="1"/>
    <x v="35"/>
    <n v="1887.75"/>
    <x v="4"/>
    <x v="35"/>
  </r>
  <r>
    <n v="2552"/>
    <s v="DAVID, The Oratorio"/>
    <s v="World Premiere of a new oratorio with chorus, soloists, and orchestra, based on the Old Testament king and prophet, DAVID"/>
    <n v="195"/>
    <n v="3000"/>
    <n v="3195"/>
    <x v="0"/>
    <x v="0"/>
    <s v="USD"/>
    <n v="1488741981"/>
    <n v="1486149981"/>
    <b v="0"/>
    <n v="18"/>
    <b v="1"/>
    <x v="35"/>
    <n v="159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833"/>
    <n v="1500"/>
    <n v="2333"/>
    <x v="0"/>
    <x v="0"/>
    <s v="USD"/>
    <n v="1348202807"/>
    <n v="1343018807"/>
    <b v="0"/>
    <n v="60"/>
    <b v="1"/>
    <x v="35"/>
    <n v="116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684"/>
    <n v="3000"/>
    <n v="3684"/>
    <x v="0"/>
    <x v="0"/>
    <s v="USD"/>
    <n v="1433131140"/>
    <n v="1430445163"/>
    <b v="0"/>
    <n v="67"/>
    <b v="1"/>
    <x v="35"/>
    <n v="184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147"/>
    <n v="2000"/>
    <n v="2147"/>
    <x v="0"/>
    <x v="0"/>
    <s v="USD"/>
    <n v="1338219793"/>
    <n v="1335541393"/>
    <b v="0"/>
    <n v="35"/>
    <b v="1"/>
    <x v="35"/>
    <n v="1073.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41"/>
    <n v="745"/>
    <n v="786"/>
    <x v="0"/>
    <x v="0"/>
    <s v="USD"/>
    <n v="1356392857"/>
    <n v="1352504857"/>
    <b v="0"/>
    <n v="34"/>
    <b v="1"/>
    <x v="35"/>
    <n v="393"/>
    <x v="4"/>
    <x v="35"/>
  </r>
  <r>
    <n v="2557"/>
    <s v="European Tour"/>
    <s v="Raising money for our concert tour of Switzerland and Germany in June/July 2014"/>
    <n v="166"/>
    <n v="900"/>
    <n v="1066"/>
    <x v="0"/>
    <x v="1"/>
    <s v="GBP"/>
    <n v="1400176386"/>
    <n v="1397584386"/>
    <b v="0"/>
    <n v="36"/>
    <b v="1"/>
    <x v="35"/>
    <n v="533"/>
    <x v="4"/>
    <x v="35"/>
  </r>
  <r>
    <n v="2558"/>
    <s v="Hopkins Sinfonia 2015 Season"/>
    <s v="The Hopkins Sinfonia is looking for your support to run our 2015 Season made up of five concerts."/>
    <n v="111"/>
    <n v="1250"/>
    <n v="1361"/>
    <x v="0"/>
    <x v="2"/>
    <s v="AUD"/>
    <n v="1430488740"/>
    <n v="1427747906"/>
    <b v="0"/>
    <n v="18"/>
    <b v="1"/>
    <x v="35"/>
    <n v="680.5"/>
    <x v="4"/>
    <x v="35"/>
  </r>
  <r>
    <n v="2559"/>
    <s v="India Meets String Quartet"/>
    <s v="A concert of new music by four composers who have lived in India and been inspired by its music, with the Momenta String Quartet"/>
    <n v="90"/>
    <n v="800"/>
    <n v="890"/>
    <x v="0"/>
    <x v="0"/>
    <s v="USD"/>
    <n v="1321385820"/>
    <n v="1318539484"/>
    <b v="0"/>
    <n v="25"/>
    <b v="1"/>
    <x v="35"/>
    <n v="445"/>
    <x v="4"/>
    <x v="35"/>
  </r>
  <r>
    <n v="2560"/>
    <s v="Courting Rites of Cranes CD recording"/>
    <s v="New CD of favourite chamber music by Welsh composer Michael Parkin featuring debut recordings by outstanding young musicians."/>
    <n v="3"/>
    <n v="3000"/>
    <n v="3003"/>
    <x v="0"/>
    <x v="1"/>
    <s v="GBP"/>
    <n v="1425682174"/>
    <n v="1423090174"/>
    <b v="0"/>
    <n v="21"/>
    <b v="1"/>
    <x v="35"/>
    <n v="1501.5"/>
    <x v="4"/>
    <x v="35"/>
  </r>
  <r>
    <n v="2561"/>
    <s v="Project Bearnaise Trucks (Canceled)"/>
    <s v="Ever had chicken fingers smothered in bearnaise sauce, resting on a bed of your favorite rice? We need these meals on wheels."/>
    <n v="-100000"/>
    <n v="100000"/>
    <n v="0"/>
    <x v="1"/>
    <x v="5"/>
    <s v="CAD"/>
    <n v="1444740089"/>
    <n v="1442148089"/>
    <b v="0"/>
    <n v="0"/>
    <b v="0"/>
    <x v="1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-9925"/>
    <n v="10000"/>
    <n v="75"/>
    <x v="1"/>
    <x v="12"/>
    <s v="EUR"/>
    <n v="1476189339"/>
    <n v="1471005339"/>
    <b v="0"/>
    <n v="3"/>
    <b v="0"/>
    <x v="19"/>
    <n v="37.5"/>
    <x v="7"/>
    <x v="19"/>
  </r>
  <r>
    <n v="2563"/>
    <s v="Phoenix Pearl Boba Tea Truck (Canceled)"/>
    <s v="Michigan based bubble tea and specialty ice cream food truck"/>
    <n v="-20000"/>
    <n v="20000"/>
    <n v="0"/>
    <x v="1"/>
    <x v="0"/>
    <s v="USD"/>
    <n v="1438226451"/>
    <n v="1433042451"/>
    <b v="0"/>
    <n v="0"/>
    <b v="0"/>
    <x v="1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-40000"/>
    <n v="40000"/>
    <n v="0"/>
    <x v="1"/>
    <x v="5"/>
    <s v="CAD"/>
    <n v="1406854699"/>
    <n v="1404262699"/>
    <b v="0"/>
    <n v="0"/>
    <b v="0"/>
    <x v="19"/>
    <n v="0"/>
    <x v="7"/>
    <x v="19"/>
  </r>
  <r>
    <n v="2565"/>
    <s v="The Sketchy Pelican (Canceled)"/>
    <s v="The Sketchy Pelican. Is my vision to bring raw, honest, soulful, creative, thoght provoking cuisine to food truck form"/>
    <n v="-9900"/>
    <n v="10000"/>
    <n v="100"/>
    <x v="1"/>
    <x v="0"/>
    <s v="USD"/>
    <n v="1462827000"/>
    <n v="1457710589"/>
    <b v="0"/>
    <n v="1"/>
    <b v="0"/>
    <x v="19"/>
    <n v="50"/>
    <x v="7"/>
    <x v="19"/>
  </r>
  <r>
    <n v="2566"/>
    <s v="Mamma B's Pizza Get's Rolling (Canceled)"/>
    <s v="You can skip the hotdog cart and enjoy fresh, hot, delicious, handmade pizza when Mamma B's takes her show on the road!"/>
    <n v="-35000"/>
    <n v="35000"/>
    <n v="0"/>
    <x v="1"/>
    <x v="0"/>
    <s v="USD"/>
    <n v="1408663948"/>
    <n v="1406071948"/>
    <b v="0"/>
    <n v="0"/>
    <b v="0"/>
    <x v="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-44880"/>
    <n v="45000"/>
    <n v="120"/>
    <x v="1"/>
    <x v="0"/>
    <s v="USD"/>
    <n v="1429823138"/>
    <n v="1427231138"/>
    <b v="0"/>
    <n v="2"/>
    <b v="0"/>
    <x v="1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-9950"/>
    <n v="10000"/>
    <n v="50"/>
    <x v="1"/>
    <x v="1"/>
    <s v="GBP"/>
    <n v="1472745594"/>
    <n v="1470153594"/>
    <b v="0"/>
    <n v="1"/>
    <b v="0"/>
    <x v="19"/>
    <n v="25"/>
    <x v="7"/>
    <x v="19"/>
  </r>
  <r>
    <n v="2569"/>
    <s v="Rochester Needs a Dessert Food Truck (Canceled)"/>
    <s v="With your help, I would be able to get a truck and start the process of getting it ready for the 2016 season."/>
    <n v="-6355"/>
    <n v="6500"/>
    <n v="145"/>
    <x v="1"/>
    <x v="0"/>
    <s v="USD"/>
    <n v="1442457112"/>
    <n v="1439865112"/>
    <b v="0"/>
    <n v="2"/>
    <b v="0"/>
    <x v="1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-6941"/>
    <n v="7000"/>
    <n v="59"/>
    <x v="1"/>
    <x v="0"/>
    <s v="USD"/>
    <n v="1486590035"/>
    <n v="1483998035"/>
    <b v="0"/>
    <n v="2"/>
    <b v="0"/>
    <x v="19"/>
    <n v="29.5"/>
    <x v="7"/>
    <x v="19"/>
  </r>
  <r>
    <n v="2571"/>
    <s v="Coco Bowls (Canceled)"/>
    <s v="Perth locals who dream of opening a health food van, and serving treats that not only taste amazing but also benefit your body."/>
    <n v="-99750"/>
    <n v="100000"/>
    <n v="250"/>
    <x v="1"/>
    <x v="2"/>
    <s v="AUD"/>
    <n v="1463645521"/>
    <n v="1458461521"/>
    <b v="0"/>
    <n v="4"/>
    <b v="0"/>
    <x v="19"/>
    <n v="125"/>
    <x v="7"/>
    <x v="19"/>
  </r>
  <r>
    <n v="2572"/>
    <s v="A Dream of Naughty Nachos (Canceled)"/>
    <s v="Mesquite smoked brisket nachos, food truck style, with homemade salsa to make your taste buds dance."/>
    <n v="-30000"/>
    <n v="30000"/>
    <n v="0"/>
    <x v="1"/>
    <x v="0"/>
    <s v="USD"/>
    <n v="1428893517"/>
    <n v="1426301517"/>
    <b v="0"/>
    <n v="0"/>
    <b v="0"/>
    <x v="1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-8000"/>
    <n v="8000"/>
    <n v="0"/>
    <x v="1"/>
    <x v="0"/>
    <s v="USD"/>
    <n v="1408803149"/>
    <n v="1404915149"/>
    <b v="0"/>
    <n v="0"/>
    <b v="0"/>
    <x v="1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-10000"/>
    <n v="10000"/>
    <n v="0"/>
    <x v="1"/>
    <x v="0"/>
    <s v="USD"/>
    <n v="1463600945"/>
    <n v="1461786545"/>
    <b v="0"/>
    <n v="0"/>
    <b v="0"/>
    <x v="19"/>
    <n v="0"/>
    <x v="7"/>
    <x v="19"/>
  </r>
  <r>
    <n v="2575"/>
    <s v="Vdub dogs (Canceled)"/>
    <s v="Hello everyone, Iv'e decided to put my love for old Volkswagen buses and my love for cooking together! Support vdub dogs hot dog bus!"/>
    <n v="-85000"/>
    <n v="85000"/>
    <n v="0"/>
    <x v="1"/>
    <x v="0"/>
    <s v="USD"/>
    <n v="1421030194"/>
    <n v="1418438194"/>
    <b v="0"/>
    <n v="0"/>
    <b v="0"/>
    <x v="19"/>
    <n v="0"/>
    <x v="7"/>
    <x v="19"/>
  </r>
  <r>
    <n v="2576"/>
    <s v="2 Go Fast Food (Canceled)"/>
    <s v="A New Twist with an American and Philippine fast food Mobile Trailer."/>
    <n v="-10000"/>
    <n v="10000"/>
    <n v="0"/>
    <x v="1"/>
    <x v="0"/>
    <s v="USD"/>
    <n v="1428707647"/>
    <n v="1424823247"/>
    <b v="0"/>
    <n v="0"/>
    <b v="0"/>
    <x v="19"/>
    <n v="0"/>
    <x v="7"/>
    <x v="19"/>
  </r>
  <r>
    <n v="2577"/>
    <s v="Fruity Cakes (Canceled)"/>
    <s v="This is not your average cake, it's fruit with yogurt fruit dip icing and fruit toppings! Great for events, parties, weddings and more!"/>
    <n v="-15000"/>
    <n v="15000"/>
    <n v="0"/>
    <x v="1"/>
    <x v="0"/>
    <s v="USD"/>
    <n v="1407181297"/>
    <n v="1405021297"/>
    <b v="0"/>
    <n v="0"/>
    <b v="0"/>
    <x v="1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-6000"/>
    <n v="6000"/>
    <n v="0"/>
    <x v="1"/>
    <x v="0"/>
    <s v="USD"/>
    <n v="1444410000"/>
    <n v="1440203579"/>
    <b v="0"/>
    <n v="0"/>
    <b v="0"/>
    <x v="1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-199723"/>
    <n v="200000"/>
    <n v="277"/>
    <x v="1"/>
    <x v="0"/>
    <s v="USD"/>
    <n v="1410810903"/>
    <n v="1405626903"/>
    <b v="0"/>
    <n v="12"/>
    <b v="0"/>
    <x v="19"/>
    <n v="138.5"/>
    <x v="7"/>
    <x v="19"/>
  </r>
  <r>
    <n v="2580"/>
    <s v="Build Phatboyz Food Truck (Canceled)"/>
    <s v="Planning to build this truck into a full rolling fold out cook shack,providing clean cold drinking water to all festival goers"/>
    <n v="-8449"/>
    <n v="8500"/>
    <n v="51"/>
    <x v="1"/>
    <x v="0"/>
    <s v="USD"/>
    <n v="1431745200"/>
    <n v="1429170603"/>
    <b v="0"/>
    <n v="2"/>
    <b v="0"/>
    <x v="19"/>
    <n v="25.5"/>
    <x v="7"/>
    <x v="19"/>
  </r>
  <r>
    <n v="2581"/>
    <s v="A Flying Sausage Food Truck"/>
    <s v="Creating a Food Truck to bring gourmet sausage sliders to Jacksonville, FL for breakfast, lunch, and special events."/>
    <n v="-4470"/>
    <n v="5000"/>
    <n v="530"/>
    <x v="2"/>
    <x v="0"/>
    <s v="USD"/>
    <n v="1447689898"/>
    <n v="1445094298"/>
    <b v="0"/>
    <n v="11"/>
    <b v="0"/>
    <x v="19"/>
    <n v="265"/>
    <x v="7"/>
    <x v="19"/>
  </r>
  <r>
    <n v="2582"/>
    <s v="Drunken Wings"/>
    <s v="The place where chicken meets liquor for the first time!"/>
    <n v="-89999"/>
    <n v="90000"/>
    <n v="1"/>
    <x v="2"/>
    <x v="0"/>
    <s v="USD"/>
    <n v="1477784634"/>
    <n v="1475192634"/>
    <b v="0"/>
    <n v="1"/>
    <b v="0"/>
    <x v="19"/>
    <n v="0.5"/>
    <x v="7"/>
    <x v="19"/>
  </r>
  <r>
    <n v="2583"/>
    <s v="Crazy Daisy Food Truck"/>
    <s v="Crazy Daisy will become the newest member of the food truck distributors in Kansas City, Missouri."/>
    <n v="-995"/>
    <n v="1000"/>
    <n v="5"/>
    <x v="2"/>
    <x v="0"/>
    <s v="USD"/>
    <n v="1426526880"/>
    <n v="1421346480"/>
    <b v="0"/>
    <n v="5"/>
    <b v="0"/>
    <x v="19"/>
    <n v="2.5"/>
    <x v="7"/>
    <x v="19"/>
  </r>
  <r>
    <n v="2584"/>
    <s v="Culinary Arts Food Truck Style"/>
    <s v="Bringing quality food to the masses using local premium ingredients, but at a food truck price!"/>
    <n v="-10000"/>
    <n v="10000"/>
    <n v="0"/>
    <x v="2"/>
    <x v="0"/>
    <s v="USD"/>
    <n v="1434341369"/>
    <n v="1431749369"/>
    <b v="0"/>
    <n v="0"/>
    <b v="0"/>
    <x v="1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-29950"/>
    <n v="30000"/>
    <n v="50"/>
    <x v="2"/>
    <x v="0"/>
    <s v="USD"/>
    <n v="1404601632"/>
    <n v="1402009632"/>
    <b v="0"/>
    <n v="1"/>
    <b v="0"/>
    <x v="19"/>
    <n v="25"/>
    <x v="7"/>
    <x v="19"/>
  </r>
  <r>
    <n v="2586"/>
    <s v="Inspire Healthy Eating"/>
    <s v="I would like to bring fresh salad and food to the streets of London at a reasonable price."/>
    <n v="-2995"/>
    <n v="3000"/>
    <n v="5"/>
    <x v="2"/>
    <x v="1"/>
    <s v="GBP"/>
    <n v="1451030136"/>
    <n v="1448438136"/>
    <b v="0"/>
    <n v="1"/>
    <b v="0"/>
    <x v="19"/>
    <n v="2.5"/>
    <x v="7"/>
    <x v="19"/>
  </r>
  <r>
    <n v="2587"/>
    <s v="Yummy Hugs-The Original Co-op, Pop-up Food Truck"/>
    <s v="Providing creative, healthy signature dishes for active, conscientious lifestylers through a community of culinary artists."/>
    <n v="-48783"/>
    <n v="50000"/>
    <n v="1217"/>
    <x v="2"/>
    <x v="0"/>
    <s v="USD"/>
    <n v="1451491953"/>
    <n v="1448899953"/>
    <b v="0"/>
    <n v="6"/>
    <b v="0"/>
    <x v="19"/>
    <n v="608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-5767"/>
    <n v="6000"/>
    <n v="233"/>
    <x v="2"/>
    <x v="0"/>
    <s v="USD"/>
    <n v="1427807640"/>
    <n v="1423325626"/>
    <b v="0"/>
    <n v="8"/>
    <b v="0"/>
    <x v="19"/>
    <n v="116.5"/>
    <x v="7"/>
    <x v="19"/>
  </r>
  <r>
    <n v="2589"/>
    <s v="TapiÃ³ca - Brazilian Street Food Truck"/>
    <s v="A Brazilian-inspired food truck in one of the busiest spots in Copenhagen, delicious pancakes made by the healthy tapiÃ³ca flour"/>
    <n v="-49995"/>
    <n v="50000"/>
    <n v="5"/>
    <x v="2"/>
    <x v="8"/>
    <s v="DKK"/>
    <n v="1458733927"/>
    <n v="1456145527"/>
    <b v="0"/>
    <n v="1"/>
    <b v="0"/>
    <x v="19"/>
    <n v="2.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-3000"/>
    <n v="3000"/>
    <n v="0"/>
    <x v="2"/>
    <x v="2"/>
    <s v="AUD"/>
    <n v="1453817297"/>
    <n v="1453212497"/>
    <b v="0"/>
    <n v="0"/>
    <b v="0"/>
    <x v="19"/>
    <n v="0"/>
    <x v="7"/>
    <x v="19"/>
  </r>
  <r>
    <n v="2591"/>
    <s v="patent pending"/>
    <s v="Hi everyone I am a 26 year old single mom trying to start her own food business! I need to first afford the patent to reveal more!"/>
    <n v="-1474"/>
    <n v="1500"/>
    <n v="26"/>
    <x v="2"/>
    <x v="0"/>
    <s v="USD"/>
    <n v="1457901924"/>
    <n v="1452721524"/>
    <b v="0"/>
    <n v="2"/>
    <b v="0"/>
    <x v="19"/>
    <n v="13"/>
    <x v="7"/>
    <x v="19"/>
  </r>
  <r>
    <n v="2592"/>
    <s v="El Carte 303"/>
    <s v="El Carte is revolutionizing the food truck industry. Meet the new food trike. #oneandonly  we going to spread the awesomeness all over!"/>
    <n v="-29950"/>
    <n v="30000"/>
    <n v="50"/>
    <x v="2"/>
    <x v="0"/>
    <s v="USD"/>
    <n v="1412536421"/>
    <n v="1409944421"/>
    <b v="0"/>
    <n v="1"/>
    <b v="0"/>
    <x v="19"/>
    <n v="25"/>
    <x v="7"/>
    <x v="19"/>
  </r>
  <r>
    <n v="2593"/>
    <s v="L.J. Silvers' Ice Cream and Taco Van"/>
    <s v="What could be better than satisfying your hunger with ice cream or a taco (or both) from a 1970's mural van blastin disco music!"/>
    <n v="-10000"/>
    <n v="10000"/>
    <n v="0"/>
    <x v="2"/>
    <x v="0"/>
    <s v="USD"/>
    <n v="1429993026"/>
    <n v="1427401026"/>
    <b v="0"/>
    <n v="0"/>
    <b v="0"/>
    <x v="1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-79999"/>
    <n v="80000"/>
    <n v="1"/>
    <x v="2"/>
    <x v="0"/>
    <s v="USD"/>
    <n v="1407453228"/>
    <n v="1404861228"/>
    <b v="0"/>
    <n v="1"/>
    <b v="0"/>
    <x v="19"/>
    <n v="0.5"/>
    <x v="7"/>
    <x v="19"/>
  </r>
  <r>
    <n v="2595"/>
    <s v="Food Truck for Little Fox Bakery"/>
    <s v="Looking to put the best baked goods in Bowling Green on wheels"/>
    <n v="-13175"/>
    <n v="15000"/>
    <n v="1825"/>
    <x v="2"/>
    <x v="0"/>
    <s v="USD"/>
    <n v="1487915500"/>
    <n v="1485323500"/>
    <b v="0"/>
    <n v="19"/>
    <b v="0"/>
    <x v="19"/>
    <n v="912.5"/>
    <x v="7"/>
    <x v="19"/>
  </r>
  <r>
    <n v="2596"/>
    <s v="The Chef Express Food Truck"/>
    <s v="I'm bringing passion, talent, and most importantly some amazing gourmet food to the streets of Lethbridge and southern Alberta."/>
    <n v="-26744"/>
    <n v="35000"/>
    <n v="8256"/>
    <x v="2"/>
    <x v="5"/>
    <s v="CAD"/>
    <n v="1407427009"/>
    <n v="1404835009"/>
    <b v="0"/>
    <n v="27"/>
    <b v="0"/>
    <x v="19"/>
    <n v="412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-1415"/>
    <n v="1500"/>
    <n v="85"/>
    <x v="2"/>
    <x v="1"/>
    <s v="GBP"/>
    <n v="1466323917"/>
    <n v="1463731917"/>
    <b v="0"/>
    <n v="7"/>
    <b v="0"/>
    <x v="19"/>
    <n v="42.5"/>
    <x v="7"/>
    <x v="19"/>
  </r>
  <r>
    <n v="2598"/>
    <s v="Rovin' Okie's Fried Pies gourmet southern fried pies."/>
    <s v="I'm ready to make Tulsa happy and aware that love and kindness go hand in hand with good food!"/>
    <n v="-1830"/>
    <n v="3000"/>
    <n v="1170"/>
    <x v="2"/>
    <x v="0"/>
    <s v="USD"/>
    <n v="1443039001"/>
    <n v="1440447001"/>
    <b v="0"/>
    <n v="14"/>
    <b v="0"/>
    <x v="19"/>
    <n v="585"/>
    <x v="7"/>
    <x v="19"/>
  </r>
  <r>
    <n v="2599"/>
    <s v="Empty Ramekins Catering Group"/>
    <s v="The Empty Ramekins Catering Group is looking for your help to start up in Miami Florida!!!!"/>
    <n v="-8951"/>
    <n v="9041"/>
    <n v="90"/>
    <x v="2"/>
    <x v="0"/>
    <s v="USD"/>
    <n v="1407089147"/>
    <n v="1403201147"/>
    <b v="0"/>
    <n v="5"/>
    <b v="0"/>
    <x v="19"/>
    <n v="45"/>
    <x v="7"/>
    <x v="19"/>
  </r>
  <r>
    <n v="2600"/>
    <s v="Help Buttz Return From the Ashes"/>
    <s v="On Sunday November 8, 2015 our food truck burned to the ground. Please help us get rebuilt."/>
    <n v="-46534"/>
    <n v="50000"/>
    <n v="3466"/>
    <x v="2"/>
    <x v="0"/>
    <s v="USD"/>
    <n v="1458938200"/>
    <n v="1453757800"/>
    <b v="0"/>
    <n v="30"/>
    <b v="0"/>
    <x v="19"/>
    <n v="1733"/>
    <x v="7"/>
    <x v="19"/>
  </r>
  <r>
    <n v="2601"/>
    <s v="Launch a TARDIS into SPACE!"/>
    <s v="I'll be launching a small model TARDIS into (near) SPACE and filming the ascension and descension as a mini-documentary for YouTube."/>
    <n v="2807"/>
    <n v="500"/>
    <n v="3307"/>
    <x v="0"/>
    <x v="0"/>
    <s v="USD"/>
    <n v="1347508740"/>
    <n v="1346276349"/>
    <b v="1"/>
    <n v="151"/>
    <b v="1"/>
    <x v="36"/>
    <n v="1653.5"/>
    <x v="2"/>
    <x v="36"/>
  </r>
  <r>
    <n v="2602"/>
    <s v="Historic Robotic Spacecraft Poster Series"/>
    <s v="Three screen-printed posters celebrating the most popular and most notable interplanetary robotic space missions."/>
    <n v="27131"/>
    <n v="12000"/>
    <n v="39131"/>
    <x v="0"/>
    <x v="0"/>
    <s v="USD"/>
    <n v="1415827200"/>
    <n v="1412358968"/>
    <b v="1"/>
    <n v="489"/>
    <b v="1"/>
    <x v="36"/>
    <n v="19565.5"/>
    <x v="2"/>
    <x v="36"/>
  </r>
  <r>
    <n v="2603"/>
    <s v="Manned Mock Mars Mission"/>
    <s v="I will be building a mock space station and simulate living on Mars for two weeks."/>
    <n v="26"/>
    <n v="1750"/>
    <n v="1776"/>
    <x v="0"/>
    <x v="0"/>
    <s v="USD"/>
    <n v="1387835654"/>
    <n v="1386626054"/>
    <b v="1"/>
    <n v="50"/>
    <b v="1"/>
    <x v="36"/>
    <n v="888"/>
    <x v="2"/>
    <x v="36"/>
  </r>
  <r>
    <n v="2604"/>
    <s v="Hermes Spacecraft"/>
    <s v="We're building a full size rocket motor for our Hermes Spacecraft.  Help us Kickstart the next generation of space travel!"/>
    <n v="843.59999999999854"/>
    <n v="20000"/>
    <n v="20843.599999999999"/>
    <x v="0"/>
    <x v="0"/>
    <s v="USD"/>
    <n v="1335662023"/>
    <n v="1333070023"/>
    <b v="1"/>
    <n v="321"/>
    <b v="1"/>
    <x v="36"/>
    <n v="10421.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7421.570000000007"/>
    <n v="100000"/>
    <n v="107421.57"/>
    <x v="0"/>
    <x v="0"/>
    <s v="USD"/>
    <n v="1466168390"/>
    <n v="1463576390"/>
    <b v="1"/>
    <n v="1762"/>
    <b v="1"/>
    <x v="36"/>
    <n v="53710.785000000003"/>
    <x v="2"/>
    <x v="36"/>
  </r>
  <r>
    <n v="2606"/>
    <s v="2000 Student Projects to the Edge of Space"/>
    <s v="PongSat 2 !!!!!_x000a__x000a_On September 27, 2014 we are going to send 2000 student projects to the edge of space."/>
    <n v="1106"/>
    <n v="11000"/>
    <n v="12106"/>
    <x v="0"/>
    <x v="0"/>
    <s v="USD"/>
    <n v="1398791182"/>
    <n v="1396026382"/>
    <b v="1"/>
    <n v="385"/>
    <b v="1"/>
    <x v="36"/>
    <n v="6053"/>
    <x v="2"/>
    <x v="36"/>
  </r>
  <r>
    <n v="2607"/>
    <s v="Historic Robotic Spacecraft Poster Series Two"/>
    <s v="Chop Shopâ€™s second series of posters celebrating the most popular and most notable robotic space exploration missions."/>
    <n v="24616"/>
    <n v="8000"/>
    <n v="32616"/>
    <x v="0"/>
    <x v="0"/>
    <s v="USD"/>
    <n v="1439344800"/>
    <n v="1435611572"/>
    <b v="1"/>
    <n v="398"/>
    <b v="1"/>
    <x v="36"/>
    <n v="16308"/>
    <x v="2"/>
    <x v="36"/>
  </r>
  <r>
    <n v="2608"/>
    <s v="Giant Leaps in Space Poster Series"/>
    <s v="Giant Leaps featuring the historic missions of human spaceflight is the third in our series of space exploration prints"/>
    <n v="9914"/>
    <n v="8000"/>
    <n v="17914"/>
    <x v="0"/>
    <x v="0"/>
    <s v="USD"/>
    <n v="1489536000"/>
    <n v="1485976468"/>
    <b v="1"/>
    <n v="304"/>
    <b v="1"/>
    <x v="36"/>
    <n v="8957"/>
    <x v="2"/>
    <x v="36"/>
  </r>
  <r>
    <n v="2609"/>
    <s v="ArduSat - Your Arduino Experiment in Space"/>
    <s v="We love Arduino and we love space exploration. So we decided to combine them and let people run their own space experiments!"/>
    <n v="71330.39"/>
    <n v="35000"/>
    <n v="106330.39"/>
    <x v="0"/>
    <x v="0"/>
    <s v="USD"/>
    <n v="1342330951"/>
    <n v="1339738951"/>
    <b v="1"/>
    <n v="676"/>
    <b v="1"/>
    <x v="36"/>
    <n v="53165.195"/>
    <x v="2"/>
    <x v="36"/>
  </r>
  <r>
    <n v="2610"/>
    <s v="Restore the Pluto Discovery Telescope"/>
    <s v="Preserve the telescope that Clyde Tombaugh used to discover Pluto for generations to come!"/>
    <n v="9407.66"/>
    <n v="22765"/>
    <n v="32172.66"/>
    <x v="0"/>
    <x v="0"/>
    <s v="USD"/>
    <n v="1471849140"/>
    <n v="1468444125"/>
    <b v="1"/>
    <n v="577"/>
    <b v="1"/>
    <x v="36"/>
    <n v="16086.3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295970"/>
    <n v="11000"/>
    <n v="306970"/>
    <x v="0"/>
    <x v="12"/>
    <s v="EUR"/>
    <n v="1483397940"/>
    <n v="1480493014"/>
    <b v="1"/>
    <n v="3663"/>
    <b v="1"/>
    <x v="36"/>
    <n v="153485"/>
    <x v="2"/>
    <x v="36"/>
  </r>
  <r>
    <n v="2612"/>
    <s v="Starscraper: The Next Generation of Suborbital Rockets"/>
    <s v="What if we built a rocket that is better than a NASA or commercially available rocket? What if we did it with students?"/>
    <n v="7176.130000000001"/>
    <n v="10000"/>
    <n v="17176.13"/>
    <x v="0"/>
    <x v="0"/>
    <s v="USD"/>
    <n v="1420773970"/>
    <n v="1418095570"/>
    <b v="1"/>
    <n v="294"/>
    <b v="1"/>
    <x v="36"/>
    <n v="8588.0650000000005"/>
    <x v="2"/>
    <x v="36"/>
  </r>
  <r>
    <n v="2613"/>
    <s v="Earth 360"/>
    <s v="Re-inventing the way we look at our planet by sending 5 cameras to near space to create the first 360 panoramic view of the earth."/>
    <n v="76"/>
    <n v="7500"/>
    <n v="7576"/>
    <x v="0"/>
    <x v="0"/>
    <s v="USD"/>
    <n v="1348256294"/>
    <n v="1345664294"/>
    <b v="1"/>
    <n v="28"/>
    <b v="1"/>
    <x v="36"/>
    <n v="378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210"/>
    <n v="10500"/>
    <n v="10710"/>
    <x v="0"/>
    <x v="0"/>
    <s v="USD"/>
    <n v="1398834000"/>
    <n v="1396371612"/>
    <b v="1"/>
    <n v="100"/>
    <b v="1"/>
    <x v="36"/>
    <n v="5355"/>
    <x v="2"/>
    <x v="36"/>
  </r>
  <r>
    <n v="2615"/>
    <s v="Action Man (GI Joe) Mission Mercury 10"/>
    <s v="Mission to launch a vintage Action Man and Space Capsule into space and film from his birthplace in UK to mark his 50th Anniversary."/>
    <n v="1396"/>
    <n v="2001"/>
    <n v="3397"/>
    <x v="0"/>
    <x v="1"/>
    <s v="GBP"/>
    <n v="1462017600"/>
    <n v="1458820564"/>
    <b v="0"/>
    <n v="72"/>
    <b v="1"/>
    <x v="36"/>
    <n v="1698.5"/>
    <x v="2"/>
    <x v="36"/>
  </r>
  <r>
    <n v="2616"/>
    <s v="James Webb Deployable Model"/>
    <s v="Production of variously-sized deployable models of NASA's James Webb Space Telescope to promote hands-on learning."/>
    <n v="3633.5"/>
    <n v="25000"/>
    <n v="28633.5"/>
    <x v="0"/>
    <x v="0"/>
    <s v="USD"/>
    <n v="1440546729"/>
    <n v="1437954729"/>
    <b v="1"/>
    <n v="238"/>
    <b v="1"/>
    <x v="36"/>
    <n v="14316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3888"/>
    <n v="500"/>
    <n v="4388"/>
    <x v="0"/>
    <x v="0"/>
    <s v="USD"/>
    <n v="1413838751"/>
    <n v="1411246751"/>
    <b v="1"/>
    <n v="159"/>
    <b v="1"/>
    <x v="36"/>
    <n v="2194"/>
    <x v="2"/>
    <x v="36"/>
  </r>
  <r>
    <n v="2618"/>
    <s v="SPACE ART FEATURING ASTRONAUTS #WeBelieveInAstronauts"/>
    <s v="LTD ED COLLECTIBLE SPACE ART FEAT. ASTRONAUTS"/>
    <n v="808"/>
    <n v="15000"/>
    <n v="15808"/>
    <x v="0"/>
    <x v="0"/>
    <s v="USD"/>
    <n v="1449000061"/>
    <n v="1443812461"/>
    <b v="1"/>
    <n v="77"/>
    <b v="1"/>
    <x v="36"/>
    <n v="7904"/>
    <x v="2"/>
    <x v="36"/>
  </r>
  <r>
    <n v="2619"/>
    <s v="Mars on Earth: An Art Residency"/>
    <s v="Help a fine art photographer continue her project about space exploration, Mars, and the scientists who are going to make it possible!"/>
    <n v="884"/>
    <n v="1000"/>
    <n v="1884"/>
    <x v="0"/>
    <x v="0"/>
    <s v="USD"/>
    <n v="1445598000"/>
    <n v="1443302004"/>
    <b v="1"/>
    <n v="53"/>
    <b v="1"/>
    <x v="36"/>
    <n v="94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28374"/>
    <n v="65000"/>
    <n v="93374"/>
    <x v="0"/>
    <x v="2"/>
    <s v="AUD"/>
    <n v="1444525200"/>
    <n v="1441339242"/>
    <b v="1"/>
    <n v="1251"/>
    <b v="1"/>
    <x v="36"/>
    <n v="466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6882"/>
    <n v="15000"/>
    <n v="21882"/>
    <x v="0"/>
    <x v="0"/>
    <s v="USD"/>
    <n v="1432230988"/>
    <n v="1429638988"/>
    <b v="1"/>
    <n v="465"/>
    <b v="1"/>
    <x v="36"/>
    <n v="1094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467.76"/>
    <n v="1500"/>
    <n v="1967.76"/>
    <x v="0"/>
    <x v="13"/>
    <s v="EUR"/>
    <n v="1483120216"/>
    <n v="1479232216"/>
    <b v="0"/>
    <n v="74"/>
    <b v="1"/>
    <x v="36"/>
    <n v="983.88"/>
    <x v="2"/>
    <x v="36"/>
  </r>
  <r>
    <n v="2623"/>
    <s v="Antimatter Fuel Production"/>
    <s v="We have designed an antimatter thruster capable of reaching the nearest star.  A plan for antimatter fuel production is now needed."/>
    <n v="280"/>
    <n v="2000"/>
    <n v="2280"/>
    <x v="0"/>
    <x v="0"/>
    <s v="USD"/>
    <n v="1480658966"/>
    <n v="1479449366"/>
    <b v="0"/>
    <n v="62"/>
    <b v="1"/>
    <x v="36"/>
    <n v="114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102353.65"/>
    <n v="8000"/>
    <n v="110353.65"/>
    <x v="0"/>
    <x v="0"/>
    <s v="USD"/>
    <n v="1347530822"/>
    <n v="1345716422"/>
    <b v="0"/>
    <n v="3468"/>
    <b v="1"/>
    <x v="36"/>
    <n v="55176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284"/>
    <n v="150"/>
    <n v="1434"/>
    <x v="0"/>
    <x v="12"/>
    <s v="EUR"/>
    <n v="1478723208"/>
    <n v="1476559608"/>
    <b v="0"/>
    <n v="52"/>
    <b v="1"/>
    <x v="36"/>
    <n v="717"/>
    <x v="2"/>
    <x v="36"/>
  </r>
  <r>
    <n v="2626"/>
    <s v="SAGANet STEM Mentoring Lab Accreditation"/>
    <s v="Support the accreditation of our online STEM Mentoring Program with the International Mentoring Association"/>
    <n v="300"/>
    <n v="2500"/>
    <n v="2800"/>
    <x v="0"/>
    <x v="0"/>
    <s v="USD"/>
    <n v="1433343869"/>
    <n v="1430751869"/>
    <b v="0"/>
    <n v="50"/>
    <b v="1"/>
    <x v="36"/>
    <n v="14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820"/>
    <n v="150"/>
    <n v="970"/>
    <x v="0"/>
    <x v="0"/>
    <s v="USD"/>
    <n v="1448571261"/>
    <n v="1445975661"/>
    <b v="0"/>
    <n v="45"/>
    <b v="1"/>
    <x v="36"/>
    <n v="485"/>
    <x v="2"/>
    <x v="36"/>
  </r>
  <r>
    <n v="2628"/>
    <s v="Pie In Space!"/>
    <s v="A high school freshman is sending pie into space and you can be a part of it.  GO SCIENCE!!!"/>
    <n v="87"/>
    <n v="839"/>
    <n v="926"/>
    <x v="0"/>
    <x v="0"/>
    <s v="USD"/>
    <n v="1417389067"/>
    <n v="1415661067"/>
    <b v="0"/>
    <n v="21"/>
    <b v="1"/>
    <x v="36"/>
    <n v="463"/>
    <x v="2"/>
    <x v="36"/>
  </r>
  <r>
    <n v="2629"/>
    <s v="Project Dragonfly - Sail to the Stars"/>
    <s v="The first international contest to let students shape the future of interstellar travel."/>
    <n v="1387"/>
    <n v="5000"/>
    <n v="6387"/>
    <x v="0"/>
    <x v="1"/>
    <s v="GBP"/>
    <n v="1431608122"/>
    <n v="1429016122"/>
    <b v="0"/>
    <n v="100"/>
    <b v="1"/>
    <x v="36"/>
    <n v="3193.5"/>
    <x v="2"/>
    <x v="36"/>
  </r>
  <r>
    <n v="2630"/>
    <s v="Asteroid What! - Very Near Earth Asteroids"/>
    <s v="Free and easy to use information when asteroids pass closer than the Moon. Stretch - take photos of all of these asteroids"/>
    <n v="1158"/>
    <n v="2000"/>
    <n v="3158"/>
    <x v="0"/>
    <x v="2"/>
    <s v="AUD"/>
    <n v="1467280800"/>
    <n v="1464921112"/>
    <b v="0"/>
    <n v="81"/>
    <b v="1"/>
    <x v="36"/>
    <n v="1579"/>
    <x v="2"/>
    <x v="36"/>
  </r>
  <r>
    <n v="2631"/>
    <s v="Starship Congress 2015: Interstellar Hackathon"/>
    <s v="Starship Congress 2015 is a deep-space &amp; interstellar science summit staged by Icarus Interstellar."/>
    <n v="2933.0499999999993"/>
    <n v="20000"/>
    <n v="22933.05"/>
    <x v="0"/>
    <x v="0"/>
    <s v="USD"/>
    <n v="1440907427"/>
    <n v="1438488227"/>
    <b v="0"/>
    <n v="286"/>
    <b v="1"/>
    <x v="36"/>
    <n v="11466.525"/>
    <x v="2"/>
    <x v="36"/>
  </r>
  <r>
    <n v="2632"/>
    <s v="University Rocket Science"/>
    <s v="Students from 3 universities are designing a dual stage rocket to test experimental rocket technology."/>
    <n v="396"/>
    <n v="1070"/>
    <n v="1466"/>
    <x v="0"/>
    <x v="0"/>
    <s v="USD"/>
    <n v="1464485339"/>
    <n v="1462325339"/>
    <b v="0"/>
    <n v="42"/>
    <b v="1"/>
    <x v="36"/>
    <n v="733"/>
    <x v="2"/>
    <x v="36"/>
  </r>
  <r>
    <n v="2633"/>
    <s v="ISS-Above"/>
    <s v="A device that lights up whenever the International Space Station is nearby (that happens more often than you might expect)"/>
    <n v="12731"/>
    <n v="5000"/>
    <n v="17731"/>
    <x v="0"/>
    <x v="0"/>
    <s v="USD"/>
    <n v="1393542000"/>
    <n v="1390938332"/>
    <b v="0"/>
    <n v="199"/>
    <b v="1"/>
    <x v="36"/>
    <n v="8865.5"/>
    <x v="2"/>
    <x v="36"/>
  </r>
  <r>
    <n v="2634"/>
    <s v="Project Stardust Part 2"/>
    <s v="After a unsuccessful recovery last time we are trying again to successfully launch and recover a weather balloon from space."/>
    <n v="56"/>
    <n v="930"/>
    <n v="986"/>
    <x v="0"/>
    <x v="0"/>
    <s v="USD"/>
    <n v="1475163921"/>
    <n v="1472571921"/>
    <b v="0"/>
    <n v="25"/>
    <b v="1"/>
    <x v="36"/>
    <n v="49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0"/>
    <n v="11500"/>
    <n v="11500"/>
    <x v="0"/>
    <x v="5"/>
    <s v="CAD"/>
    <n v="1425937761"/>
    <n v="1422917361"/>
    <b v="0"/>
    <n v="84"/>
    <b v="1"/>
    <x v="36"/>
    <n v="575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873"/>
    <n v="1000"/>
    <n v="1873"/>
    <x v="0"/>
    <x v="0"/>
    <s v="USD"/>
    <n v="1476579600"/>
    <n v="1474641914"/>
    <b v="0"/>
    <n v="50"/>
    <b v="1"/>
    <x v="36"/>
    <n v="936.5"/>
    <x v="2"/>
    <x v="36"/>
  </r>
  <r>
    <n v="2637"/>
    <s v="SPEED OF LIGHT: Biggest Mystery of the Universe"/>
    <s v="Help us collect the data to solve the mystery of the century: Is light slowing down?"/>
    <n v="331"/>
    <n v="500"/>
    <n v="831"/>
    <x v="0"/>
    <x v="0"/>
    <s v="USD"/>
    <n v="1476277875"/>
    <n v="1474895475"/>
    <b v="0"/>
    <n v="26"/>
    <b v="1"/>
    <x v="36"/>
    <n v="415.5"/>
    <x v="2"/>
    <x v="36"/>
  </r>
  <r>
    <n v="2638"/>
    <s v="Pie In Space! (Round 2)"/>
    <s v="The second round of funding for the most amazing project ever where a high school freshman is sending pie into SPACE!!!"/>
    <n v="6"/>
    <n v="347"/>
    <n v="353"/>
    <x v="0"/>
    <x v="0"/>
    <s v="USD"/>
    <n v="1421358895"/>
    <n v="1418766895"/>
    <b v="0"/>
    <n v="14"/>
    <b v="1"/>
    <x v="36"/>
    <n v="176.5"/>
    <x v="2"/>
    <x v="36"/>
  </r>
  <r>
    <n v="2639"/>
    <s v="Mission Space"/>
    <s v="Mission Space is run by me, a teenager who has a passion for space! I will fly a weather balloon to the edge of space with your help."/>
    <n v="192"/>
    <n v="300"/>
    <n v="492"/>
    <x v="0"/>
    <x v="1"/>
    <s v="GBP"/>
    <n v="1424378748"/>
    <n v="1421786748"/>
    <b v="0"/>
    <n v="49"/>
    <b v="1"/>
    <x v="36"/>
    <n v="246"/>
    <x v="2"/>
    <x v="36"/>
  </r>
  <r>
    <n v="2640"/>
    <s v="Save the Astronomy Van"/>
    <s v="Hi,_x000a_My Name is David Frey and I Provide Free Public Astronomy programs in San Francisco, Mt. Tamalpias, Yosemite and Novato CA."/>
    <n v="170"/>
    <n v="3000"/>
    <n v="3170"/>
    <x v="0"/>
    <x v="0"/>
    <s v="USD"/>
    <n v="1433735474"/>
    <n v="1428551474"/>
    <b v="0"/>
    <n v="69"/>
    <b v="1"/>
    <x v="36"/>
    <n v="1585"/>
    <x v="2"/>
    <x v="36"/>
  </r>
  <r>
    <n v="2641"/>
    <s v="Build Flying Saucer Artificial Intelligent from sea shell"/>
    <s v="Building a Flying saucer that has Artificial Intelligent made from sea shell."/>
    <n v="-1485"/>
    <n v="1500"/>
    <n v="15"/>
    <x v="2"/>
    <x v="0"/>
    <s v="USD"/>
    <n v="1410811740"/>
    <n v="1409341863"/>
    <b v="0"/>
    <n v="1"/>
    <b v="0"/>
    <x v="36"/>
    <n v="7.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-500000"/>
    <n v="500000"/>
    <n v="0"/>
    <x v="2"/>
    <x v="12"/>
    <s v="EUR"/>
    <n v="1468565820"/>
    <n v="1465970108"/>
    <b v="0"/>
    <n v="0"/>
    <b v="0"/>
    <x v="3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-664402.68999999994"/>
    <n v="1000000"/>
    <n v="335597.31"/>
    <x v="1"/>
    <x v="0"/>
    <s v="USD"/>
    <n v="1482307140"/>
    <n v="1479218315"/>
    <b v="1"/>
    <n v="1501"/>
    <b v="0"/>
    <x v="36"/>
    <n v="167798.6550000000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-97947"/>
    <n v="100000"/>
    <n v="2053"/>
    <x v="1"/>
    <x v="0"/>
    <s v="USD"/>
    <n v="1489172435"/>
    <n v="1486580435"/>
    <b v="1"/>
    <n v="52"/>
    <b v="0"/>
    <x v="36"/>
    <n v="1026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-17900"/>
    <n v="20000"/>
    <n v="2100"/>
    <x v="1"/>
    <x v="2"/>
    <s v="AUD"/>
    <n v="1415481203"/>
    <n v="1412885603"/>
    <b v="1"/>
    <n v="23"/>
    <b v="0"/>
    <x v="36"/>
    <n v="1050"/>
    <x v="2"/>
    <x v="36"/>
  </r>
  <r>
    <n v="2646"/>
    <s v="SpaceVR: Your Ticket to Space (Canceled)"/>
    <s v="We're a small group with a big mission: making it possible for everyone to explore space using the power of virtual reality."/>
    <n v="-457913.58"/>
    <n v="500000"/>
    <n v="42086.42"/>
    <x v="1"/>
    <x v="0"/>
    <s v="USD"/>
    <n v="1441783869"/>
    <n v="1439191869"/>
    <b v="1"/>
    <n v="535"/>
    <b v="0"/>
    <x v="36"/>
    <n v="21043.20999999999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-2464"/>
    <n v="2500"/>
    <n v="36"/>
    <x v="1"/>
    <x v="5"/>
    <s v="CAD"/>
    <n v="1439533019"/>
    <n v="1436941019"/>
    <b v="0"/>
    <n v="3"/>
    <b v="0"/>
    <x v="36"/>
    <n v="1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-11894"/>
    <n v="12000"/>
    <n v="106"/>
    <x v="1"/>
    <x v="0"/>
    <s v="USD"/>
    <n v="1457543360"/>
    <n v="1454951360"/>
    <b v="0"/>
    <n v="6"/>
    <b v="0"/>
    <x v="36"/>
    <n v="53"/>
    <x v="2"/>
    <x v="36"/>
  </r>
  <r>
    <n v="2649"/>
    <s v="The Mission - Please Check Back Soon (Canceled)"/>
    <s v="They have launched a Kickstarter."/>
    <n v="-124876"/>
    <n v="125000"/>
    <n v="124"/>
    <x v="1"/>
    <x v="0"/>
    <s v="USD"/>
    <n v="1454370941"/>
    <n v="1449186941"/>
    <b v="0"/>
    <n v="3"/>
    <b v="0"/>
    <x v="36"/>
    <n v="62"/>
    <x v="2"/>
    <x v="36"/>
  </r>
  <r>
    <n v="2650"/>
    <s v="The Observer Project 2016 (Canceled)"/>
    <s v="A fully stabilized, mobile, research grade telescope/media platform, used to bring outreach astronomy to those who don't have access."/>
    <n v="-59642"/>
    <n v="60000"/>
    <n v="358"/>
    <x v="1"/>
    <x v="0"/>
    <s v="USD"/>
    <n v="1482332343"/>
    <n v="1479740343"/>
    <b v="0"/>
    <n v="5"/>
    <b v="0"/>
    <x v="36"/>
    <n v="179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-274767"/>
    <n v="280000"/>
    <n v="5233"/>
    <x v="1"/>
    <x v="0"/>
    <s v="USD"/>
    <n v="1450380009"/>
    <n v="1447960809"/>
    <b v="0"/>
    <n v="17"/>
    <b v="0"/>
    <x v="36"/>
    <n v="2616.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-99115"/>
    <n v="100000"/>
    <n v="885"/>
    <x v="1"/>
    <x v="2"/>
    <s v="AUD"/>
    <n v="1418183325"/>
    <n v="1415591325"/>
    <b v="0"/>
    <n v="11"/>
    <b v="0"/>
    <x v="36"/>
    <n v="442.5"/>
    <x v="2"/>
    <x v="36"/>
  </r>
  <r>
    <n v="2653"/>
    <s v="Dream Rocket Project (Canceled)"/>
    <s v="DREAM BIG. Explore the universe through STEAM education. (Science, Technology, Engineering, Art, Mathematics)"/>
    <n v="-45124"/>
    <n v="51000"/>
    <n v="5876"/>
    <x v="1"/>
    <x v="0"/>
    <s v="USD"/>
    <n v="1402632000"/>
    <n v="1399909127"/>
    <b v="0"/>
    <n v="70"/>
    <b v="0"/>
    <x v="36"/>
    <n v="293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-99949"/>
    <n v="100000"/>
    <n v="51"/>
    <x v="1"/>
    <x v="0"/>
    <s v="USD"/>
    <n v="1429622726"/>
    <n v="1424442326"/>
    <b v="0"/>
    <n v="6"/>
    <b v="0"/>
    <x v="36"/>
    <n v="25.5"/>
    <x v="2"/>
    <x v="36"/>
  </r>
  <r>
    <n v="2655"/>
    <s v="Balloons (Canceled)"/>
    <s v="Thank you for your support!"/>
    <n v="-11845"/>
    <n v="15000"/>
    <n v="3155"/>
    <x v="1"/>
    <x v="0"/>
    <s v="USD"/>
    <n v="1455048000"/>
    <n v="1452631647"/>
    <b v="0"/>
    <n v="43"/>
    <b v="0"/>
    <x v="36"/>
    <n v="1577.5"/>
    <x v="2"/>
    <x v="36"/>
  </r>
  <r>
    <n v="2656"/>
    <s v="MoonWatcher: A 24/7 Live Video of the Moon for Everyone (Canceled)"/>
    <s v="MoonWatcher will be bringing the Moon closer to all of us."/>
    <n v="-132845"/>
    <n v="150000"/>
    <n v="17155"/>
    <x v="1"/>
    <x v="0"/>
    <s v="USD"/>
    <n v="1489345200"/>
    <n v="1485966688"/>
    <b v="0"/>
    <n v="152"/>
    <b v="0"/>
    <x v="36"/>
    <n v="8577.5"/>
    <x v="2"/>
    <x v="36"/>
  </r>
  <r>
    <n v="2657"/>
    <s v="Propel Citizen Science to the Moon (Canceled)"/>
    <s v="Miles, a team of citizen scientists is reaching for the moon. We've bootstrapped our way to the top and now we need your help."/>
    <n v="-24378.62"/>
    <n v="30000"/>
    <n v="5621.38"/>
    <x v="1"/>
    <x v="0"/>
    <s v="USD"/>
    <n v="1470187800"/>
    <n v="1467325053"/>
    <b v="0"/>
    <n v="59"/>
    <b v="0"/>
    <x v="36"/>
    <n v="2810.6900000000005"/>
    <x v="2"/>
    <x v="36"/>
  </r>
  <r>
    <n v="2658"/>
    <s v="STEM MARS Lander experience: https://youtu.be/n6avxUAKee0"/>
    <s v="Funding will allow free participation for 20 schools, grades 4-12, (thousands of students) anywhere in the nation."/>
    <n v="-97909"/>
    <n v="98000"/>
    <n v="91"/>
    <x v="1"/>
    <x v="0"/>
    <s v="USD"/>
    <n v="1469913194"/>
    <n v="1467321194"/>
    <b v="0"/>
    <n v="4"/>
    <b v="0"/>
    <x v="36"/>
    <n v="45.5"/>
    <x v="2"/>
    <x v="36"/>
  </r>
  <r>
    <n v="2659"/>
    <s v="test (Canceled)"/>
    <s v="test"/>
    <n v="-47667"/>
    <n v="49000"/>
    <n v="1333"/>
    <x v="1"/>
    <x v="0"/>
    <s v="USD"/>
    <n v="1429321210"/>
    <n v="1426729210"/>
    <b v="0"/>
    <n v="10"/>
    <b v="0"/>
    <x v="36"/>
    <n v="666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-19981"/>
    <n v="20000"/>
    <n v="19"/>
    <x v="1"/>
    <x v="0"/>
    <s v="USD"/>
    <n v="1448388418"/>
    <n v="1443200818"/>
    <b v="0"/>
    <n v="5"/>
    <b v="0"/>
    <x v="36"/>
    <n v="9.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145"/>
    <n v="5000"/>
    <n v="5145"/>
    <x v="0"/>
    <x v="0"/>
    <s v="USD"/>
    <n v="1382742010"/>
    <n v="1380150010"/>
    <b v="0"/>
    <n v="60"/>
    <b v="1"/>
    <x v="37"/>
    <n v="2572.5"/>
    <x v="2"/>
    <x v="37"/>
  </r>
  <r>
    <n v="2662"/>
    <s v="The Mini Maker, a kid focused makerspace"/>
    <s v="The Mini Maker is Lansing Michigan's new kid friendly makerspace. We're dedicated to help kids imagine, develop and build."/>
    <n v="1360"/>
    <n v="20000"/>
    <n v="21360"/>
    <x v="0"/>
    <x v="0"/>
    <s v="USD"/>
    <n v="1440179713"/>
    <n v="1437587713"/>
    <b v="0"/>
    <n v="80"/>
    <b v="1"/>
    <x v="37"/>
    <n v="10680"/>
    <x v="2"/>
    <x v="37"/>
  </r>
  <r>
    <n v="2663"/>
    <s v="A New Life for an Old School"/>
    <s v="The Ville. A local cooperative helping communities learn, share and grow in the spirit of health, wellness and sustainability."/>
    <n v="919.25"/>
    <n v="20000"/>
    <n v="20919.25"/>
    <x v="0"/>
    <x v="5"/>
    <s v="CAD"/>
    <n v="1441378800"/>
    <n v="1438873007"/>
    <b v="0"/>
    <n v="56"/>
    <b v="1"/>
    <x v="37"/>
    <n v="10459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600"/>
    <n v="17500"/>
    <n v="18100"/>
    <x v="0"/>
    <x v="0"/>
    <s v="USD"/>
    <n v="1449644340"/>
    <n v="1446683797"/>
    <b v="0"/>
    <n v="104"/>
    <b v="1"/>
    <x v="37"/>
    <n v="9050"/>
    <x v="2"/>
    <x v="37"/>
  </r>
  <r>
    <n v="2665"/>
    <s v="Gilman Playground Builds a Tech Center"/>
    <s v="Giving the best tech access and tools to Bayview Hunters Point youth - developing the next generation of tech savvy youth who excel!"/>
    <n v="810"/>
    <n v="3500"/>
    <n v="4310"/>
    <x v="0"/>
    <x v="0"/>
    <s v="USD"/>
    <n v="1430774974"/>
    <n v="1426886974"/>
    <b v="0"/>
    <n v="46"/>
    <b v="1"/>
    <x v="37"/>
    <n v="215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5929.51"/>
    <n v="10000"/>
    <n v="15929.51"/>
    <x v="0"/>
    <x v="0"/>
    <s v="USD"/>
    <n v="1443214800"/>
    <n v="1440008439"/>
    <b v="0"/>
    <n v="206"/>
    <b v="1"/>
    <x v="37"/>
    <n v="7964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60"/>
    <n v="1500"/>
    <n v="1660"/>
    <x v="0"/>
    <x v="0"/>
    <s v="USD"/>
    <n v="1455142416"/>
    <n v="1452550416"/>
    <b v="0"/>
    <n v="18"/>
    <b v="1"/>
    <x v="37"/>
    <n v="830"/>
    <x v="2"/>
    <x v="37"/>
  </r>
  <r>
    <n v="2668"/>
    <s v="UOttawa Makermobile"/>
    <s v="Creativity on the go! |_x000a_CrÃ©ativitÃ© en mouvement !"/>
    <n v="707"/>
    <n v="1000"/>
    <n v="1707"/>
    <x v="0"/>
    <x v="5"/>
    <s v="CAD"/>
    <n v="1447079520"/>
    <n v="1443449265"/>
    <b v="0"/>
    <n v="28"/>
    <b v="1"/>
    <x v="37"/>
    <n v="853.5"/>
    <x v="2"/>
    <x v="37"/>
  </r>
  <r>
    <n v="2669"/>
    <s v="Oceana High School MAKER club requesting a 3D Printer"/>
    <s v="The brand new Makers Club wants something to draw the students into science and engineering and also be very inclusive."/>
    <n v="201"/>
    <n v="800"/>
    <n v="1001"/>
    <x v="0"/>
    <x v="0"/>
    <s v="USD"/>
    <n v="1452387096"/>
    <n v="1447203096"/>
    <b v="0"/>
    <n v="11"/>
    <b v="1"/>
    <x v="37"/>
    <n v="500.5"/>
    <x v="2"/>
    <x v="37"/>
  </r>
  <r>
    <n v="2670"/>
    <s v="G-Pod ... the future of sustainable housing"/>
    <s v="A revolution in the rapidly growing container housing space. Transportable, expandable, green and versatile. A global game-changer."/>
    <n v="-36393"/>
    <n v="38888"/>
    <n v="2495"/>
    <x v="2"/>
    <x v="2"/>
    <s v="AUD"/>
    <n v="1406593780"/>
    <n v="1404174580"/>
    <b v="1"/>
    <n v="60"/>
    <b v="0"/>
    <x v="37"/>
    <n v="124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-22164"/>
    <n v="25000"/>
    <n v="2836"/>
    <x v="2"/>
    <x v="0"/>
    <s v="USD"/>
    <n v="1419017880"/>
    <n v="1416419916"/>
    <b v="1"/>
    <n v="84"/>
    <b v="0"/>
    <x v="37"/>
    <n v="1418"/>
    <x v="2"/>
    <x v="37"/>
  </r>
  <r>
    <n v="2672"/>
    <s v="Open Tools for Science and Science Education"/>
    <s v="Manylabs aims to help support 20 new residents working on open, low-cost, accessible tools for science and science education."/>
    <n v="-6681"/>
    <n v="10000"/>
    <n v="3319"/>
    <x v="2"/>
    <x v="0"/>
    <s v="USD"/>
    <n v="1451282400"/>
    <n v="1449436390"/>
    <b v="1"/>
    <n v="47"/>
    <b v="0"/>
    <x v="37"/>
    <n v="1659.5"/>
    <x v="2"/>
    <x v="37"/>
  </r>
  <r>
    <n v="2673"/>
    <s v="Help us open a Makerspace for Kids"/>
    <s v="We're opening up a Pixel Academy in Manhattan and we need your help to fill it with technology and tools for New York City's kids!"/>
    <n v="-28968"/>
    <n v="40000"/>
    <n v="11032"/>
    <x v="2"/>
    <x v="0"/>
    <s v="USD"/>
    <n v="1414622700"/>
    <n v="1412081999"/>
    <b v="1"/>
    <n v="66"/>
    <b v="0"/>
    <x v="37"/>
    <n v="5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-13006"/>
    <n v="35000"/>
    <n v="21994"/>
    <x v="2"/>
    <x v="0"/>
    <s v="USD"/>
    <n v="1467694740"/>
    <n v="1465398670"/>
    <b v="1"/>
    <n v="171"/>
    <b v="0"/>
    <x v="37"/>
    <n v="1099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-23103"/>
    <n v="25000"/>
    <n v="1897"/>
    <x v="2"/>
    <x v="0"/>
    <s v="USD"/>
    <n v="1415655289"/>
    <n v="1413059689"/>
    <b v="1"/>
    <n v="29"/>
    <b v="0"/>
    <x v="37"/>
    <n v="948.5"/>
    <x v="2"/>
    <x v="37"/>
  </r>
  <r>
    <n v="2676"/>
    <s v="Toronto VR Co-Op"/>
    <s v="Our aim is to provide high-end equipment and space for Toronto coders, filmmakers, and artists to develop cutting-edge VR content."/>
    <n v="-1042"/>
    <n v="2100"/>
    <n v="1058"/>
    <x v="2"/>
    <x v="5"/>
    <s v="CAD"/>
    <n v="1463929174"/>
    <n v="1461337174"/>
    <b v="0"/>
    <n v="9"/>
    <b v="0"/>
    <x v="37"/>
    <n v="529"/>
    <x v="2"/>
    <x v="37"/>
  </r>
  <r>
    <n v="2677"/>
    <s v="Tinkr Tech - mobile makerspace"/>
    <s v="A mobile tech lab with cutting edge maker tools that travels to schools to offer free creative workshops for school age kids."/>
    <n v="-16085"/>
    <n v="19500"/>
    <n v="3415"/>
    <x v="2"/>
    <x v="0"/>
    <s v="USD"/>
    <n v="1404348143"/>
    <n v="1401756143"/>
    <b v="0"/>
    <n v="27"/>
    <b v="0"/>
    <x v="37"/>
    <n v="1707.5"/>
    <x v="2"/>
    <x v="37"/>
  </r>
  <r>
    <n v="2678"/>
    <s v="Wavegarden in Marbella (MÃ¡laga)"/>
    <s v="Wavegarden is the worldâ€™s longest man-made wave that creates ideal conditions for surfing. Help us and let's open one in Malaga!!"/>
    <n v="-7998900"/>
    <n v="8000000"/>
    <n v="1100"/>
    <x v="2"/>
    <x v="3"/>
    <s v="EUR"/>
    <n v="1443121765"/>
    <n v="1440529765"/>
    <b v="0"/>
    <n v="2"/>
    <b v="0"/>
    <x v="37"/>
    <n v="550"/>
    <x v="2"/>
    <x v="37"/>
  </r>
  <r>
    <n v="2679"/>
    <s v="DIY Garage"/>
    <s v="A do-it-yourself auto garage in Des Moines, Iowa where people can learn how to work on cars &amp; those who know can share their knowledge."/>
    <n v="-39868"/>
    <n v="40000"/>
    <n v="132"/>
    <x v="2"/>
    <x v="0"/>
    <s v="USD"/>
    <n v="1425081694"/>
    <n v="1422489694"/>
    <b v="0"/>
    <n v="3"/>
    <b v="0"/>
    <x v="37"/>
    <n v="66"/>
    <x v="2"/>
    <x v="37"/>
  </r>
  <r>
    <n v="2680"/>
    <s v="iHeart Pillow"/>
    <s v="iHeartPillow, Connecting loved ones"/>
    <n v="-31724"/>
    <n v="32000"/>
    <n v="276"/>
    <x v="2"/>
    <x v="3"/>
    <s v="EUR"/>
    <n v="1459915491"/>
    <n v="1457327091"/>
    <b v="0"/>
    <n v="4"/>
    <b v="0"/>
    <x v="37"/>
    <n v="138"/>
    <x v="2"/>
    <x v="37"/>
  </r>
  <r>
    <n v="2681"/>
    <s v="Jolly's Hot Dogs An All-Beef Coney Dog"/>
    <s v="Jolly's Hot Dogs: A beef hot dog topped with deliciously seasoned ground beef, mustard and minced onions."/>
    <n v="-7945"/>
    <n v="8000"/>
    <n v="55"/>
    <x v="2"/>
    <x v="0"/>
    <s v="USD"/>
    <n v="1405027750"/>
    <n v="1402867750"/>
    <b v="0"/>
    <n v="2"/>
    <b v="0"/>
    <x v="19"/>
    <n v="27.5"/>
    <x v="7"/>
    <x v="19"/>
  </r>
  <r>
    <n v="2682"/>
    <s v="Toastie's Gourmet Toast"/>
    <s v="Gourmet Toast is the culinary combination, neigh, perfection of America's most under-utilized snack: Toast."/>
    <n v="-4302"/>
    <n v="6000"/>
    <n v="1698"/>
    <x v="2"/>
    <x v="0"/>
    <s v="USD"/>
    <n v="1416635940"/>
    <n v="1413838540"/>
    <b v="0"/>
    <n v="20"/>
    <b v="0"/>
    <x v="19"/>
    <n v="849"/>
    <x v="7"/>
    <x v="19"/>
  </r>
  <r>
    <n v="2683"/>
    <s v="Just Cereal - Mobile Cereal Bar"/>
    <s v="Cereal isn't only for breakfast! Help me bring cereal to the 92% of Americans who eat cereal everyday. Out of the home and to you!"/>
    <n v="-14964"/>
    <n v="15000"/>
    <n v="36"/>
    <x v="2"/>
    <x v="0"/>
    <s v="USD"/>
    <n v="1425233240"/>
    <n v="1422641240"/>
    <b v="0"/>
    <n v="3"/>
    <b v="0"/>
    <x v="19"/>
    <n v="18"/>
    <x v="7"/>
    <x v="19"/>
  </r>
  <r>
    <n v="2684"/>
    <s v="Ain't No Thang..."/>
    <s v="Not all wings are created equal. We believe ours take flight above the rest. Come judge for yourself. To us it Ain't No Thang..."/>
    <n v="-69200"/>
    <n v="70000"/>
    <n v="800"/>
    <x v="2"/>
    <x v="0"/>
    <s v="USD"/>
    <n v="1407621425"/>
    <n v="1404165425"/>
    <b v="0"/>
    <n v="4"/>
    <b v="0"/>
    <x v="19"/>
    <n v="400"/>
    <x v="7"/>
    <x v="19"/>
  </r>
  <r>
    <n v="2685"/>
    <s v="Nana's Home Cooking on Wheels"/>
    <s v="Home cooked meals made by Nana. Indiana's famous tenderloin sandwiches, Nana's homemade cole slaw and so much more."/>
    <n v="-49990"/>
    <n v="50000"/>
    <n v="10"/>
    <x v="2"/>
    <x v="0"/>
    <s v="USD"/>
    <n v="1430149330"/>
    <n v="1424968930"/>
    <b v="0"/>
    <n v="1"/>
    <b v="0"/>
    <x v="19"/>
    <n v="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-30000"/>
    <n v="30000"/>
    <n v="0"/>
    <x v="2"/>
    <x v="0"/>
    <s v="USD"/>
    <n v="1412119423"/>
    <n v="1410391423"/>
    <b v="0"/>
    <n v="0"/>
    <b v="0"/>
    <x v="19"/>
    <n v="0"/>
    <x v="7"/>
    <x v="19"/>
  </r>
  <r>
    <n v="2687"/>
    <s v="Munch Wagon"/>
    <s v="Your American Pizzas, Wings, Stuffed Gouda Burger, Sweet &amp; Russet Potato Fries served on a food Truck!!"/>
    <n v="-15000"/>
    <n v="15000"/>
    <n v="0"/>
    <x v="2"/>
    <x v="0"/>
    <s v="USD"/>
    <n v="1435591318"/>
    <n v="1432999318"/>
    <b v="0"/>
    <n v="0"/>
    <b v="0"/>
    <x v="19"/>
    <n v="0"/>
    <x v="7"/>
    <x v="19"/>
  </r>
  <r>
    <n v="2688"/>
    <s v="Mac N Cheez Food Truck"/>
    <s v="The amazing gourmet Mac N Cheez Food Truck Campaigne!"/>
    <n v="-49926"/>
    <n v="50000"/>
    <n v="74"/>
    <x v="2"/>
    <x v="0"/>
    <s v="USD"/>
    <n v="1424746800"/>
    <n v="1422067870"/>
    <b v="0"/>
    <n v="14"/>
    <b v="0"/>
    <x v="19"/>
    <n v="37"/>
    <x v="7"/>
    <x v="19"/>
  </r>
  <r>
    <n v="2689"/>
    <s v="Mouth Watering Mobile Restaurant"/>
    <s v="I am creating a high quality, local product only, concession trailer for local and remote events. Dearborn Brand, Winter's Brand, more."/>
    <n v="-34999"/>
    <n v="35000"/>
    <n v="1"/>
    <x v="2"/>
    <x v="0"/>
    <s v="USD"/>
    <n v="1469919890"/>
    <n v="1467327890"/>
    <b v="0"/>
    <n v="1"/>
    <b v="0"/>
    <x v="19"/>
    <n v="0.5"/>
    <x v="7"/>
    <x v="19"/>
  </r>
  <r>
    <n v="2690"/>
    <s v="Help 2 Fat 2 Fly, with our Restaurant!"/>
    <s v="The stuffed chicken wing originators need YOUR help starting a restaurant so our AMAZING wings will be available to you 7 days a week!"/>
    <n v="-71414"/>
    <n v="80000"/>
    <n v="8586"/>
    <x v="2"/>
    <x v="0"/>
    <s v="USD"/>
    <n v="1433298676"/>
    <n v="1429410676"/>
    <b v="0"/>
    <n v="118"/>
    <b v="0"/>
    <x v="19"/>
    <n v="4293"/>
    <x v="7"/>
    <x v="19"/>
  </r>
  <r>
    <n v="2691"/>
    <s v="Cook"/>
    <s v="A Great New local Food Truck serving up ethnic fusion inspired eats in Ottawa."/>
    <n v="-64965"/>
    <n v="65000"/>
    <n v="35"/>
    <x v="2"/>
    <x v="5"/>
    <s v="CAD"/>
    <n v="1431278557"/>
    <n v="1427390557"/>
    <b v="0"/>
    <n v="2"/>
    <b v="0"/>
    <x v="19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-3475"/>
    <n v="3500"/>
    <n v="25"/>
    <x v="2"/>
    <x v="0"/>
    <s v="USD"/>
    <n v="1427266860"/>
    <n v="1424678460"/>
    <b v="0"/>
    <n v="1"/>
    <b v="0"/>
    <x v="19"/>
    <n v="12.5"/>
    <x v="7"/>
    <x v="19"/>
  </r>
  <r>
    <n v="2693"/>
    <s v="Chili dog"/>
    <s v="I want to start a food truck that specializes in chili cheese dogs, using new kinds of meats, cheeses and toppings you wouldn't imagine"/>
    <n v="-4960"/>
    <n v="5000"/>
    <n v="40"/>
    <x v="2"/>
    <x v="0"/>
    <s v="USD"/>
    <n v="1407899966"/>
    <n v="1405307966"/>
    <b v="0"/>
    <n v="3"/>
    <b v="0"/>
    <x v="19"/>
    <n v="2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-29999"/>
    <n v="30000"/>
    <n v="1"/>
    <x v="2"/>
    <x v="0"/>
    <s v="USD"/>
    <n v="1411701739"/>
    <n v="1409109739"/>
    <b v="0"/>
    <n v="1"/>
    <b v="0"/>
    <x v="19"/>
    <n v="0.5"/>
    <x v="7"/>
    <x v="19"/>
  </r>
  <r>
    <n v="2695"/>
    <s v="Fat daddy mac food truck"/>
    <s v="I am creating food magic on the go! Amazing food isn't just for sitdown restaraunts anymore!"/>
    <n v="-14929"/>
    <n v="15000"/>
    <n v="71"/>
    <x v="2"/>
    <x v="0"/>
    <s v="USD"/>
    <n v="1428981718"/>
    <n v="1423801318"/>
    <b v="0"/>
    <n v="3"/>
    <b v="0"/>
    <x v="19"/>
    <n v="35.5"/>
    <x v="7"/>
    <x v="19"/>
  </r>
  <r>
    <n v="2696"/>
    <s v="The Military Moms Food Truck"/>
    <s v="The dream to own a food truck, rolling wherever the army sends me, hiring other military spouses and veterans alike! Giving back!"/>
    <n v="-56610"/>
    <n v="60000"/>
    <n v="3390"/>
    <x v="2"/>
    <x v="0"/>
    <s v="USD"/>
    <n v="1419538560"/>
    <n v="1416600960"/>
    <b v="0"/>
    <n v="38"/>
    <b v="0"/>
    <x v="19"/>
    <n v="1695"/>
    <x v="7"/>
    <x v="19"/>
  </r>
  <r>
    <n v="2697"/>
    <s v="Dough Heads Food Truck: waffles stuffed with sweet + savory"/>
    <s v="Stuffed waffles made from Dough. Sweet, savory, salty and then stuffed with meats, fruits, and sauces!"/>
    <n v="-16939"/>
    <n v="23000"/>
    <n v="6061"/>
    <x v="2"/>
    <x v="0"/>
    <s v="USD"/>
    <n v="1438552800"/>
    <n v="1435876423"/>
    <b v="0"/>
    <n v="52"/>
    <b v="0"/>
    <x v="19"/>
    <n v="3030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-7973.99"/>
    <n v="8000"/>
    <n v="26.01"/>
    <x v="2"/>
    <x v="0"/>
    <s v="USD"/>
    <n v="1403904808"/>
    <n v="1401312808"/>
    <b v="0"/>
    <n v="2"/>
    <b v="0"/>
    <x v="19"/>
    <n v="13.005000000000109"/>
    <x v="7"/>
    <x v="19"/>
  </r>
  <r>
    <n v="2699"/>
    <s v="my bakery truck"/>
    <s v="Hi, I want make my first bakery. Food truck was great, but I not have a car licence. So, help me to be my dream!"/>
    <n v="-2"/>
    <n v="2"/>
    <n v="0"/>
    <x v="2"/>
    <x v="5"/>
    <s v="CAD"/>
    <n v="1407533463"/>
    <n v="1404941463"/>
    <b v="0"/>
    <n v="0"/>
    <b v="0"/>
    <x v="19"/>
    <n v="0"/>
    <x v="7"/>
    <x v="19"/>
  </r>
  <r>
    <n v="2700"/>
    <s v="Holly's Hot Stuff"/>
    <s v="I currently own and operate a hot dog cart. I am hoping to purchase a used food truck so I can do business year round!"/>
    <n v="-9929"/>
    <n v="9999"/>
    <n v="70"/>
    <x v="2"/>
    <x v="0"/>
    <s v="USD"/>
    <n v="1411073972"/>
    <n v="1408481972"/>
    <b v="0"/>
    <n v="4"/>
    <b v="0"/>
    <x v="19"/>
    <n v="3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-1830"/>
    <n v="3400"/>
    <n v="1570"/>
    <x v="3"/>
    <x v="17"/>
    <s v="EUR"/>
    <n v="1491586534"/>
    <n v="1488911734"/>
    <b v="0"/>
    <n v="46"/>
    <b v="0"/>
    <x v="38"/>
    <n v="78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-6559"/>
    <n v="10000"/>
    <n v="3441"/>
    <x v="3"/>
    <x v="0"/>
    <s v="USD"/>
    <n v="1491416077"/>
    <n v="1488827677"/>
    <b v="1"/>
    <n v="26"/>
    <b v="0"/>
    <x v="38"/>
    <n v="1720.5"/>
    <x v="1"/>
    <x v="38"/>
  </r>
  <r>
    <n v="2703"/>
    <s v="Bisagra Teatro: Foro Multidisciplinario"/>
    <s v="Â¡Tu nuevo espacio cultural multidisciplinario en el centro de Pachuca, Hidalgo"/>
    <n v="1500"/>
    <n v="40000"/>
    <n v="41500"/>
    <x v="3"/>
    <x v="14"/>
    <s v="MXN"/>
    <n v="1490196830"/>
    <n v="1485016430"/>
    <b v="0"/>
    <n v="45"/>
    <b v="0"/>
    <x v="38"/>
    <n v="20750"/>
    <x v="1"/>
    <x v="38"/>
  </r>
  <r>
    <n v="2704"/>
    <s v="Little Red Brick House"/>
    <s v="We plan to rescue, relocate, and repurpose, a historic Little Red Brick House, to be incorporated into a riverfront amphitheater."/>
    <n v="-17855"/>
    <n v="19000"/>
    <n v="1145"/>
    <x v="3"/>
    <x v="0"/>
    <s v="USD"/>
    <n v="1491421314"/>
    <n v="1487709714"/>
    <b v="0"/>
    <n v="7"/>
    <b v="0"/>
    <x v="38"/>
    <n v="572.5"/>
    <x v="1"/>
    <x v="38"/>
  </r>
  <r>
    <n v="2705"/>
    <s v="Fischer Theatre Marquee"/>
    <s v="Help light the lights at the historic Fischer Theatre in Danville, IL."/>
    <n v="-14761"/>
    <n v="16500"/>
    <n v="1739"/>
    <x v="3"/>
    <x v="0"/>
    <s v="USD"/>
    <n v="1490389158"/>
    <n v="1486504758"/>
    <b v="0"/>
    <n v="8"/>
    <b v="0"/>
    <x v="38"/>
    <n v="869.5"/>
    <x v="1"/>
    <x v="38"/>
  </r>
  <r>
    <n v="2706"/>
    <s v="Nordo's Culinarium: Where Food Meets Art"/>
    <s v="A place where innovation, food, creativity and performance live year round in a historic building in Pioneer Square."/>
    <n v="4304"/>
    <n v="35000"/>
    <n v="39304"/>
    <x v="0"/>
    <x v="0"/>
    <s v="USD"/>
    <n v="1413442740"/>
    <n v="1410937483"/>
    <b v="1"/>
    <n v="263"/>
    <b v="1"/>
    <x v="38"/>
    <n v="19652"/>
    <x v="1"/>
    <x v="38"/>
  </r>
  <r>
    <n v="2707"/>
    <s v="The Pocket Theater - No one should have to pay to perform!"/>
    <s v="A new performance space in Seattle. A place for artists, comedians, and audiences to meet and collaborate!"/>
    <n v="20067.57"/>
    <n v="8000"/>
    <n v="28067.57"/>
    <x v="0"/>
    <x v="0"/>
    <s v="USD"/>
    <n v="1369637940"/>
    <n v="1367088443"/>
    <b v="1"/>
    <n v="394"/>
    <b v="1"/>
    <x v="38"/>
    <n v="14033.785"/>
    <x v="1"/>
    <x v="38"/>
  </r>
  <r>
    <n v="2708"/>
    <s v="Angel Comedy Club"/>
    <s v="Angel Comedy Club: A permanent home for Londonâ€™s loveliest comedy night - a community comedy club"/>
    <n v="26643.07"/>
    <n v="20000"/>
    <n v="46643.07"/>
    <x v="0"/>
    <x v="1"/>
    <s v="GBP"/>
    <n v="1469119526"/>
    <n v="1463935526"/>
    <b v="1"/>
    <n v="1049"/>
    <b v="1"/>
    <x v="38"/>
    <n v="23321.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803"/>
    <n v="50000"/>
    <n v="50803"/>
    <x v="0"/>
    <x v="0"/>
    <s v="USD"/>
    <n v="1475553540"/>
    <n v="1472528141"/>
    <b v="1"/>
    <n v="308"/>
    <b v="1"/>
    <x v="38"/>
    <n v="25401.5"/>
    <x v="1"/>
    <x v="38"/>
  </r>
  <r>
    <n v="2710"/>
    <s v="House of Yes"/>
    <s v="Building Brooklyn's own creative venue for circus, theater and events of all types."/>
    <n v="32340.210000000006"/>
    <n v="60000"/>
    <n v="92340.21"/>
    <x v="0"/>
    <x v="0"/>
    <s v="USD"/>
    <n v="1407549600"/>
    <n v="1404797428"/>
    <b v="1"/>
    <n v="1088"/>
    <b v="1"/>
    <x v="38"/>
    <n v="46170.105000000003"/>
    <x v="1"/>
    <x v="38"/>
  </r>
  <r>
    <n v="2711"/>
    <s v="The Red Shoes"/>
    <s v="We're aiming to launch a production involving circus performers, musicians and artists in a new space, creating a night of live art."/>
    <n v="28"/>
    <n v="3910"/>
    <n v="3938"/>
    <x v="0"/>
    <x v="1"/>
    <s v="GBP"/>
    <n v="1403301660"/>
    <n v="1400694790"/>
    <b v="1"/>
    <n v="73"/>
    <b v="1"/>
    <x v="38"/>
    <n v="196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1726"/>
    <n v="5500"/>
    <n v="7226"/>
    <x v="0"/>
    <x v="0"/>
    <s v="USD"/>
    <n v="1373738400"/>
    <n v="1370568560"/>
    <b v="1"/>
    <n v="143"/>
    <b v="1"/>
    <x v="38"/>
    <n v="361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3362"/>
    <n v="150000"/>
    <n v="153362"/>
    <x v="0"/>
    <x v="0"/>
    <s v="USD"/>
    <n v="1450971684"/>
    <n v="1447515684"/>
    <b v="1"/>
    <n v="1420"/>
    <b v="1"/>
    <x v="38"/>
    <n v="76681"/>
    <x v="1"/>
    <x v="38"/>
  </r>
  <r>
    <n v="2714"/>
    <s v="The Crane Theater"/>
    <s v="The Crane will be the new home for independent theater in Northeast Minneapolis"/>
    <n v="4089"/>
    <n v="25000"/>
    <n v="29089"/>
    <x v="0"/>
    <x v="0"/>
    <s v="USD"/>
    <n v="1476486000"/>
    <n v="1474040596"/>
    <b v="1"/>
    <n v="305"/>
    <b v="1"/>
    <x v="38"/>
    <n v="14544.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9754.689999999999"/>
    <n v="12000"/>
    <n v="31754.69"/>
    <x v="0"/>
    <x v="0"/>
    <s v="USD"/>
    <n v="1456047228"/>
    <n v="1453109628"/>
    <b v="1"/>
    <n v="551"/>
    <b v="1"/>
    <x v="38"/>
    <n v="15877.3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998.0100000000002"/>
    <n v="10000"/>
    <n v="11998.01"/>
    <x v="0"/>
    <x v="12"/>
    <s v="EUR"/>
    <n v="1444291193"/>
    <n v="1441699193"/>
    <b v="1"/>
    <n v="187"/>
    <b v="1"/>
    <x v="38"/>
    <n v="5999.0050000000001"/>
    <x v="1"/>
    <x v="38"/>
  </r>
  <r>
    <n v="2717"/>
    <s v="A Home for Comedy in Vermont!"/>
    <s v="ONLY HOURS LEFT ON THE CAMPAIGN! Our stretch goal is $35k; let's build a home for standup/improv shows &amp; classes in VT!"/>
    <n v="5026"/>
    <n v="25000"/>
    <n v="30026"/>
    <x v="0"/>
    <x v="0"/>
    <s v="USD"/>
    <n v="1417906649"/>
    <n v="1414015049"/>
    <b v="1"/>
    <n v="325"/>
    <b v="1"/>
    <x v="38"/>
    <n v="15013"/>
    <x v="1"/>
    <x v="38"/>
  </r>
  <r>
    <n v="2718"/>
    <s v="Bard Beyond the Big Top"/>
    <s v="The Bard has burst beyond the big top and we're reaching out to our Beloved Benefactors to help build our festival's future."/>
    <n v="645"/>
    <n v="18000"/>
    <n v="18645"/>
    <x v="0"/>
    <x v="0"/>
    <s v="USD"/>
    <n v="1462316400"/>
    <n v="1459865945"/>
    <b v="1"/>
    <n v="148"/>
    <b v="1"/>
    <x v="38"/>
    <n v="9322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530"/>
    <n v="6000"/>
    <n v="6530"/>
    <x v="0"/>
    <x v="0"/>
    <s v="USD"/>
    <n v="1460936694"/>
    <n v="1455756294"/>
    <b v="0"/>
    <n v="69"/>
    <b v="1"/>
    <x v="38"/>
    <n v="3265"/>
    <x v="1"/>
    <x v="38"/>
  </r>
  <r>
    <n v="2720"/>
    <s v="The Comedy Project"/>
    <s v="An improv, sketch and experimental comedy and cocktail venue in downtown Grand Rapids, Michigan"/>
    <n v="4531"/>
    <n v="25000"/>
    <n v="29531"/>
    <x v="0"/>
    <x v="0"/>
    <s v="USD"/>
    <n v="1478866253"/>
    <n v="1476270653"/>
    <b v="0"/>
    <n v="173"/>
    <b v="1"/>
    <x v="38"/>
    <n v="14765.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10215"/>
    <n v="750"/>
    <n v="10965"/>
    <x v="0"/>
    <x v="1"/>
    <s v="GBP"/>
    <n v="1378494000"/>
    <n v="1375880598"/>
    <b v="0"/>
    <n v="269"/>
    <b v="1"/>
    <x v="30"/>
    <n v="5482.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7627"/>
    <n v="5000"/>
    <n v="12627"/>
    <x v="0"/>
    <x v="0"/>
    <s v="USD"/>
    <n v="1485722053"/>
    <n v="1480538053"/>
    <b v="0"/>
    <n v="185"/>
    <b v="1"/>
    <x v="30"/>
    <n v="6313.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4806"/>
    <n v="12000"/>
    <n v="16806"/>
    <x v="0"/>
    <x v="0"/>
    <s v="USD"/>
    <n v="1420060088"/>
    <n v="1414872488"/>
    <b v="0"/>
    <n v="176"/>
    <b v="1"/>
    <x v="30"/>
    <n v="840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4858.88"/>
    <n v="2468"/>
    <n v="7326.88"/>
    <x v="0"/>
    <x v="1"/>
    <s v="GBP"/>
    <n v="1439625059"/>
    <n v="1436860259"/>
    <b v="0"/>
    <n v="1019"/>
    <b v="1"/>
    <x v="30"/>
    <n v="3663.44"/>
    <x v="2"/>
    <x v="30"/>
  </r>
  <r>
    <n v="2725"/>
    <s v="Digital MPPT and Solar BMS for a Net Zero energy House"/>
    <s v="Best Net Zero energy solution for new or existing house (no more heating or electricity bills)."/>
    <n v="17817"/>
    <n v="40000"/>
    <n v="57817"/>
    <x v="0"/>
    <x v="5"/>
    <s v="CAD"/>
    <n v="1488390735"/>
    <n v="1484070735"/>
    <b v="0"/>
    <n v="113"/>
    <b v="1"/>
    <x v="30"/>
    <n v="28908.5"/>
    <x v="2"/>
    <x v="30"/>
  </r>
  <r>
    <n v="2726"/>
    <s v="Krimston TWO - Dual SIM case for iPhone"/>
    <s v="Krimston TWO: iPhone Dual SIM Case"/>
    <n v="5745"/>
    <n v="100000"/>
    <n v="105745"/>
    <x v="0"/>
    <x v="0"/>
    <s v="USD"/>
    <n v="1461333311"/>
    <n v="1458741311"/>
    <b v="0"/>
    <n v="404"/>
    <b v="1"/>
    <x v="30"/>
    <n v="52872.5"/>
    <x v="2"/>
    <x v="30"/>
  </r>
  <r>
    <n v="2727"/>
    <s v="PiDrive: Low-power, mSATA SSD for the Raspberry Pi"/>
    <s v="Introducing the PiDrive, a high capacity Solid State Drive (SSD) expansion card for the Raspberry Pi B+, A+, and B+ v2!"/>
    <n v="39321"/>
    <n v="10000"/>
    <n v="49321"/>
    <x v="0"/>
    <x v="0"/>
    <s v="USD"/>
    <n v="1438964063"/>
    <n v="1436804063"/>
    <b v="0"/>
    <n v="707"/>
    <b v="1"/>
    <x v="30"/>
    <n v="24660.5"/>
    <x v="2"/>
    <x v="30"/>
  </r>
  <r>
    <n v="2728"/>
    <s v="Multi-Function SSD Shield for the Raspberry Pi 2"/>
    <s v="SSD, WiFi, RTC w/Battery and high power USB all in one shield."/>
    <n v="15274"/>
    <n v="15000"/>
    <n v="30274"/>
    <x v="0"/>
    <x v="0"/>
    <s v="USD"/>
    <n v="1451485434"/>
    <n v="1448461434"/>
    <b v="0"/>
    <n v="392"/>
    <b v="1"/>
    <x v="30"/>
    <n v="15137"/>
    <x v="2"/>
    <x v="30"/>
  </r>
  <r>
    <n v="2729"/>
    <s v="McChi Luggage: It's a Luggage, USB Charger and a Table Top"/>
    <s v="A luggage that is more than a luggage! It is what you want it to be."/>
    <n v="333"/>
    <n v="7500"/>
    <n v="7833"/>
    <x v="0"/>
    <x v="0"/>
    <s v="USD"/>
    <n v="1430459197"/>
    <n v="1427867197"/>
    <b v="0"/>
    <n v="23"/>
    <b v="1"/>
    <x v="30"/>
    <n v="3916.5"/>
    <x v="2"/>
    <x v="30"/>
  </r>
  <r>
    <n v="2730"/>
    <s v="Yaba - Portable Speaker &amp; Guitar Amp"/>
    <s v="The world's most powerful portable speaker and guitar amplifier. Turns any surface into a speaker."/>
    <n v="18979.010000000002"/>
    <n v="27000"/>
    <n v="45979.01"/>
    <x v="0"/>
    <x v="0"/>
    <s v="USD"/>
    <n v="1366635575"/>
    <n v="1363611575"/>
    <b v="0"/>
    <n v="682"/>
    <b v="1"/>
    <x v="30"/>
    <n v="22989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1291"/>
    <n v="30000"/>
    <n v="31291"/>
    <x v="0"/>
    <x v="0"/>
    <s v="USD"/>
    <n v="1413604800"/>
    <n v="1408624622"/>
    <b v="0"/>
    <n v="37"/>
    <b v="1"/>
    <x v="30"/>
    <n v="15645.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2190"/>
    <n v="12000"/>
    <n v="14190"/>
    <x v="0"/>
    <x v="0"/>
    <s v="USD"/>
    <n v="1369699200"/>
    <n v="1366917828"/>
    <b v="0"/>
    <n v="146"/>
    <b v="1"/>
    <x v="30"/>
    <n v="70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3769"/>
    <n v="50000"/>
    <n v="53769"/>
    <x v="0"/>
    <x v="0"/>
    <s v="USD"/>
    <n v="1428643974"/>
    <n v="1423463574"/>
    <b v="0"/>
    <n v="119"/>
    <b v="1"/>
    <x v="30"/>
    <n v="26884.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22602"/>
    <n v="1"/>
    <n v="22603"/>
    <x v="0"/>
    <x v="0"/>
    <s v="USD"/>
    <n v="1476395940"/>
    <n v="1473782592"/>
    <b v="0"/>
    <n v="163"/>
    <b v="1"/>
    <x v="30"/>
    <n v="11301.5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6586.01"/>
    <n v="750"/>
    <n v="7336.01"/>
    <x v="0"/>
    <x v="1"/>
    <s v="GBP"/>
    <n v="1363204800"/>
    <n v="1360551250"/>
    <b v="0"/>
    <n v="339"/>
    <b v="1"/>
    <x v="30"/>
    <n v="3668.0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1832"/>
    <n v="8000"/>
    <n v="9832"/>
    <x v="0"/>
    <x v="5"/>
    <s v="CAD"/>
    <n v="1398268773"/>
    <n v="1395676773"/>
    <b v="0"/>
    <n v="58"/>
    <b v="1"/>
    <x v="30"/>
    <n v="491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43818.240000000005"/>
    <n v="30000"/>
    <n v="73818.240000000005"/>
    <x v="0"/>
    <x v="0"/>
    <s v="USD"/>
    <n v="1389812400"/>
    <n v="1386108087"/>
    <b v="0"/>
    <n v="456"/>
    <b v="1"/>
    <x v="30"/>
    <n v="36909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2397"/>
    <n v="5000"/>
    <n v="7397"/>
    <x v="0"/>
    <x v="0"/>
    <s v="USD"/>
    <n v="1478402804"/>
    <n v="1473218804"/>
    <b v="0"/>
    <n v="15"/>
    <b v="1"/>
    <x v="30"/>
    <n v="3698.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3125"/>
    <n v="1100"/>
    <n v="4225"/>
    <x v="0"/>
    <x v="1"/>
    <s v="GBP"/>
    <n v="1399324717"/>
    <n v="1395436717"/>
    <b v="0"/>
    <n v="191"/>
    <b v="1"/>
    <x v="30"/>
    <n v="2112.5"/>
    <x v="2"/>
    <x v="30"/>
  </r>
  <r>
    <n v="2740"/>
    <s v="Vertical Garden Prototype"/>
    <s v="I am interested in testing the plant yields of this vertical garden as well as some other applications"/>
    <n v="10"/>
    <n v="300"/>
    <n v="310"/>
    <x v="0"/>
    <x v="0"/>
    <s v="USD"/>
    <n v="1426117552"/>
    <n v="1423529152"/>
    <b v="0"/>
    <n v="17"/>
    <b v="1"/>
    <x v="30"/>
    <n v="155"/>
    <x v="2"/>
    <x v="30"/>
  </r>
  <r>
    <n v="2741"/>
    <s v="Mrs. Brown and Her Lost Puppy."/>
    <s v="Help me publish my 1st children's book as an aspiring author!"/>
    <n v="-7965"/>
    <n v="8000"/>
    <n v="35"/>
    <x v="2"/>
    <x v="0"/>
    <s v="USD"/>
    <n v="1413770820"/>
    <n v="1412005602"/>
    <b v="0"/>
    <n v="4"/>
    <b v="0"/>
    <x v="39"/>
    <n v="17.5"/>
    <x v="3"/>
    <x v="39"/>
  </r>
  <r>
    <n v="2742"/>
    <s v="What a Zoo!"/>
    <s v="The pachyderms at the Denver Zoo are moving. Follow along on the convoluted journey to their new home."/>
    <n v="-1769"/>
    <n v="2500"/>
    <n v="731"/>
    <x v="2"/>
    <x v="0"/>
    <s v="USD"/>
    <n v="1337102187"/>
    <n v="1335892587"/>
    <b v="0"/>
    <n v="18"/>
    <b v="0"/>
    <x v="39"/>
    <n v="365.5"/>
    <x v="3"/>
    <x v="39"/>
  </r>
  <r>
    <n v="2743"/>
    <s v="St. Nick Jr"/>
    <s v="One Christmas every child was naughty, and Santa's son _x000a_St. Nick Jr sacrifices all his gifts over his whole life, for the children"/>
    <n v="-5999"/>
    <n v="5999"/>
    <n v="0"/>
    <x v="2"/>
    <x v="0"/>
    <s v="USD"/>
    <n v="1476863607"/>
    <n v="1474271607"/>
    <b v="0"/>
    <n v="0"/>
    <b v="0"/>
    <x v="3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-15165"/>
    <n v="16000"/>
    <n v="835"/>
    <x v="2"/>
    <x v="0"/>
    <s v="USD"/>
    <n v="1330478998"/>
    <n v="1327886998"/>
    <b v="0"/>
    <n v="22"/>
    <b v="0"/>
    <x v="39"/>
    <n v="417.5"/>
    <x v="3"/>
    <x v="39"/>
  </r>
  <r>
    <n v="2745"/>
    <s v="SERENDIPITY'S Pumpkin Pie Surprise"/>
    <s v="A spunky little girl, driven by a love of pumpkin pie, overcomes her fears and serendipitiously discovers what she'll be for Halloween"/>
    <n v="-6249"/>
    <n v="8000"/>
    <n v="1751"/>
    <x v="2"/>
    <x v="0"/>
    <s v="USD"/>
    <n v="1342309368"/>
    <n v="1337125368"/>
    <b v="0"/>
    <n v="49"/>
    <b v="0"/>
    <x v="39"/>
    <n v="875.5"/>
    <x v="3"/>
    <x v="39"/>
  </r>
  <r>
    <n v="2746"/>
    <s v="How many marbles do YOU have?"/>
    <s v="An easy fun way for children to understand the physical limitations of someone with CFIDS and Fibromyalgia using marbles and a jar."/>
    <n v="-2199"/>
    <n v="3000"/>
    <n v="801"/>
    <x v="2"/>
    <x v="0"/>
    <s v="USD"/>
    <n v="1409337911"/>
    <n v="1406745911"/>
    <b v="0"/>
    <n v="19"/>
    <b v="0"/>
    <x v="39"/>
    <n v="400.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-360"/>
    <n v="500"/>
    <n v="140"/>
    <x v="2"/>
    <x v="0"/>
    <s v="USD"/>
    <n v="1339816200"/>
    <n v="1337095997"/>
    <b v="0"/>
    <n v="4"/>
    <b v="0"/>
    <x v="39"/>
    <n v="70"/>
    <x v="3"/>
    <x v="39"/>
  </r>
  <r>
    <n v="2748"/>
    <s v="Native American Language Book for Children"/>
    <s v="Interactive Book with Audio to learn the Ojibwe Language for Children.  Website, Ebook and more!"/>
    <n v="-4947"/>
    <n v="5000"/>
    <n v="53"/>
    <x v="2"/>
    <x v="0"/>
    <s v="USD"/>
    <n v="1472835802"/>
    <n v="1470243802"/>
    <b v="0"/>
    <n v="4"/>
    <b v="0"/>
    <x v="39"/>
    <n v="26.5"/>
    <x v="3"/>
    <x v="39"/>
  </r>
  <r>
    <n v="2749"/>
    <s v="A Tree is a Tree, no matter what you see.  CHILDREN'S BOOK"/>
    <s v="Self-publishing my children's book."/>
    <n v="-9890"/>
    <n v="10000"/>
    <n v="110"/>
    <x v="2"/>
    <x v="0"/>
    <s v="USD"/>
    <n v="1428171037"/>
    <n v="1425582637"/>
    <b v="0"/>
    <n v="2"/>
    <b v="0"/>
    <x v="39"/>
    <n v="55"/>
    <x v="3"/>
    <x v="39"/>
  </r>
  <r>
    <n v="2750"/>
    <s v="My Child, My Blessing"/>
    <s v="This is a journal where parents daily write something positive about their child.  Places for pictures, too."/>
    <n v="-1999"/>
    <n v="1999"/>
    <n v="0"/>
    <x v="2"/>
    <x v="0"/>
    <s v="USD"/>
    <n v="1341086400"/>
    <n v="1340055345"/>
    <b v="0"/>
    <n v="0"/>
    <b v="0"/>
    <x v="3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-3274"/>
    <n v="3274"/>
    <n v="0"/>
    <x v="2"/>
    <x v="0"/>
    <s v="USD"/>
    <n v="1403039842"/>
    <n v="1397855842"/>
    <b v="0"/>
    <n v="0"/>
    <b v="0"/>
    <x v="3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-4250"/>
    <n v="4800"/>
    <n v="550"/>
    <x v="2"/>
    <x v="0"/>
    <s v="USD"/>
    <n v="1324232504"/>
    <n v="1320776504"/>
    <b v="0"/>
    <n v="14"/>
    <b v="0"/>
    <x v="39"/>
    <n v="275"/>
    <x v="3"/>
    <x v="39"/>
  </r>
  <r>
    <n v="2753"/>
    <s v="Dust Bunnies &amp; the Carpet Rat publishing push"/>
    <s v="Written by my daughter and myself, illustrated by Jack Wiens. Everything is complete except for publishing."/>
    <n v="-1620"/>
    <n v="2000"/>
    <n v="380"/>
    <x v="2"/>
    <x v="0"/>
    <s v="USD"/>
    <n v="1346017023"/>
    <n v="1343425023"/>
    <b v="0"/>
    <n v="8"/>
    <b v="0"/>
    <x v="39"/>
    <n v="190"/>
    <x v="3"/>
    <x v="39"/>
  </r>
  <r>
    <n v="2754"/>
    <s v="From here...to there!"/>
    <s v="I have been a writer all my life. But until recently never a parent. I want to write a children book for my children, and yours!"/>
    <n v="-10000"/>
    <n v="10000"/>
    <n v="0"/>
    <x v="2"/>
    <x v="0"/>
    <s v="USD"/>
    <n v="1410448551"/>
    <n v="1407856551"/>
    <b v="0"/>
    <n v="0"/>
    <b v="0"/>
    <x v="39"/>
    <n v="0"/>
    <x v="3"/>
    <x v="39"/>
  </r>
  <r>
    <n v="2755"/>
    <s v="Children's book app: &quot;The story of Setanta&quot;"/>
    <s v="Colourful and imaginative book app for children, will be relished especially by those with Irish roots."/>
    <n v="-240"/>
    <n v="500"/>
    <n v="260"/>
    <x v="2"/>
    <x v="17"/>
    <s v="EUR"/>
    <n v="1428519527"/>
    <n v="1425927527"/>
    <b v="0"/>
    <n v="15"/>
    <b v="0"/>
    <x v="39"/>
    <n v="130"/>
    <x v="3"/>
    <x v="39"/>
  </r>
  <r>
    <n v="2756"/>
    <s v="The Most Basic of Truths"/>
    <s v="We all pray to the same God no matter what name we might refer to Him as.  Our children deserve to know this basic truth."/>
    <n v="-8952"/>
    <n v="10000"/>
    <n v="1048"/>
    <x v="2"/>
    <x v="0"/>
    <s v="USD"/>
    <n v="1389476201"/>
    <n v="1386884201"/>
    <b v="0"/>
    <n v="33"/>
    <b v="0"/>
    <x v="39"/>
    <n v="524"/>
    <x v="3"/>
    <x v="39"/>
  </r>
  <r>
    <n v="2757"/>
    <s v="C is for Crooked"/>
    <s v="A children's letter book that Lampoons Hillary Clinton"/>
    <n v="-1490"/>
    <n v="1500"/>
    <n v="10"/>
    <x v="2"/>
    <x v="0"/>
    <s v="USD"/>
    <n v="1470498332"/>
    <n v="1469202332"/>
    <b v="0"/>
    <n v="2"/>
    <b v="0"/>
    <x v="3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-1766"/>
    <n v="2000"/>
    <n v="234"/>
    <x v="2"/>
    <x v="2"/>
    <s v="AUD"/>
    <n v="1476095783"/>
    <n v="1474886183"/>
    <b v="0"/>
    <n v="6"/>
    <b v="0"/>
    <x v="39"/>
    <n v="11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-895"/>
    <n v="1000"/>
    <n v="105"/>
    <x v="2"/>
    <x v="2"/>
    <s v="AUD"/>
    <n v="1468658866"/>
    <n v="1464943666"/>
    <b v="0"/>
    <n v="2"/>
    <b v="0"/>
    <x v="39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-5000"/>
    <n v="5000"/>
    <n v="0"/>
    <x v="2"/>
    <x v="1"/>
    <s v="GBP"/>
    <n v="1371726258"/>
    <n v="1369134258"/>
    <b v="0"/>
    <n v="0"/>
    <b v="0"/>
    <x v="39"/>
    <n v="0"/>
    <x v="3"/>
    <x v="39"/>
  </r>
  <r>
    <n v="2761"/>
    <s v="Learn U.S. Geography: Dreaming my way across The U.S."/>
    <s v="Help me give away 500 copies of my picture book so more kids will know US geography!"/>
    <n v="-4964"/>
    <n v="5000"/>
    <n v="36"/>
    <x v="2"/>
    <x v="0"/>
    <s v="USD"/>
    <n v="1357176693"/>
    <n v="1354584693"/>
    <b v="0"/>
    <n v="4"/>
    <b v="0"/>
    <x v="39"/>
    <n v="18"/>
    <x v="3"/>
    <x v="39"/>
  </r>
  <r>
    <n v="2762"/>
    <s v="How to Create Your Own Magic World. Toy-making guide."/>
    <s v="How-to book of toys and games constructed from materials found in nature, recyclable and easily available."/>
    <n v="-3225"/>
    <n v="3250"/>
    <n v="25"/>
    <x v="2"/>
    <x v="0"/>
    <s v="USD"/>
    <n v="1332114795"/>
    <n v="1326934395"/>
    <b v="0"/>
    <n v="1"/>
    <b v="0"/>
    <x v="39"/>
    <n v="12.5"/>
    <x v="3"/>
    <x v="39"/>
  </r>
  <r>
    <n v="2763"/>
    <s v="My Christmas Star"/>
    <s v="How Santa finds childrens homes without getting lost by following certain stars."/>
    <n v="-39310"/>
    <n v="39400"/>
    <n v="90"/>
    <x v="2"/>
    <x v="0"/>
    <s v="USD"/>
    <n v="1369403684"/>
    <n v="1365515684"/>
    <b v="0"/>
    <n v="3"/>
    <b v="0"/>
    <x v="39"/>
    <n v="45"/>
    <x v="3"/>
    <x v="39"/>
  </r>
  <r>
    <n v="2764"/>
    <s v="A Growing Adventure"/>
    <s v="My Budding Bears are four teddy bears living in an enchanted garden sharing friendship, tea parties and delightful adventures."/>
    <n v="-3955"/>
    <n v="4000"/>
    <n v="45"/>
    <x v="2"/>
    <x v="0"/>
    <s v="USD"/>
    <n v="1338404400"/>
    <n v="1335855631"/>
    <b v="0"/>
    <n v="4"/>
    <b v="0"/>
    <x v="39"/>
    <n v="22.5"/>
    <x v="3"/>
    <x v="39"/>
  </r>
  <r>
    <n v="2765"/>
    <s v="A Story Book For Kids: Technology and Everyday Life"/>
    <s v="I am writing an illustrated book for children ages 3 to 7 that meshes technology in everyday life stories."/>
    <n v="-4000"/>
    <n v="4000"/>
    <n v="0"/>
    <x v="2"/>
    <x v="0"/>
    <s v="USD"/>
    <n v="1351432428"/>
    <n v="1350050028"/>
    <b v="0"/>
    <n v="0"/>
    <b v="0"/>
    <x v="39"/>
    <n v="0"/>
    <x v="3"/>
    <x v="39"/>
  </r>
  <r>
    <n v="2766"/>
    <s v="Jambie"/>
    <s v="Jambie is a children's book geared towards kids ages 4-9 years of age. This book teaches young children about making wise decisions."/>
    <n v="-4900"/>
    <n v="5000"/>
    <n v="100"/>
    <x v="2"/>
    <x v="0"/>
    <s v="USD"/>
    <n v="1313078518"/>
    <n v="1310486518"/>
    <b v="0"/>
    <n v="4"/>
    <b v="0"/>
    <x v="39"/>
    <n v="50"/>
    <x v="3"/>
    <x v="39"/>
  </r>
  <r>
    <n v="2767"/>
    <s v="the Giant Turnip"/>
    <s v="An animated bedtime story with Dedka, Babka and the rest of the family working together on a BIG problem"/>
    <n v="-3966"/>
    <n v="4000"/>
    <n v="34"/>
    <x v="2"/>
    <x v="5"/>
    <s v="CAD"/>
    <n v="1439766050"/>
    <n v="1434582050"/>
    <b v="0"/>
    <n v="3"/>
    <b v="0"/>
    <x v="39"/>
    <n v="17"/>
    <x v="3"/>
    <x v="39"/>
  </r>
  <r>
    <n v="2768"/>
    <s v="It's Okay To Wait"/>
    <s v="â€œItâ€™s Okay to Waitâ€ is the story of a father who sits down with his adolescent daughter to have â€œthe talkâ€ about sex."/>
    <n v="-5998"/>
    <n v="7000"/>
    <n v="1002"/>
    <x v="2"/>
    <x v="0"/>
    <s v="USD"/>
    <n v="1333028723"/>
    <n v="1330440323"/>
    <b v="0"/>
    <n v="34"/>
    <b v="0"/>
    <x v="39"/>
    <n v="501"/>
    <x v="3"/>
    <x v="39"/>
  </r>
  <r>
    <n v="2769"/>
    <s v="Raph the Ninja Giraffe"/>
    <s v="Raph the Ninja Giraffe is a project that is my 5 year old sons idea, &amp; I am working with him to bring his idea to life."/>
    <n v="-798"/>
    <n v="800"/>
    <n v="2"/>
    <x v="2"/>
    <x v="1"/>
    <s v="GBP"/>
    <n v="1401997790"/>
    <n v="1397677790"/>
    <b v="0"/>
    <n v="2"/>
    <b v="0"/>
    <x v="39"/>
    <n v="1"/>
    <x v="3"/>
    <x v="39"/>
  </r>
  <r>
    <n v="2770"/>
    <s v="The Story Of Circle And Square"/>
    <s v="A story about two friends who part ways because they are different, then reunite after learning they both are made of atoms."/>
    <n v="-17917.75"/>
    <n v="20000"/>
    <n v="2082.25"/>
    <x v="2"/>
    <x v="0"/>
    <s v="USD"/>
    <n v="1395158130"/>
    <n v="1392569730"/>
    <b v="0"/>
    <n v="33"/>
    <b v="0"/>
    <x v="39"/>
    <n v="1041.1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-19980"/>
    <n v="19980"/>
    <n v="0"/>
    <x v="2"/>
    <x v="0"/>
    <s v="USD"/>
    <n v="1359738000"/>
    <n v="1355489140"/>
    <b v="0"/>
    <n v="0"/>
    <b v="0"/>
    <x v="3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-8000"/>
    <n v="8000"/>
    <n v="0"/>
    <x v="2"/>
    <x v="0"/>
    <s v="USD"/>
    <n v="1381006294"/>
    <n v="1379710294"/>
    <b v="0"/>
    <n v="0"/>
    <b v="0"/>
    <x v="39"/>
    <n v="0"/>
    <x v="3"/>
    <x v="39"/>
  </r>
  <r>
    <n v="2773"/>
    <s v="The Boat That Couldn't Float"/>
    <s v="Parents know the pain of rereading bad bedtime stories. I want to write stories that all ages will enjoy"/>
    <n v="-529"/>
    <n v="530"/>
    <n v="1"/>
    <x v="2"/>
    <x v="5"/>
    <s v="CAD"/>
    <n v="1461530721"/>
    <n v="1460666721"/>
    <b v="0"/>
    <n v="1"/>
    <b v="0"/>
    <x v="39"/>
    <n v="0.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-3430"/>
    <n v="4000"/>
    <n v="570"/>
    <x v="2"/>
    <x v="0"/>
    <s v="USD"/>
    <n v="1362711728"/>
    <n v="1360119728"/>
    <b v="0"/>
    <n v="13"/>
    <b v="0"/>
    <x v="39"/>
    <n v="285"/>
    <x v="3"/>
    <x v="39"/>
  </r>
  <r>
    <n v="2775"/>
    <s v="Kids Radio Klassics and Kids Radio Theatre"/>
    <s v="Kids Radio Theatre is a radio show played on National Pubic Radio to teach children all about theatre every Sunday 20 states."/>
    <n v="-4850"/>
    <n v="5000"/>
    <n v="150"/>
    <x v="2"/>
    <x v="0"/>
    <s v="USD"/>
    <n v="1323994754"/>
    <n v="1321402754"/>
    <b v="0"/>
    <n v="2"/>
    <b v="0"/>
    <x v="3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-19345"/>
    <n v="21000"/>
    <n v="1655"/>
    <x v="2"/>
    <x v="0"/>
    <s v="USD"/>
    <n v="1434092876"/>
    <n v="1431414476"/>
    <b v="0"/>
    <n v="36"/>
    <b v="0"/>
    <x v="39"/>
    <n v="827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-2990"/>
    <n v="3000"/>
    <n v="10"/>
    <x v="2"/>
    <x v="0"/>
    <s v="USD"/>
    <n v="1437149004"/>
    <n v="1434557004"/>
    <b v="0"/>
    <n v="1"/>
    <b v="0"/>
    <x v="39"/>
    <n v="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-4095"/>
    <n v="5500"/>
    <n v="1405"/>
    <x v="2"/>
    <x v="0"/>
    <s v="USD"/>
    <n v="1409009306"/>
    <n v="1406417306"/>
    <b v="0"/>
    <n v="15"/>
    <b v="0"/>
    <x v="39"/>
    <n v="702.5"/>
    <x v="3"/>
    <x v="39"/>
  </r>
  <r>
    <n v="2779"/>
    <s v="Our Moon... A book on life for both parents and children."/>
    <s v="Our Moon is a simple book based on a nightly tradition my mother and youngest son started while I was working away."/>
    <n v="-2447"/>
    <n v="2500"/>
    <n v="53"/>
    <x v="2"/>
    <x v="0"/>
    <s v="USD"/>
    <n v="1448204621"/>
    <n v="1445609021"/>
    <b v="0"/>
    <n v="1"/>
    <b v="0"/>
    <x v="39"/>
    <n v="26.5"/>
    <x v="3"/>
    <x v="39"/>
  </r>
  <r>
    <n v="2780"/>
    <s v="Travel with baby"/>
    <s v="Turn the World with my kids, and then write a book with the advice for traveling with baby"/>
    <n v="-100000"/>
    <n v="100000"/>
    <n v="0"/>
    <x v="2"/>
    <x v="13"/>
    <s v="EUR"/>
    <n v="1489142688"/>
    <n v="1486550688"/>
    <b v="0"/>
    <n v="0"/>
    <b v="0"/>
    <x v="39"/>
    <n v="0"/>
    <x v="3"/>
    <x v="39"/>
  </r>
  <r>
    <n v="2781"/>
    <s v="University of Utah presents V-Day 2015-The Vagina Monologues"/>
    <s v="STRIKE, DANCE AND RISE with us at the University of Utah to end violence against women and girls!"/>
    <n v="66"/>
    <n v="1250"/>
    <n v="1316"/>
    <x v="0"/>
    <x v="0"/>
    <s v="USD"/>
    <n v="1423724400"/>
    <n v="1421274954"/>
    <b v="0"/>
    <n v="28"/>
    <b v="1"/>
    <x v="6"/>
    <n v="658"/>
    <x v="1"/>
    <x v="6"/>
  </r>
  <r>
    <n v="2782"/>
    <s v="Better Than Ever Productions presents Geezer Game"/>
    <s v="The premiere theatre troupe in SE Michigan offering acting opportunities for the 50+ actor."/>
    <n v="200"/>
    <n v="1000"/>
    <n v="1200"/>
    <x v="0"/>
    <x v="0"/>
    <s v="USD"/>
    <n v="1424149140"/>
    <n v="1421964718"/>
    <b v="0"/>
    <n v="18"/>
    <b v="1"/>
    <x v="6"/>
    <n v="60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45"/>
    <n v="1000"/>
    <n v="1145"/>
    <x v="0"/>
    <x v="1"/>
    <s v="GBP"/>
    <n v="1429793446"/>
    <n v="1428583846"/>
    <b v="0"/>
    <n v="61"/>
    <b v="1"/>
    <x v="6"/>
    <n v="572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1140"/>
    <n v="6000"/>
    <n v="7140"/>
    <x v="0"/>
    <x v="0"/>
    <s v="USD"/>
    <n v="1414608843"/>
    <n v="1412794443"/>
    <b v="0"/>
    <n v="108"/>
    <b v="1"/>
    <x v="6"/>
    <n v="3570"/>
    <x v="1"/>
    <x v="6"/>
  </r>
  <r>
    <n v="2785"/>
    <s v="Henry VI: The War of the Roses"/>
    <s v="Bare Theatre and Raleigh Little Theatre present Shakespeare's epic, set in a post-apocalyptic dystopia."/>
    <n v="234"/>
    <n v="5000"/>
    <n v="5234"/>
    <x v="0"/>
    <x v="0"/>
    <s v="USD"/>
    <n v="1470430800"/>
    <n v="1467865967"/>
    <b v="0"/>
    <n v="142"/>
    <b v="1"/>
    <x v="6"/>
    <n v="2617"/>
    <x v="1"/>
    <x v="6"/>
  </r>
  <r>
    <n v="2786"/>
    <s v="Fierce"/>
    <s v="A heart-melting farce about sex, art and the lovelorn lay-abouts of London-town."/>
    <n v="446"/>
    <n v="2500"/>
    <n v="2946"/>
    <x v="0"/>
    <x v="1"/>
    <s v="GBP"/>
    <n v="1404913180"/>
    <n v="1403703580"/>
    <b v="0"/>
    <n v="74"/>
    <b v="1"/>
    <x v="6"/>
    <n v="147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97"/>
    <n v="1000"/>
    <n v="1197"/>
    <x v="0"/>
    <x v="0"/>
    <s v="USD"/>
    <n v="1405658752"/>
    <n v="1403066752"/>
    <b v="0"/>
    <n v="38"/>
    <b v="1"/>
    <x v="6"/>
    <n v="598.5"/>
    <x v="1"/>
    <x v="6"/>
  </r>
  <r>
    <n v="2788"/>
    <s v="ACT Underground Theatre, TLDC"/>
    <s v="MOVING FORWARD! WE HAVE REACHED GOAL BUT HAVE MORE TIME!! PLEASE CONSIDER PLEDGING."/>
    <n v="50"/>
    <n v="2000"/>
    <n v="2050"/>
    <x v="0"/>
    <x v="0"/>
    <s v="USD"/>
    <n v="1469811043"/>
    <n v="1467219043"/>
    <b v="0"/>
    <n v="20"/>
    <b v="1"/>
    <x v="6"/>
    <n v="1025"/>
    <x v="1"/>
    <x v="6"/>
  </r>
  <r>
    <n v="2789"/>
    <s v="The Adventurers Club"/>
    <s v="BNT's Biggest Adventure So Far: Our 2015 full length production!"/>
    <n v="35"/>
    <n v="3000"/>
    <n v="3035"/>
    <x v="0"/>
    <x v="0"/>
    <s v="USD"/>
    <n v="1426132800"/>
    <n v="1424477934"/>
    <b v="0"/>
    <n v="24"/>
    <b v="1"/>
    <x v="6"/>
    <n v="1517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160"/>
    <n v="3000"/>
    <n v="3160"/>
    <x v="0"/>
    <x v="0"/>
    <s v="USD"/>
    <n v="1423693903"/>
    <n v="1421101903"/>
    <b v="0"/>
    <n v="66"/>
    <b v="1"/>
    <x v="6"/>
    <n v="158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50"/>
    <n v="2000"/>
    <n v="2050"/>
    <x v="0"/>
    <x v="0"/>
    <s v="USD"/>
    <n v="1473393600"/>
    <n v="1470778559"/>
    <b v="0"/>
    <n v="28"/>
    <b v="1"/>
    <x v="6"/>
    <n v="1025"/>
    <x v="1"/>
    <x v="6"/>
  </r>
  <r>
    <n v="2792"/>
    <s v="That Still Small Voice Stage Play"/>
    <s v="Homeless and hopeless, this prequel tells the story of a Colorado youth who leans on her friends when family leaves her behind."/>
    <n v="152"/>
    <n v="2000"/>
    <n v="2152"/>
    <x v="0"/>
    <x v="0"/>
    <s v="USD"/>
    <n v="1439357559"/>
    <n v="1435469559"/>
    <b v="0"/>
    <n v="24"/>
    <b v="1"/>
    <x v="6"/>
    <n v="107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56.75"/>
    <n v="10000"/>
    <n v="11056.75"/>
    <x v="0"/>
    <x v="2"/>
    <s v="AUD"/>
    <n v="1437473005"/>
    <n v="1434881005"/>
    <b v="0"/>
    <n v="73"/>
    <b v="1"/>
    <x v="6"/>
    <n v="5528.3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5"/>
    <n v="50"/>
    <n v="75"/>
    <x v="0"/>
    <x v="1"/>
    <s v="GBP"/>
    <n v="1457031600"/>
    <n v="1455640559"/>
    <b v="0"/>
    <n v="3"/>
    <b v="1"/>
    <x v="6"/>
    <n v="37.5"/>
    <x v="1"/>
    <x v="6"/>
  </r>
  <r>
    <n v="2795"/>
    <s v="Good Men Wanted at ANT Fest"/>
    <s v="A new play about five bad bitches who fought in the Civil War disguised as men, premiering at Ars Nova's ANT Fest."/>
    <n v="30"/>
    <n v="700"/>
    <n v="730"/>
    <x v="0"/>
    <x v="0"/>
    <s v="USD"/>
    <n v="1402095600"/>
    <n v="1400675841"/>
    <b v="0"/>
    <n v="20"/>
    <b v="1"/>
    <x v="6"/>
    <n v="365"/>
    <x v="1"/>
    <x v="6"/>
  </r>
  <r>
    <n v="2796"/>
    <s v="Fishcakes"/>
    <s v="Fishcakes is a piece of new writing for the Camden Fringe that explores a story of love, loss, and all the â€˜little things'."/>
    <n v="124"/>
    <n v="800"/>
    <n v="924"/>
    <x v="0"/>
    <x v="1"/>
    <s v="GBP"/>
    <n v="1404564028"/>
    <n v="1401972028"/>
    <b v="0"/>
    <n v="21"/>
    <b v="1"/>
    <x v="6"/>
    <n v="46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211.61000000000058"/>
    <n v="8000"/>
    <n v="8211.61"/>
    <x v="0"/>
    <x v="1"/>
    <s v="GBP"/>
    <n v="1404858840"/>
    <n v="1402266840"/>
    <b v="0"/>
    <n v="94"/>
    <b v="1"/>
    <x v="6"/>
    <n v="4105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70"/>
    <n v="5000"/>
    <n v="5070"/>
    <x v="0"/>
    <x v="1"/>
    <s v="GBP"/>
    <n v="1438358400"/>
    <n v="1437063121"/>
    <b v="0"/>
    <n v="139"/>
    <b v="1"/>
    <x v="6"/>
    <n v="2535"/>
    <x v="1"/>
    <x v="6"/>
  </r>
  <r>
    <n v="2799"/>
    <s v="Yuri in Edinburgh"/>
    <s v="August012 make their debut at Edinburgh Fringe with their play about the absurdity of wanting to bring children into a deranged world"/>
    <n v="831.73999999999978"/>
    <n v="5000"/>
    <n v="5831.74"/>
    <x v="0"/>
    <x v="1"/>
    <s v="GBP"/>
    <n v="1466179200"/>
    <n v="1463466070"/>
    <b v="0"/>
    <n v="130"/>
    <b v="1"/>
    <x v="6"/>
    <n v="2915.87"/>
    <x v="1"/>
    <x v="6"/>
  </r>
  <r>
    <n v="2800"/>
    <s v="EUTCo presents 'One Flew Over the Cuckoo's Nest'"/>
    <s v="Exeter University Theatre Company is bringing the award winning play by Dale Wasserman to Exeter's Northcott Theatre"/>
    <n v="330"/>
    <n v="1000"/>
    <n v="1330"/>
    <x v="0"/>
    <x v="1"/>
    <s v="GBP"/>
    <n v="1420377366"/>
    <n v="1415193366"/>
    <b v="0"/>
    <n v="31"/>
    <b v="1"/>
    <x v="6"/>
    <n v="665"/>
    <x v="1"/>
    <x v="6"/>
  </r>
  <r>
    <n v="2801"/>
    <s v="A Dream Play"/>
    <s v="Arise Theatre Company's production of August Strindberg's expressionist masterpiece 'A Dream Play'."/>
    <n v="166"/>
    <n v="500"/>
    <n v="666"/>
    <x v="0"/>
    <x v="2"/>
    <s v="AUD"/>
    <n v="1412938800"/>
    <n v="1411019409"/>
    <b v="0"/>
    <n v="13"/>
    <b v="1"/>
    <x v="6"/>
    <n v="3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55"/>
    <n v="3000"/>
    <n v="3055"/>
    <x v="0"/>
    <x v="1"/>
    <s v="GBP"/>
    <n v="1438875107"/>
    <n v="1436283107"/>
    <b v="0"/>
    <n v="90"/>
    <b v="1"/>
    <x v="6"/>
    <n v="1527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2795"/>
    <n v="10000"/>
    <n v="12795"/>
    <x v="0"/>
    <x v="0"/>
    <s v="USD"/>
    <n v="1437004800"/>
    <n v="1433295276"/>
    <b v="0"/>
    <n v="141"/>
    <b v="1"/>
    <x v="6"/>
    <n v="6397.5"/>
    <x v="1"/>
    <x v="6"/>
  </r>
  <r>
    <n v="2804"/>
    <s v="The Piano Man"/>
    <s v="The real-life story of the mysterious 'Piano Man' who washed ashore with no memory; with no speech; but with an amazing ability..."/>
    <n v="150"/>
    <n v="1000"/>
    <n v="1150"/>
    <x v="0"/>
    <x v="1"/>
    <s v="GBP"/>
    <n v="1411987990"/>
    <n v="1409395990"/>
    <b v="0"/>
    <n v="23"/>
    <b v="1"/>
    <x v="6"/>
    <n v="57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"/>
    <n v="400"/>
    <n v="440"/>
    <x v="0"/>
    <x v="1"/>
    <s v="GBP"/>
    <n v="1440245273"/>
    <n v="1438085273"/>
    <b v="0"/>
    <n v="18"/>
    <b v="1"/>
    <x v="6"/>
    <n v="220"/>
    <x v="1"/>
    <x v="6"/>
  </r>
  <r>
    <n v="2806"/>
    <s v="And Now: The World!"/>
    <s v="A one woman show about the challenges of being a feminist in a digital age. Touring 6 UK cities. Now with Stretch Goals!"/>
    <n v="363"/>
    <n v="3000"/>
    <n v="3363"/>
    <x v="0"/>
    <x v="1"/>
    <s v="GBP"/>
    <n v="1438772400"/>
    <n v="1435645490"/>
    <b v="0"/>
    <n v="76"/>
    <b v="1"/>
    <x v="6"/>
    <n v="1681.5"/>
    <x v="1"/>
    <x v="6"/>
  </r>
  <r>
    <n v="2807"/>
    <s v="The Commission Theatre Co."/>
    <s v="Bringing Shakespeare back to the Playwrights"/>
    <n v="1300"/>
    <n v="5000"/>
    <n v="6300"/>
    <x v="0"/>
    <x v="0"/>
    <s v="USD"/>
    <n v="1435611438"/>
    <n v="1433019438"/>
    <b v="0"/>
    <n v="93"/>
    <b v="1"/>
    <x v="6"/>
    <n v="315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11"/>
    <n v="4500"/>
    <n v="4511"/>
    <x v="0"/>
    <x v="0"/>
    <s v="USD"/>
    <n v="1440274735"/>
    <n v="1437682735"/>
    <b v="0"/>
    <n v="69"/>
    <b v="1"/>
    <x v="6"/>
    <n v="2255.5"/>
    <x v="1"/>
    <x v="6"/>
  </r>
  <r>
    <n v="2809"/>
    <s v="Sugarglass Theatre"/>
    <s v="Sugarglass is a Dublin based theatre company committed to international collaboration. 2016 sees the launch of their NYC division."/>
    <n v="60"/>
    <n v="2500"/>
    <n v="2560"/>
    <x v="0"/>
    <x v="0"/>
    <s v="USD"/>
    <n v="1459348740"/>
    <n v="1458647725"/>
    <b v="0"/>
    <n v="21"/>
    <b v="1"/>
    <x v="6"/>
    <n v="128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05"/>
    <n v="2500"/>
    <n v="2705"/>
    <x v="0"/>
    <x v="0"/>
    <s v="USD"/>
    <n v="1401595140"/>
    <n v="1398828064"/>
    <b v="0"/>
    <n v="57"/>
    <b v="1"/>
    <x v="6"/>
    <n v="1352.5"/>
    <x v="1"/>
    <x v="6"/>
  </r>
  <r>
    <n v="2811"/>
    <s v="Ray Gunn and Starburst"/>
    <s v="Ray Gunn and Starburst is an audio sci-fi/comedy sending up the tropes of classic and pulp science-fiction."/>
    <n v="27"/>
    <n v="10000"/>
    <n v="10027"/>
    <x v="0"/>
    <x v="1"/>
    <s v="GBP"/>
    <n v="1424692503"/>
    <n v="1422100503"/>
    <b v="0"/>
    <n v="108"/>
    <b v="1"/>
    <x v="6"/>
    <n v="5013.5"/>
    <x v="1"/>
    <x v="6"/>
  </r>
  <r>
    <n v="2812"/>
    <s v="BULL by Mike Bartlett at the Coal Mine Theatre"/>
    <s v="&quot;A short, nasty and razor sharp play in one of Toronto's hottest new &quot;off-off Broadway&quot; style venues."/>
    <n v="665"/>
    <n v="5000"/>
    <n v="5665"/>
    <x v="0"/>
    <x v="5"/>
    <s v="CAD"/>
    <n v="1428292800"/>
    <n v="1424368298"/>
    <b v="0"/>
    <n v="83"/>
    <b v="1"/>
    <x v="6"/>
    <n v="2832.5"/>
    <x v="1"/>
    <x v="6"/>
  </r>
  <r>
    <n v="2813"/>
    <s v="Hi, Are You Single? by Ryan J. Haddad"/>
    <s v="Ryan has a higher sex drive than you. He also has cerebral palsy. Join him for his hilarious and poignant new solo show!"/>
    <n v="772.11999999999989"/>
    <n v="2800"/>
    <n v="3572.12"/>
    <x v="0"/>
    <x v="0"/>
    <s v="USD"/>
    <n v="1481737761"/>
    <n v="1479577761"/>
    <b v="0"/>
    <n v="96"/>
    <b v="1"/>
    <x v="6"/>
    <n v="1786.06"/>
    <x v="1"/>
    <x v="6"/>
  </r>
  <r>
    <n v="2814"/>
    <s v="Stitching by Anthony Neilson"/>
    <s v="Stitching is a play exploring how a couple cope with the loss of their child. It will run for a month at The Drayton Arms Theatre."/>
    <n v="116"/>
    <n v="1500"/>
    <n v="1616"/>
    <x v="0"/>
    <x v="1"/>
    <s v="GBP"/>
    <n v="1431164115"/>
    <n v="1428572115"/>
    <b v="0"/>
    <n v="64"/>
    <b v="1"/>
    <x v="6"/>
    <n v="808"/>
    <x v="1"/>
    <x v="6"/>
  </r>
  <r>
    <n v="2815"/>
    <s v="Widow's Wedding Dress"/>
    <s v="Set in 1950s Northern Ireland, this play tells the story of two sisters in a community of Travellers, or Irish Gypsies."/>
    <n v="355"/>
    <n v="250"/>
    <n v="605"/>
    <x v="0"/>
    <x v="5"/>
    <s v="CAD"/>
    <n v="1470595109"/>
    <n v="1468003109"/>
    <b v="0"/>
    <n v="14"/>
    <b v="1"/>
    <x v="6"/>
    <n v="302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1247"/>
    <n v="3000"/>
    <n v="4247"/>
    <x v="0"/>
    <x v="1"/>
    <s v="GBP"/>
    <n v="1438531200"/>
    <n v="1435921992"/>
    <b v="0"/>
    <n v="169"/>
    <b v="1"/>
    <x v="6"/>
    <n v="2123.5"/>
    <x v="1"/>
    <x v="6"/>
  </r>
  <r>
    <n v="2817"/>
    <s v="After The End"/>
    <s v="Let Go Theatre Co's very first production is going ahead in June 2015. Help support a brand new theatre co as we begin our adventure"/>
    <n v="180"/>
    <n v="600"/>
    <n v="780"/>
    <x v="0"/>
    <x v="1"/>
    <s v="GBP"/>
    <n v="1425136462"/>
    <n v="1421680462"/>
    <b v="0"/>
    <n v="33"/>
    <b v="1"/>
    <x v="6"/>
    <n v="390"/>
    <x v="1"/>
    <x v="6"/>
  </r>
  <r>
    <n v="2818"/>
    <s v="Joe West's THEATER OF DEATH"/>
    <s v="Joe West and his wonderful theater company THEATER OF DEATH present original plays both horrific and comical."/>
    <n v="603"/>
    <n v="10000"/>
    <n v="10603"/>
    <x v="0"/>
    <x v="0"/>
    <s v="USD"/>
    <n v="1443018086"/>
    <n v="1441290086"/>
    <b v="0"/>
    <n v="102"/>
    <b v="1"/>
    <x v="6"/>
    <n v="5301.5"/>
    <x v="1"/>
    <x v="6"/>
  </r>
  <r>
    <n v="2819"/>
    <s v="Make TES a success at The Edinburgh Fringe Fest"/>
    <s v="Years of work, my best show, and a top Edinburgh venue.  Help me expose my talents to the UK and tell an important story."/>
    <n v="240"/>
    <n v="5000"/>
    <n v="5240"/>
    <x v="0"/>
    <x v="1"/>
    <s v="GBP"/>
    <n v="1434285409"/>
    <n v="1431693409"/>
    <b v="0"/>
    <n v="104"/>
    <b v="1"/>
    <x v="6"/>
    <n v="2620"/>
    <x v="1"/>
    <x v="6"/>
  </r>
  <r>
    <n v="2820"/>
    <s v="MTA's National Theatre Connections Show!"/>
    <s v="Montage Theatre Arts, as part of National Theatre Connections, are performing a show - We need you help to raise vital funds!"/>
    <n v="72"/>
    <n v="200"/>
    <n v="272"/>
    <x v="0"/>
    <x v="1"/>
    <s v="GBP"/>
    <n v="1456444800"/>
    <n v="1454337589"/>
    <b v="0"/>
    <n v="20"/>
    <b v="1"/>
    <x v="6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0"/>
    <n v="1000"/>
    <n v="1000"/>
    <x v="0"/>
    <x v="1"/>
    <s v="GBP"/>
    <n v="1411510135"/>
    <n v="1408918135"/>
    <b v="0"/>
    <n v="35"/>
    <b v="1"/>
    <x v="6"/>
    <n v="500"/>
    <x v="1"/>
    <x v="6"/>
  </r>
  <r>
    <n v="2822"/>
    <s v="Theatre Forever's The Nature Crown"/>
    <s v="A campaign to support the artists creating Theatre Forever's The Nature Crown, premiering in the Guthrie Theater's Dowling Studio!"/>
    <n v="0"/>
    <n v="6000"/>
    <n v="6000"/>
    <x v="0"/>
    <x v="0"/>
    <s v="USD"/>
    <n v="1427469892"/>
    <n v="1424881492"/>
    <b v="0"/>
    <n v="94"/>
    <b v="1"/>
    <x v="6"/>
    <n v="30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24"/>
    <n v="100"/>
    <n v="124"/>
    <x v="0"/>
    <x v="1"/>
    <s v="GBP"/>
    <n v="1427842740"/>
    <n v="1425428206"/>
    <b v="0"/>
    <n v="14"/>
    <b v="1"/>
    <x v="6"/>
    <n v="62"/>
    <x v="1"/>
    <x v="6"/>
  </r>
  <r>
    <n v="2824"/>
    <s v="The Rooftop"/>
    <s v="I wrote a One Act play called The Rooftop for a Female Playwright's festival. Every little bit helps!"/>
    <n v="110"/>
    <n v="650"/>
    <n v="760"/>
    <x v="0"/>
    <x v="0"/>
    <s v="USD"/>
    <n v="1434159780"/>
    <n v="1431412196"/>
    <b v="0"/>
    <n v="15"/>
    <b v="1"/>
    <x v="6"/>
    <n v="380"/>
    <x v="1"/>
    <x v="6"/>
  </r>
  <r>
    <n v="2825"/>
    <s v="The Night Before Christmas"/>
    <s v="Help Saltmine Theatre Company tell the exciting story of St Nicholas and the importance of gratefulness in their new Christmas show."/>
    <n v="100"/>
    <n v="3000"/>
    <n v="3100"/>
    <x v="0"/>
    <x v="1"/>
    <s v="GBP"/>
    <n v="1449255686"/>
    <n v="1446663686"/>
    <b v="0"/>
    <n v="51"/>
    <b v="1"/>
    <x v="6"/>
    <n v="1550"/>
    <x v="1"/>
    <x v="6"/>
  </r>
  <r>
    <n v="2826"/>
    <s v="Mickey &amp; Worm: The Tour"/>
    <s v="Mickey &amp; Worm is a Noir stage experience, written by Santa Paula playwright John McKinley and back again on tour by popular demand!"/>
    <n v="155"/>
    <n v="2000"/>
    <n v="2155"/>
    <x v="0"/>
    <x v="0"/>
    <s v="USD"/>
    <n v="1436511600"/>
    <n v="1434415812"/>
    <b v="0"/>
    <n v="19"/>
    <b v="1"/>
    <x v="6"/>
    <n v="1077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405"/>
    <n v="2000"/>
    <n v="2405"/>
    <x v="0"/>
    <x v="0"/>
    <s v="USD"/>
    <n v="1464971400"/>
    <n v="1462379066"/>
    <b v="0"/>
    <n v="23"/>
    <b v="1"/>
    <x v="6"/>
    <n v="1202.5"/>
    <x v="1"/>
    <x v="6"/>
  </r>
  <r>
    <n v="2828"/>
    <s v="Peace In Our Time"/>
    <s v="The Battle of Britain has been lost; London is occupied, who can you trust? Help produce this classic piece of theatre. Drama for now."/>
    <n v="36"/>
    <n v="9500"/>
    <n v="9536"/>
    <x v="0"/>
    <x v="1"/>
    <s v="GBP"/>
    <n v="1443826800"/>
    <n v="1441606869"/>
    <b v="0"/>
    <n v="97"/>
    <b v="1"/>
    <x v="6"/>
    <n v="4768"/>
    <x v="1"/>
    <x v="6"/>
  </r>
  <r>
    <n v="2829"/>
    <s v="MUMBURGER by Sarah Kosar"/>
    <s v="In a visceral new play about family, grief and red meat, Sarah Kosar (Royal Court) asks how far we'd go to connect with those we love."/>
    <n v="163"/>
    <n v="2500"/>
    <n v="2663"/>
    <x v="0"/>
    <x v="1"/>
    <s v="GBP"/>
    <n v="1464863118"/>
    <n v="1462443918"/>
    <b v="0"/>
    <n v="76"/>
    <b v="1"/>
    <x v="6"/>
    <n v="1331.5"/>
    <x v="1"/>
    <x v="6"/>
  </r>
  <r>
    <n v="2830"/>
    <s v="Nakhtik and Avalon"/>
    <s v="Avalon is a new South African Township play and Nakhtik is a  danced political lecture."/>
    <n v="0"/>
    <n v="3000"/>
    <n v="3000"/>
    <x v="0"/>
    <x v="0"/>
    <s v="USD"/>
    <n v="1399867140"/>
    <n v="1398802148"/>
    <b v="0"/>
    <n v="11"/>
    <b v="1"/>
    <x v="6"/>
    <n v="1500"/>
    <x v="1"/>
    <x v="6"/>
  </r>
  <r>
    <n v="2831"/>
    <s v="Tackett &amp; Pyke put on a Play"/>
    <s v="We each wrote a play and would like to produce them for you for nothing more than art's sake!"/>
    <n v="320"/>
    <n v="3000"/>
    <n v="3320"/>
    <x v="0"/>
    <x v="0"/>
    <s v="USD"/>
    <n v="1437076070"/>
    <n v="1434484070"/>
    <b v="0"/>
    <n v="52"/>
    <b v="1"/>
    <x v="6"/>
    <n v="1660"/>
    <x v="1"/>
    <x v="6"/>
  </r>
  <r>
    <n v="2832"/>
    <s v="Secret Diaries"/>
    <s v="Charting the big stuff in life from dance routines to coming out; exploring homophobia, family, friendship &amp; finding your own voice."/>
    <n v="367.98999999999978"/>
    <n v="2500"/>
    <n v="2867.99"/>
    <x v="0"/>
    <x v="1"/>
    <s v="GBP"/>
    <n v="1416780000"/>
    <n v="1414342894"/>
    <b v="0"/>
    <n v="95"/>
    <b v="1"/>
    <x v="6"/>
    <n v="1433.9949999999999"/>
    <x v="1"/>
    <x v="6"/>
  </r>
  <r>
    <n v="2833"/>
    <s v="Star Man Rocket Man"/>
    <s v="A new play about exploring outer space"/>
    <n v="223"/>
    <n v="2700"/>
    <n v="2923"/>
    <x v="0"/>
    <x v="0"/>
    <s v="USD"/>
    <n v="1444528800"/>
    <n v="1442804633"/>
    <b v="0"/>
    <n v="35"/>
    <b v="1"/>
    <x v="6"/>
    <n v="1461.5"/>
    <x v="1"/>
    <x v="6"/>
  </r>
  <r>
    <n v="2834"/>
    <s v="Thank You For Smoking"/>
    <s v="Thank You For Smoking. A play about love, 5 trillion cigarettes and how the Flintstones earned the tobacco industry millions."/>
    <n v="560"/>
    <n v="800"/>
    <n v="1360"/>
    <x v="0"/>
    <x v="1"/>
    <s v="GBP"/>
    <n v="1422658930"/>
    <n v="1421362930"/>
    <b v="0"/>
    <n v="21"/>
    <b v="1"/>
    <x v="6"/>
    <n v="680"/>
    <x v="1"/>
    <x v="6"/>
  </r>
  <r>
    <n v="2835"/>
    <s v="Land of the Three Towers"/>
    <s v="A celebratory community theatre project about the Focus E15 Occupation of empty council homes on Carpenters Estate."/>
    <n v="870.99"/>
    <n v="1000"/>
    <n v="1870.99"/>
    <x v="0"/>
    <x v="1"/>
    <s v="GBP"/>
    <n v="1449273600"/>
    <n v="1446742417"/>
    <b v="0"/>
    <n v="93"/>
    <b v="1"/>
    <x v="6"/>
    <n v="935.4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35"/>
    <n v="450"/>
    <n v="485"/>
    <x v="0"/>
    <x v="0"/>
    <s v="USD"/>
    <n v="1487393940"/>
    <n v="1484115418"/>
    <b v="0"/>
    <n v="11"/>
    <b v="1"/>
    <x v="6"/>
    <n v="242.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0"/>
    <n v="850"/>
    <n v="850"/>
    <x v="0"/>
    <x v="5"/>
    <s v="CAD"/>
    <n v="1449701284"/>
    <n v="1446241684"/>
    <b v="0"/>
    <n v="21"/>
    <b v="1"/>
    <x v="6"/>
    <n v="42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405"/>
    <n v="2000"/>
    <n v="2405"/>
    <x v="0"/>
    <x v="0"/>
    <s v="USD"/>
    <n v="1407967200"/>
    <n v="1406039696"/>
    <b v="0"/>
    <n v="54"/>
    <b v="1"/>
    <x v="6"/>
    <n v="1202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400"/>
    <n v="3500"/>
    <n v="3900"/>
    <x v="0"/>
    <x v="0"/>
    <s v="USD"/>
    <n v="1408942740"/>
    <n v="1406958354"/>
    <b v="0"/>
    <n v="31"/>
    <b v="1"/>
    <x v="6"/>
    <n v="195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100"/>
    <n v="2500"/>
    <n v="2600"/>
    <x v="0"/>
    <x v="1"/>
    <s v="GBP"/>
    <n v="1426698000"/>
    <n v="1424825479"/>
    <b v="0"/>
    <n v="132"/>
    <b v="1"/>
    <x v="6"/>
    <n v="1300"/>
    <x v="1"/>
    <x v="6"/>
  </r>
  <r>
    <n v="2841"/>
    <s v="The Dead Loss"/>
    <s v="1920's London; two brothers try to make a name for themselves in the underground crime world but encounter a ruthless Irish mob boss."/>
    <n v="-990"/>
    <n v="1000"/>
    <n v="10"/>
    <x v="2"/>
    <x v="1"/>
    <s v="GBP"/>
    <n v="1450032297"/>
    <n v="1444844697"/>
    <b v="0"/>
    <n v="1"/>
    <b v="0"/>
    <x v="6"/>
    <n v="5"/>
    <x v="1"/>
    <x v="6"/>
  </r>
  <r>
    <n v="2842"/>
    <s v="HIDDEN: The FCO Plays"/>
    <s v="A play performed at the FCO Global Summit on the Preventing Sexual Violence Initiative, hosted by William Hague and Angelina Jolie"/>
    <n v="-1500"/>
    <n v="1500"/>
    <n v="0"/>
    <x v="2"/>
    <x v="1"/>
    <s v="GBP"/>
    <n v="1403348400"/>
    <n v="1401058295"/>
    <b v="0"/>
    <n v="0"/>
    <b v="0"/>
    <x v="6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-1200"/>
    <n v="1200"/>
    <n v="0"/>
    <x v="2"/>
    <x v="0"/>
    <s v="USD"/>
    <n v="1465790400"/>
    <n v="1462210950"/>
    <b v="0"/>
    <n v="0"/>
    <b v="0"/>
    <x v="6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-520"/>
    <n v="550"/>
    <n v="30"/>
    <x v="2"/>
    <x v="15"/>
    <s v="EUR"/>
    <n v="1483535180"/>
    <n v="1480943180"/>
    <b v="0"/>
    <n v="1"/>
    <b v="0"/>
    <x v="6"/>
    <n v="15"/>
    <x v="1"/>
    <x v="6"/>
  </r>
  <r>
    <n v="2845"/>
    <s v="Haberdasher Theatre Inc. : Richard Greenbergâ€™s, The Maderati"/>
    <s v="The Maderati: A bitingly witty absurdest comedy, which pokes wickedly perceptive fun at NY artist lifestyle."/>
    <n v="-5134"/>
    <n v="7500"/>
    <n v="2366"/>
    <x v="2"/>
    <x v="0"/>
    <s v="USD"/>
    <n v="1433723033"/>
    <n v="1428539033"/>
    <b v="0"/>
    <n v="39"/>
    <b v="0"/>
    <x v="6"/>
    <n v="118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-8000"/>
    <n v="8000"/>
    <n v="0"/>
    <x v="2"/>
    <x v="0"/>
    <s v="USD"/>
    <n v="1432917394"/>
    <n v="1429029394"/>
    <b v="0"/>
    <n v="0"/>
    <b v="0"/>
    <x v="6"/>
    <n v="0"/>
    <x v="1"/>
    <x v="6"/>
  </r>
  <r>
    <n v="2847"/>
    <s v="COLOR ME"/>
    <s v="Dark secrets come to light when Mariah meets Stella. They find a way to face the south's largest elephant in the room: RACISM."/>
    <n v="-2000"/>
    <n v="2000"/>
    <n v="0"/>
    <x v="2"/>
    <x v="0"/>
    <s v="USD"/>
    <n v="1464031265"/>
    <n v="1458847265"/>
    <b v="0"/>
    <n v="0"/>
    <b v="0"/>
    <x v="6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-34930"/>
    <n v="35000"/>
    <n v="70"/>
    <x v="2"/>
    <x v="0"/>
    <s v="USD"/>
    <n v="1432913659"/>
    <n v="1430321659"/>
    <b v="0"/>
    <n v="3"/>
    <b v="0"/>
    <x v="6"/>
    <n v="35"/>
    <x v="1"/>
    <x v="6"/>
  </r>
  <r>
    <n v="2849"/>
    <s v="100, Acre Wood"/>
    <s v="NonSens!cal tackles the struggles of four people with mental health issues/disorders inspired by A.A Milne's Winnie the Pooh"/>
    <n v="-495"/>
    <n v="500"/>
    <n v="5"/>
    <x v="2"/>
    <x v="1"/>
    <s v="GBP"/>
    <n v="1461406600"/>
    <n v="1458814600"/>
    <b v="0"/>
    <n v="1"/>
    <b v="0"/>
    <x v="6"/>
    <n v="2.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-7689"/>
    <n v="8000"/>
    <n v="311"/>
    <x v="2"/>
    <x v="0"/>
    <s v="USD"/>
    <n v="1409962211"/>
    <n v="1407370211"/>
    <b v="0"/>
    <n v="13"/>
    <b v="0"/>
    <x v="6"/>
    <n v="155.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-4500"/>
    <n v="4500"/>
    <n v="0"/>
    <x v="2"/>
    <x v="17"/>
    <s v="EUR"/>
    <n v="1454109420"/>
    <n v="1453334629"/>
    <b v="0"/>
    <n v="0"/>
    <b v="0"/>
    <x v="6"/>
    <n v="0"/>
    <x v="1"/>
    <x v="6"/>
  </r>
  <r>
    <n v="2852"/>
    <s v="Freedom Train"/>
    <s v="Just one time back to the past on the Freedom Train will open your eyes and your lives will never ever be the same!"/>
    <n v="-4905"/>
    <n v="5000"/>
    <n v="95"/>
    <x v="2"/>
    <x v="0"/>
    <s v="USD"/>
    <n v="1403312703"/>
    <n v="1400720703"/>
    <b v="0"/>
    <n v="6"/>
    <b v="0"/>
    <x v="6"/>
    <n v="47.5"/>
    <x v="1"/>
    <x v="6"/>
  </r>
  <r>
    <n v="2853"/>
    <s v="Eighteen Months- A Love Story Interrupted"/>
    <s v="Much has been written by women on breast cancer. Yet, there is little that has been written for the theatre on this by men. I have!"/>
    <n v="-9500"/>
    <n v="9500"/>
    <n v="0"/>
    <x v="2"/>
    <x v="5"/>
    <s v="CAD"/>
    <n v="1410669297"/>
    <n v="1405485297"/>
    <b v="0"/>
    <n v="0"/>
    <b v="0"/>
    <x v="6"/>
    <n v="0"/>
    <x v="1"/>
    <x v="6"/>
  </r>
  <r>
    <n v="2854"/>
    <s v="Ultimate Political Selfie!"/>
    <s v="Almost Random Theatre's play about a candidate - with no policies - who is seeking election in May 2015"/>
    <n v="-583"/>
    <n v="1000"/>
    <n v="417"/>
    <x v="2"/>
    <x v="1"/>
    <s v="GBP"/>
    <n v="1431018719"/>
    <n v="1429290719"/>
    <b v="0"/>
    <n v="14"/>
    <b v="0"/>
    <x v="6"/>
    <n v="208.5"/>
    <x v="1"/>
    <x v="6"/>
  </r>
  <r>
    <n v="2855"/>
    <s v="STAGE READING for TETCNY"/>
    <s v="Raising funds to have a private stage reading for an upcoming play from THE ENSEMBLE THEATRE COMPANY OF NEW YORK (www.tetcny.org)"/>
    <n v="-300"/>
    <n v="600"/>
    <n v="300"/>
    <x v="2"/>
    <x v="0"/>
    <s v="USD"/>
    <n v="1454110440"/>
    <n v="1451607071"/>
    <b v="0"/>
    <n v="5"/>
    <b v="0"/>
    <x v="6"/>
    <n v="150"/>
    <x v="1"/>
    <x v="6"/>
  </r>
  <r>
    <n v="2856"/>
    <s v="The JOkeress Going Live"/>
    <s v="This will be the fifth play of The Jokeress, based on the ebook/paperback novelette series. It is scifi, suspense, terror, and noir."/>
    <n v="-2854"/>
    <n v="3000"/>
    <n v="146"/>
    <x v="2"/>
    <x v="0"/>
    <s v="USD"/>
    <n v="1439069640"/>
    <n v="1433897647"/>
    <b v="0"/>
    <n v="6"/>
    <b v="0"/>
    <x v="6"/>
    <n v="73"/>
    <x v="1"/>
    <x v="6"/>
  </r>
  <r>
    <n v="2857"/>
    <s v="Los Tradicionales"/>
    <s v="Somos una compaÃ±Ã­a de teatro independiente. Y en el 2017 queremos arrancar con el montaje de 3 obras._x000a_3 elencos, 3 espacios."/>
    <n v="-30500"/>
    <n v="38000"/>
    <n v="7500"/>
    <x v="2"/>
    <x v="14"/>
    <s v="MXN"/>
    <n v="1487613600"/>
    <n v="1482444295"/>
    <b v="0"/>
    <n v="15"/>
    <b v="0"/>
    <x v="6"/>
    <n v="3750"/>
    <x v="1"/>
    <x v="6"/>
  </r>
  <r>
    <n v="2858"/>
    <s v="Gay Party Superposh 'Winter Wonderland'"/>
    <s v="Een Gay Party in het centrum van Amersfoort. _x000a_Een geweldige avond uit, met een show, optredens en DJ's."/>
    <n v="-1000"/>
    <n v="1000"/>
    <n v="0"/>
    <x v="2"/>
    <x v="9"/>
    <s v="EUR"/>
    <n v="1417778880"/>
    <n v="1415711095"/>
    <b v="0"/>
    <n v="0"/>
    <b v="0"/>
    <x v="6"/>
    <n v="0"/>
    <x v="1"/>
    <x v="6"/>
  </r>
  <r>
    <n v="2859"/>
    <s v="Grover Theatre Company (GTC)"/>
    <s v="A theatre company that will create works to inspire young people and get everyone involved."/>
    <n v="-1965"/>
    <n v="2000"/>
    <n v="35"/>
    <x v="2"/>
    <x v="2"/>
    <s v="AUD"/>
    <n v="1444984904"/>
    <n v="1439800904"/>
    <b v="0"/>
    <n v="1"/>
    <b v="0"/>
    <x v="6"/>
    <n v="17.5"/>
    <x v="1"/>
    <x v="6"/>
  </r>
  <r>
    <n v="2860"/>
    <s v="Macbeth For President 2016"/>
    <s v="The Bard's classic tale set in the 2016 Presidential Campaign. Power, corruption, greed, and conspiracy. How far are you willing to go?"/>
    <n v="-3734"/>
    <n v="4000"/>
    <n v="266"/>
    <x v="2"/>
    <x v="0"/>
    <s v="USD"/>
    <n v="1466363576"/>
    <n v="1461179576"/>
    <b v="0"/>
    <n v="9"/>
    <b v="0"/>
    <x v="6"/>
    <n v="133"/>
    <x v="1"/>
    <x v="6"/>
  </r>
  <r>
    <n v="2861"/>
    <s v="Julius Caesar"/>
    <s v="The University of Queensland Drama Production Course is putting on an adaptation of William Shakespeares Julius Caesar"/>
    <n v="-170"/>
    <n v="250"/>
    <n v="80"/>
    <x v="2"/>
    <x v="2"/>
    <s v="AUD"/>
    <n v="1443103848"/>
    <n v="1441894248"/>
    <b v="0"/>
    <n v="3"/>
    <b v="0"/>
    <x v="6"/>
    <n v="40"/>
    <x v="1"/>
    <x v="6"/>
  </r>
  <r>
    <n v="2862"/>
    <s v="Get Your Life Back"/>
    <s v="&quot;Get Your Life Back&quot; is a dynamic stage play that deals with true issues of life that reign in the lives of many people everyday."/>
    <n v="-12645"/>
    <n v="12700"/>
    <n v="55"/>
    <x v="2"/>
    <x v="0"/>
    <s v="USD"/>
    <n v="1403636229"/>
    <n v="1401044229"/>
    <b v="0"/>
    <n v="3"/>
    <b v="0"/>
    <x v="6"/>
    <n v="27.5"/>
    <x v="1"/>
    <x v="6"/>
  </r>
  <r>
    <n v="2863"/>
    <s v="Equality Theatre"/>
    <s v="I would like to start a Acting Company that supports and includes LGBTQ youth and young adults in very conservative North Texas"/>
    <n v="-49980"/>
    <n v="50000"/>
    <n v="20"/>
    <x v="2"/>
    <x v="0"/>
    <s v="USD"/>
    <n v="1410279123"/>
    <n v="1405095123"/>
    <b v="0"/>
    <n v="1"/>
    <b v="0"/>
    <x v="6"/>
    <n v="10"/>
    <x v="1"/>
    <x v="6"/>
  </r>
  <r>
    <n v="2864"/>
    <s v="'Haunting Julia' by Alan Ayckbourn"/>
    <s v="Accessible, original theatre for all!"/>
    <n v="-2460"/>
    <n v="2500"/>
    <n v="40"/>
    <x v="2"/>
    <x v="1"/>
    <s v="GBP"/>
    <n v="1437139080"/>
    <n v="1434552207"/>
    <b v="0"/>
    <n v="3"/>
    <b v="0"/>
    <x v="6"/>
    <n v="20"/>
    <x v="1"/>
    <x v="6"/>
  </r>
  <r>
    <n v="2865"/>
    <s v="FRINGE 2015 by YER Productions"/>
    <s v="Prepare to be Swept Away. Three short plays from three master playwrights; LANDFALL, SNIPER and DANGERS of TOBACCO!"/>
    <n v="-2888"/>
    <n v="2888"/>
    <n v="0"/>
    <x v="2"/>
    <x v="0"/>
    <s v="USD"/>
    <n v="1420512259"/>
    <n v="1415328259"/>
    <b v="0"/>
    <n v="0"/>
    <b v="0"/>
    <x v="6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-4955"/>
    <n v="5000"/>
    <n v="45"/>
    <x v="2"/>
    <x v="0"/>
    <s v="USD"/>
    <n v="1476482400"/>
    <n v="1473893721"/>
    <b v="0"/>
    <n v="2"/>
    <b v="0"/>
    <x v="6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-1996"/>
    <n v="2500"/>
    <n v="504"/>
    <x v="2"/>
    <x v="0"/>
    <s v="USD"/>
    <n v="1467604800"/>
    <n v="1465533672"/>
    <b v="0"/>
    <n v="10"/>
    <b v="0"/>
    <x v="6"/>
    <n v="252"/>
    <x v="1"/>
    <x v="6"/>
  </r>
  <r>
    <n v="2868"/>
    <s v="Becoming UNZIPPED"/>
    <s v="7 billion people &amp; most of us feel alone.  It's time we become emotionally unzipped.  &quot;Unzipped&quot; a new play about men &amp; relationships."/>
    <n v="-8698.24"/>
    <n v="15000"/>
    <n v="6301.76"/>
    <x v="2"/>
    <x v="0"/>
    <s v="USD"/>
    <n v="1475697054"/>
    <n v="1473105054"/>
    <b v="0"/>
    <n v="60"/>
    <b v="0"/>
    <x v="6"/>
    <n v="315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-19823"/>
    <n v="20000"/>
    <n v="177"/>
    <x v="2"/>
    <x v="0"/>
    <s v="USD"/>
    <n v="1468937681"/>
    <n v="1466345681"/>
    <b v="0"/>
    <n v="5"/>
    <b v="0"/>
    <x v="6"/>
    <n v="88.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-4250"/>
    <n v="5000"/>
    <n v="750"/>
    <x v="2"/>
    <x v="0"/>
    <s v="USD"/>
    <n v="1400301165"/>
    <n v="1397709165"/>
    <b v="0"/>
    <n v="9"/>
    <b v="0"/>
    <x v="6"/>
    <n v="375"/>
    <x v="1"/>
    <x v="6"/>
  </r>
  <r>
    <n v="2871"/>
    <s v="The Bill Cosby Assault, a play"/>
    <s v="America's dad or serial rapist? Or both? The stories of the Bill Cosby accusers and the society so skeptical of them."/>
    <n v="-9533"/>
    <n v="10000"/>
    <n v="467"/>
    <x v="2"/>
    <x v="0"/>
    <s v="USD"/>
    <n v="1419183813"/>
    <n v="1417455813"/>
    <b v="0"/>
    <n v="13"/>
    <b v="0"/>
    <x v="6"/>
    <n v="233.5"/>
    <x v="1"/>
    <x v="6"/>
  </r>
  <r>
    <n v="2872"/>
    <s v="Loud Arts"/>
    <s v="Local Theatre group in Loudoun County, Virginia. Looking for funds to start producing shows!"/>
    <n v="-3000"/>
    <n v="3000"/>
    <n v="0"/>
    <x v="2"/>
    <x v="0"/>
    <s v="USD"/>
    <n v="1434768438"/>
    <n v="1429584438"/>
    <b v="0"/>
    <n v="0"/>
    <b v="0"/>
    <x v="6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-1547"/>
    <n v="2500"/>
    <n v="953"/>
    <x v="2"/>
    <x v="0"/>
    <s v="USD"/>
    <n v="1422473831"/>
    <n v="1419881831"/>
    <b v="0"/>
    <n v="8"/>
    <b v="0"/>
    <x v="6"/>
    <n v="476.5"/>
    <x v="1"/>
    <x v="6"/>
  </r>
  <r>
    <n v="2874"/>
    <s v="Lead Players Theatre Company"/>
    <s v="We present Classics made for the 21st Century and we need a space! Please help us rent a space for The Importance of Being Earnest!"/>
    <n v="-4729"/>
    <n v="5000"/>
    <n v="271"/>
    <x v="2"/>
    <x v="0"/>
    <s v="USD"/>
    <n v="1484684186"/>
    <n v="1482092186"/>
    <b v="0"/>
    <n v="3"/>
    <b v="0"/>
    <x v="6"/>
    <n v="135.5"/>
    <x v="1"/>
    <x v="6"/>
  </r>
  <r>
    <n v="2875"/>
    <s v="Right Tracey!"/>
    <s v="Play about Tracey a gay man trapped in his room by his Bible thumping mother. He finds love but the room can not keep the love alive."/>
    <n v="-19993"/>
    <n v="20000"/>
    <n v="7"/>
    <x v="2"/>
    <x v="0"/>
    <s v="USD"/>
    <n v="1462417493"/>
    <n v="1459825493"/>
    <b v="0"/>
    <n v="3"/>
    <b v="0"/>
    <x v="6"/>
    <n v="3.5"/>
    <x v="1"/>
    <x v="6"/>
  </r>
  <r>
    <n v="2876"/>
    <s v="The Sins of Bad People  Urban Stage Play"/>
    <s v="Charlotte NC playwright looking to showcase a series of three stage plays.  Plays are funny, completed and ready to run!"/>
    <n v="-150000"/>
    <n v="150000"/>
    <n v="0"/>
    <x v="2"/>
    <x v="0"/>
    <s v="USD"/>
    <n v="1437069079"/>
    <n v="1434477079"/>
    <b v="0"/>
    <n v="0"/>
    <b v="0"/>
    <x v="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-5350"/>
    <n v="6000"/>
    <n v="650"/>
    <x v="2"/>
    <x v="0"/>
    <s v="USD"/>
    <n v="1480525200"/>
    <n v="1477781724"/>
    <b v="0"/>
    <n v="6"/>
    <b v="0"/>
    <x v="6"/>
    <n v="32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-2937"/>
    <n v="3000"/>
    <n v="63"/>
    <x v="2"/>
    <x v="1"/>
    <s v="GBP"/>
    <n v="1435934795"/>
    <n v="1430750795"/>
    <b v="0"/>
    <n v="4"/>
    <b v="0"/>
    <x v="6"/>
    <n v="31.5"/>
    <x v="1"/>
    <x v="6"/>
  </r>
  <r>
    <n v="2879"/>
    <s v="Girls, Ladies and Women - A Gospel Drama"/>
    <s v="She that fines a husband? Wait, is that right? Girl... you better check yourself, before you wreck yourself!"/>
    <n v="-11171"/>
    <n v="11200"/>
    <n v="29"/>
    <x v="2"/>
    <x v="0"/>
    <s v="USD"/>
    <n v="1453310661"/>
    <n v="1450718661"/>
    <b v="0"/>
    <n v="1"/>
    <b v="0"/>
    <x v="6"/>
    <n v="14.5"/>
    <x v="1"/>
    <x v="6"/>
  </r>
  <r>
    <n v="2880"/>
    <s v="BELIEF on the Isle of Skye"/>
    <s v="BELIEF leaves res &amp; crosses nations, swims the Atlantic, landing on Isle where Salish meets Gaelic, where humanity transcends barriers"/>
    <n v="-9200"/>
    <n v="12000"/>
    <n v="2800"/>
    <x v="2"/>
    <x v="0"/>
    <s v="USD"/>
    <n v="1440090300"/>
    <n v="1436305452"/>
    <b v="0"/>
    <n v="29"/>
    <b v="0"/>
    <x v="6"/>
    <n v="14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-5500"/>
    <n v="5500"/>
    <n v="0"/>
    <x v="2"/>
    <x v="0"/>
    <s v="USD"/>
    <n v="1417620036"/>
    <n v="1412432436"/>
    <b v="0"/>
    <n v="0"/>
    <b v="0"/>
    <x v="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-498"/>
    <n v="750"/>
    <n v="252"/>
    <x v="2"/>
    <x v="0"/>
    <s v="USD"/>
    <n v="1462112318"/>
    <n v="1459520318"/>
    <b v="0"/>
    <n v="4"/>
    <b v="0"/>
    <x v="6"/>
    <n v="12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-8092"/>
    <n v="10000"/>
    <n v="1908"/>
    <x v="2"/>
    <x v="0"/>
    <s v="USD"/>
    <n v="1454734740"/>
    <n v="1451684437"/>
    <b v="0"/>
    <n v="5"/>
    <b v="0"/>
    <x v="6"/>
    <n v="954"/>
    <x v="1"/>
    <x v="6"/>
  </r>
  <r>
    <n v="2884"/>
    <s v="The Lizard King, a play by Jay Jeff Jones"/>
    <s v="Come explore the dream world of Jim Morrison, rock singer, mystic, poet, shaman."/>
    <n v="-44815"/>
    <n v="45000"/>
    <n v="185"/>
    <x v="2"/>
    <x v="0"/>
    <s v="USD"/>
    <n v="1417800435"/>
    <n v="1415208435"/>
    <b v="0"/>
    <n v="4"/>
    <b v="0"/>
    <x v="6"/>
    <n v="92.5"/>
    <x v="1"/>
    <x v="6"/>
  </r>
  <r>
    <n v="2885"/>
    <s v="The Wedding"/>
    <s v="An historic and proud work of Polish nationalistic literature performed on stage."/>
    <n v="-270"/>
    <n v="400"/>
    <n v="130"/>
    <x v="2"/>
    <x v="0"/>
    <s v="USD"/>
    <n v="1426294201"/>
    <n v="1423705801"/>
    <b v="0"/>
    <n v="5"/>
    <b v="0"/>
    <x v="6"/>
    <n v="65"/>
    <x v="1"/>
    <x v="6"/>
  </r>
  <r>
    <n v="2886"/>
    <s v="Artists' tickets to VARIATIONS ON FAMILY"/>
    <s v="Help us provide half-price tickets to the 11th annual Variations Project, allowing our fellow artists to see this wonderful production."/>
    <n v="-190"/>
    <n v="200"/>
    <n v="10"/>
    <x v="2"/>
    <x v="0"/>
    <s v="USD"/>
    <n v="1442635140"/>
    <n v="1442243484"/>
    <b v="0"/>
    <n v="1"/>
    <b v="0"/>
    <x v="6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-2995"/>
    <n v="3000"/>
    <n v="5"/>
    <x v="2"/>
    <x v="0"/>
    <s v="USD"/>
    <n v="1420971324"/>
    <n v="1418379324"/>
    <b v="0"/>
    <n v="1"/>
    <b v="0"/>
    <x v="6"/>
    <n v="2.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-30000"/>
    <n v="30000"/>
    <n v="0"/>
    <x v="2"/>
    <x v="0"/>
    <s v="USD"/>
    <n v="1413608340"/>
    <n v="1412945440"/>
    <b v="0"/>
    <n v="0"/>
    <b v="0"/>
    <x v="6"/>
    <n v="0"/>
    <x v="1"/>
    <x v="6"/>
  </r>
  <r>
    <n v="2889"/>
    <s v="Halfway, Nebraska"/>
    <s v="Halfway, Nebraska explores the limits of hope and what it means to love someone who may be too far damaged to save."/>
    <n v="-1858"/>
    <n v="3000"/>
    <n v="1142"/>
    <x v="2"/>
    <x v="0"/>
    <s v="USD"/>
    <n v="1409344985"/>
    <n v="1406752985"/>
    <b v="0"/>
    <n v="14"/>
    <b v="0"/>
    <x v="6"/>
    <n v="571"/>
    <x v="1"/>
    <x v="6"/>
  </r>
  <r>
    <n v="2890"/>
    <s v="the Savannah Disputation"/>
    <s v="This Theological Comedy tells a story of when seemingly similar beliefs are discovered to be worlds apart; Damnation-Southern Style."/>
    <n v="-1979"/>
    <n v="2000"/>
    <n v="21"/>
    <x v="2"/>
    <x v="0"/>
    <s v="USD"/>
    <n v="1407553200"/>
    <n v="1405100992"/>
    <b v="0"/>
    <n v="3"/>
    <b v="0"/>
    <x v="6"/>
    <n v="10.5"/>
    <x v="1"/>
    <x v="6"/>
  </r>
  <r>
    <n v="2891"/>
    <s v="Literacy for Brooklyn Kids"/>
    <s v="Did you know that we are enriching the lives of Brooklyn kids through literacy and educational theater? We just need a little help."/>
    <n v="-9727"/>
    <n v="10000"/>
    <n v="273"/>
    <x v="2"/>
    <x v="0"/>
    <s v="USD"/>
    <n v="1460751128"/>
    <n v="1455570728"/>
    <b v="0"/>
    <n v="10"/>
    <b v="0"/>
    <x v="6"/>
    <n v="136.5"/>
    <x v="1"/>
    <x v="6"/>
  </r>
  <r>
    <n v="2892"/>
    <s v="Something Precious"/>
    <s v="Something Precious is the world's first musical to alert folks to the harmful effects of technology on the human spirit."/>
    <n v="-5000"/>
    <n v="5500"/>
    <n v="500"/>
    <x v="2"/>
    <x v="0"/>
    <s v="USD"/>
    <n v="1409000400"/>
    <n v="1408381704"/>
    <b v="0"/>
    <n v="17"/>
    <b v="0"/>
    <x v="6"/>
    <n v="250"/>
    <x v="1"/>
    <x v="6"/>
  </r>
  <r>
    <n v="2893"/>
    <s v="REDISCOVERING KIA THE PLAY"/>
    <s v="Fundraising for REDISCOVERING KIA THE PLAY"/>
    <n v="-4975"/>
    <n v="5000"/>
    <n v="25"/>
    <x v="2"/>
    <x v="0"/>
    <s v="USD"/>
    <n v="1420768800"/>
    <n v="1415644395"/>
    <b v="0"/>
    <n v="2"/>
    <b v="0"/>
    <x v="6"/>
    <n v="12.5"/>
    <x v="1"/>
    <x v="6"/>
  </r>
  <r>
    <n v="2894"/>
    <s v="How Could You Do This To Me (The Stage Play)"/>
    <s v="This Is A Story About A Woman A Man And A Woman"/>
    <n v="-50000"/>
    <n v="50000"/>
    <n v="0"/>
    <x v="2"/>
    <x v="0"/>
    <s v="USD"/>
    <n v="1428100815"/>
    <n v="1422920415"/>
    <b v="0"/>
    <n v="0"/>
    <b v="0"/>
    <x v="6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-477"/>
    <n v="500"/>
    <n v="23"/>
    <x v="2"/>
    <x v="0"/>
    <s v="USD"/>
    <n v="1403470800"/>
    <n v="1403356792"/>
    <b v="0"/>
    <n v="4"/>
    <b v="0"/>
    <x v="6"/>
    <n v="11.5"/>
    <x v="1"/>
    <x v="6"/>
  </r>
  <r>
    <n v="2896"/>
    <s v="&quot;Miracle on 34th Street&quot; - We believe. Do you believe in us?"/>
    <s v="&quot;Miracle on 34th Street&quot; is about faith and believing in others. _x000a_We believe. Do you?"/>
    <n v="-2375"/>
    <n v="3000"/>
    <n v="625"/>
    <x v="2"/>
    <x v="0"/>
    <s v="USD"/>
    <n v="1481522400"/>
    <n v="1480283321"/>
    <b v="0"/>
    <n v="12"/>
    <b v="0"/>
    <x v="6"/>
    <n v="312.5"/>
    <x v="1"/>
    <x v="6"/>
  </r>
  <r>
    <n v="2897"/>
    <s v="CAYCE"/>
    <s v="A unique stage play about the epic struggle of psychic Edgar Cayce to deal with his extraordinary abilities and find his place in life."/>
    <n v="-11450"/>
    <n v="12000"/>
    <n v="550"/>
    <x v="2"/>
    <x v="0"/>
    <s v="USD"/>
    <n v="1444577345"/>
    <n v="1441985458"/>
    <b v="0"/>
    <n v="3"/>
    <b v="0"/>
    <x v="6"/>
    <n v="275"/>
    <x v="1"/>
    <x v="6"/>
  </r>
  <r>
    <n v="2898"/>
    <s v="Galaxy Express - The Play"/>
    <s v="This is an action packed Sci-Fi stage play, using foam latex creature puppets, projected video footage, and audience participation."/>
    <n v="-7184"/>
    <n v="7500"/>
    <n v="316"/>
    <x v="2"/>
    <x v="0"/>
    <s v="USD"/>
    <n v="1446307053"/>
    <n v="1443715053"/>
    <b v="0"/>
    <n v="12"/>
    <b v="0"/>
    <x v="6"/>
    <n v="158"/>
    <x v="1"/>
    <x v="6"/>
  </r>
  <r>
    <n v="2899"/>
    <s v="The Esoteric Camgirl"/>
    <s v="Sex, intrigue, lust, &amp; love; follow the lives of two individuals as their romance turns from innocent online flirting to something more"/>
    <n v="-10000"/>
    <n v="10000"/>
    <n v="0"/>
    <x v="2"/>
    <x v="0"/>
    <s v="USD"/>
    <n v="1469325158"/>
    <n v="1464141158"/>
    <b v="0"/>
    <n v="0"/>
    <b v="0"/>
    <x v="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-2095"/>
    <n v="5500"/>
    <n v="3405"/>
    <x v="2"/>
    <x v="0"/>
    <s v="USD"/>
    <n v="1407562632"/>
    <n v="1404970632"/>
    <b v="0"/>
    <n v="7"/>
    <b v="0"/>
    <x v="6"/>
    <n v="1702.5"/>
    <x v="1"/>
    <x v="6"/>
  </r>
  <r>
    <n v="2901"/>
    <s v="Avarimor Series (Audio Plays)"/>
    <s v="How can the visual age appreciate something that cant see? With these Audio Plays I will show you, if your willing to listen."/>
    <n v="-744"/>
    <n v="750"/>
    <n v="6"/>
    <x v="2"/>
    <x v="0"/>
    <s v="USD"/>
    <n v="1423345339"/>
    <n v="1418161339"/>
    <b v="0"/>
    <n v="2"/>
    <b v="0"/>
    <x v="6"/>
    <n v="3"/>
    <x v="1"/>
    <x v="6"/>
  </r>
  <r>
    <n v="2902"/>
    <s v="Bring the iconic story of Leontyne Price to the stage."/>
    <s v="Help me honor and bring &quot;The American Soprano&quot; Leontyne Price back to the stage one more time."/>
    <n v="-149975"/>
    <n v="150000"/>
    <n v="25"/>
    <x v="2"/>
    <x v="0"/>
    <s v="USD"/>
    <n v="1440412396"/>
    <n v="1437820396"/>
    <b v="0"/>
    <n v="1"/>
    <b v="0"/>
    <x v="6"/>
    <n v="12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-4961"/>
    <n v="5000"/>
    <n v="39"/>
    <x v="2"/>
    <x v="0"/>
    <s v="USD"/>
    <n v="1441771218"/>
    <n v="1436587218"/>
    <b v="0"/>
    <n v="4"/>
    <b v="0"/>
    <x v="6"/>
    <n v="19.5"/>
    <x v="1"/>
    <x v="6"/>
  </r>
  <r>
    <n v="2904"/>
    <s v="The Love Shack"/>
    <s v="A Tequila slammer with a slice of Tarantino, a line of the London Fringe scene and a shot of â€œBreaking Badâ€. New Writing."/>
    <n v="-1425"/>
    <n v="1500"/>
    <n v="75"/>
    <x v="2"/>
    <x v="1"/>
    <s v="GBP"/>
    <n v="1415534400"/>
    <n v="1414538031"/>
    <b v="0"/>
    <n v="4"/>
    <b v="0"/>
    <x v="6"/>
    <n v="37.5"/>
    <x v="1"/>
    <x v="6"/>
  </r>
  <r>
    <n v="2905"/>
    <s v="DIANA's &quot;Late: A Cowboy Song&quot; by Sarah Ruhl"/>
    <s v="Philly-based feminist theatre's inaugural production about a woman's friendship with an awesome lady cowboy."/>
    <n v="-2878"/>
    <n v="3500"/>
    <n v="622"/>
    <x v="2"/>
    <x v="0"/>
    <s v="USD"/>
    <n v="1473211313"/>
    <n v="1472001713"/>
    <b v="0"/>
    <n v="17"/>
    <b v="0"/>
    <x v="6"/>
    <n v="311"/>
    <x v="1"/>
    <x v="6"/>
  </r>
  <r>
    <n v="2906"/>
    <s v="NO HOMO at Atwater Village Theatre"/>
    <s v="The smash hit, award-winning comedy sashays onto the Los Angeles Theater Scene in a fabulous new production at Atwater Village Theatre."/>
    <n v="-5435"/>
    <n v="6000"/>
    <n v="565"/>
    <x v="2"/>
    <x v="0"/>
    <s v="USD"/>
    <n v="1438390800"/>
    <n v="1436888066"/>
    <b v="0"/>
    <n v="7"/>
    <b v="0"/>
    <x v="6"/>
    <n v="282.5"/>
    <x v="1"/>
    <x v="6"/>
  </r>
  <r>
    <n v="2907"/>
    <s v="Little Nell's - a play"/>
    <s v="Spend an evening in the afterlife with some of the greatest women who ever lived. LITTLE NELL's,by Jill Hughes, Los Angeles- June, 2016"/>
    <n v="-2498"/>
    <n v="2500"/>
    <n v="2"/>
    <x v="2"/>
    <x v="0"/>
    <s v="USD"/>
    <n v="1463259837"/>
    <n v="1458075837"/>
    <b v="0"/>
    <n v="2"/>
    <b v="0"/>
    <x v="6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-9336"/>
    <n v="9600"/>
    <n v="264"/>
    <x v="2"/>
    <x v="0"/>
    <s v="USD"/>
    <n v="1465407219"/>
    <n v="1462815219"/>
    <b v="0"/>
    <n v="5"/>
    <b v="0"/>
    <x v="6"/>
    <n v="132"/>
    <x v="1"/>
    <x v="6"/>
  </r>
  <r>
    <n v="2909"/>
    <s v="CONVERSATIONS WITH AN AVERAGE JOE"/>
    <s v="CONVERSATIONS WITH AN AVERAGE JOE tells our stories exposing those in charge of our lives and tells how to take control of country back"/>
    <n v="-179980"/>
    <n v="180000"/>
    <n v="20"/>
    <x v="2"/>
    <x v="0"/>
    <s v="USD"/>
    <n v="1416944760"/>
    <n v="1413527001"/>
    <b v="0"/>
    <n v="1"/>
    <b v="0"/>
    <x v="6"/>
    <n v="10"/>
    <x v="1"/>
    <x v="6"/>
  </r>
  <r>
    <n v="2910"/>
    <s v="Strive"/>
    <s v="Free drama, dance and singing workshops for disadvantaged young people to inspire, create and help them follow their dreams."/>
    <n v="-29999"/>
    <n v="30000"/>
    <n v="1"/>
    <x v="2"/>
    <x v="1"/>
    <s v="GBP"/>
    <n v="1434139887"/>
    <n v="1428955887"/>
    <b v="0"/>
    <n v="1"/>
    <b v="0"/>
    <x v="6"/>
    <n v="0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-1143"/>
    <n v="1800"/>
    <n v="657"/>
    <x v="2"/>
    <x v="0"/>
    <s v="USD"/>
    <n v="1435429626"/>
    <n v="1431973626"/>
    <b v="0"/>
    <n v="14"/>
    <b v="0"/>
    <x v="6"/>
    <n v="328.5"/>
    <x v="1"/>
    <x v="6"/>
  </r>
  <r>
    <n v="2912"/>
    <s v="Fair Play"/>
    <s v="Set in Iceland, Fair Play is a a dark comedy- a play within a play. An extravaganza, fueled by Absinthe, and touched by the Surreal."/>
    <n v="-12410"/>
    <n v="14440"/>
    <n v="2030"/>
    <x v="2"/>
    <x v="0"/>
    <s v="USD"/>
    <n v="1452827374"/>
    <n v="1450235374"/>
    <b v="0"/>
    <n v="26"/>
    <b v="0"/>
    <x v="6"/>
    <n v="1015"/>
    <x v="1"/>
    <x v="6"/>
  </r>
  <r>
    <n v="2913"/>
    <s v="The Salem Haunted Magic Show"/>
    <s v="A LIVE history infused, frightening magic and mind reading show in the heart of the Halloween capital of the world, Salem, MA!!"/>
    <n v="-9998"/>
    <n v="10000"/>
    <n v="2"/>
    <x v="2"/>
    <x v="0"/>
    <s v="USD"/>
    <n v="1410041339"/>
    <n v="1404857339"/>
    <b v="0"/>
    <n v="2"/>
    <b v="0"/>
    <x v="6"/>
    <n v="1"/>
    <x v="1"/>
    <x v="6"/>
  </r>
  <r>
    <n v="2914"/>
    <s v="Hercules the Panto"/>
    <s v="Hercules must complete four challenges in order to meet the father he never knew"/>
    <n v="-24999"/>
    <n v="25000"/>
    <n v="1"/>
    <x v="2"/>
    <x v="1"/>
    <s v="GBP"/>
    <n v="1426365994"/>
    <n v="1421185594"/>
    <b v="0"/>
    <n v="1"/>
    <b v="0"/>
    <x v="6"/>
    <n v="0.5"/>
    <x v="1"/>
    <x v="6"/>
  </r>
  <r>
    <n v="2915"/>
    <s v="A Grimm Night for Hans Christian Anderson"/>
    <s v="An inclusive, cross community, multi-cultural theatre production for children aged 3 to 16 and their families"/>
    <n v="-389"/>
    <n v="1000"/>
    <n v="611"/>
    <x v="2"/>
    <x v="1"/>
    <s v="GBP"/>
    <n v="1458117190"/>
    <n v="1455528790"/>
    <b v="0"/>
    <n v="3"/>
    <b v="0"/>
    <x v="6"/>
    <n v="305.5"/>
    <x v="1"/>
    <x v="6"/>
  </r>
  <r>
    <n v="2916"/>
    <s v="An Interview With Gaddafi - The Stage Play"/>
    <s v="The moving dramatisation of one man's journey to find the truth behind the Libyan regime change."/>
    <n v="-1705"/>
    <n v="1850"/>
    <n v="145"/>
    <x v="2"/>
    <x v="1"/>
    <s v="GBP"/>
    <n v="1400498789"/>
    <n v="1398511589"/>
    <b v="0"/>
    <n v="7"/>
    <b v="0"/>
    <x v="6"/>
    <n v="72.5"/>
    <x v="1"/>
    <x v="6"/>
  </r>
  <r>
    <n v="2917"/>
    <s v="Elevation Twelfth Night"/>
    <s v="Cross dressing, cross gartering, crossed swords. Cross a bridge and come see this fantastically fun rendition of Twelfth Night"/>
    <n v="-1563"/>
    <n v="2000"/>
    <n v="437"/>
    <x v="2"/>
    <x v="0"/>
    <s v="USD"/>
    <n v="1442381847"/>
    <n v="1440826647"/>
    <b v="0"/>
    <n v="9"/>
    <b v="0"/>
    <x v="6"/>
    <n v="218.5"/>
    <x v="1"/>
    <x v="6"/>
  </r>
  <r>
    <n v="2918"/>
    <s v="When Johnny Comes Marching Home"/>
    <s v="A meta-theatrical retelling of Chekhov's Three Sisters, framed with Civil War Hymns, Dance, and wild theatricality."/>
    <n v="-3638"/>
    <n v="5000"/>
    <n v="1362"/>
    <x v="2"/>
    <x v="0"/>
    <s v="USD"/>
    <n v="1446131207"/>
    <n v="1443712007"/>
    <b v="0"/>
    <n v="20"/>
    <b v="0"/>
    <x v="6"/>
    <n v="681"/>
    <x v="1"/>
    <x v="6"/>
  </r>
  <r>
    <n v="2919"/>
    <s v="While the Stars Fall"/>
    <s v="A full staged reading of a new play about a boy who learns how to be happy from the most unexpected person."/>
    <n v="-549"/>
    <n v="600"/>
    <n v="51"/>
    <x v="2"/>
    <x v="0"/>
    <s v="USD"/>
    <n v="1407250329"/>
    <n v="1404658329"/>
    <b v="0"/>
    <n v="6"/>
    <b v="0"/>
    <x v="6"/>
    <n v="25.5"/>
    <x v="1"/>
    <x v="6"/>
  </r>
  <r>
    <n v="2920"/>
    <s v="Save 'The Stage Door'."/>
    <s v="Help save this village theatre group. Funding required for lighting, stage equipment, &amp; ongoing productions. Involves youth  &amp; adults."/>
    <n v="-1829"/>
    <n v="2500"/>
    <n v="671"/>
    <x v="2"/>
    <x v="5"/>
    <s v="CAD"/>
    <n v="1427306470"/>
    <n v="1424718070"/>
    <b v="0"/>
    <n v="13"/>
    <b v="0"/>
    <x v="6"/>
    <n v="335.5"/>
    <x v="1"/>
    <x v="6"/>
  </r>
  <r>
    <n v="2921"/>
    <s v="Fools Rush In: A Cabaret Benefiting BC/EFA Kickstarter"/>
    <s v="I'm creating a cabaret in which all donations go directly to Broadway Cares/Equity Fights AIDS."/>
    <n v="29"/>
    <n v="100"/>
    <n v="129"/>
    <x v="0"/>
    <x v="0"/>
    <s v="USD"/>
    <n v="1411679804"/>
    <n v="1409087804"/>
    <b v="0"/>
    <n v="3"/>
    <b v="1"/>
    <x v="40"/>
    <n v="64.5"/>
    <x v="1"/>
    <x v="40"/>
  </r>
  <r>
    <n v="2922"/>
    <s v="Les Miserables - Backing fund"/>
    <s v="We as a Performing Arts College are to perform 'Les Miserables'. We need backing in order to afford the set, costume and other aspects."/>
    <n v="0"/>
    <n v="500"/>
    <n v="500"/>
    <x v="0"/>
    <x v="1"/>
    <s v="GBP"/>
    <n v="1431982727"/>
    <n v="1428094727"/>
    <b v="0"/>
    <n v="6"/>
    <b v="1"/>
    <x v="40"/>
    <n v="250"/>
    <x v="1"/>
    <x v="40"/>
  </r>
  <r>
    <n v="2923"/>
    <s v="Kaylee's Senior Project"/>
    <s v="Spreading the love of theatre, one step at a time. I would like to produce a reading of one of my favorite musicals"/>
    <n v="0"/>
    <n v="300"/>
    <n v="300"/>
    <x v="0"/>
    <x v="0"/>
    <s v="USD"/>
    <n v="1422068400"/>
    <n v="1420774779"/>
    <b v="0"/>
    <n v="10"/>
    <b v="1"/>
    <x v="40"/>
    <n v="150"/>
    <x v="1"/>
    <x v="40"/>
  </r>
  <r>
    <n v="2924"/>
    <s v="There's No Place Like Home!"/>
    <s v="Theatre is home and there's no place like home!  So, click your heels three times, and come home to the magic we create for you!"/>
    <n v="800"/>
    <n v="25000"/>
    <n v="25800"/>
    <x v="0"/>
    <x v="0"/>
    <s v="USD"/>
    <n v="1431143940"/>
    <n v="1428585710"/>
    <b v="0"/>
    <n v="147"/>
    <b v="1"/>
    <x v="40"/>
    <n v="12900"/>
    <x v="1"/>
    <x v="40"/>
  </r>
  <r>
    <n v="2925"/>
    <s v="Bring &quot;Snow White and the Seven Bottoms&quot; to NYC!"/>
    <s v="Help the Gold Dust Orphans bring their new musical 'SNOW WHITE AND THE SEVEN BOTTOMS' to New York City this fall!"/>
    <n v="1100.6900000000023"/>
    <n v="45000"/>
    <n v="46100.69"/>
    <x v="0"/>
    <x v="0"/>
    <s v="USD"/>
    <n v="1410444068"/>
    <n v="1407852068"/>
    <b v="0"/>
    <n v="199"/>
    <b v="1"/>
    <x v="40"/>
    <n v="23050.345000000001"/>
    <x v="1"/>
    <x v="40"/>
  </r>
  <r>
    <n v="2926"/>
    <s v="Mirror Image - An Original Musical"/>
    <s v="A musical, by Louis Lagalante and Patty Hamilton, that explores loss and the different ways we can choose to move on from it."/>
    <n v="750"/>
    <n v="3000"/>
    <n v="3750"/>
    <x v="0"/>
    <x v="0"/>
    <s v="USD"/>
    <n v="1424715779"/>
    <n v="1423506179"/>
    <b v="0"/>
    <n v="50"/>
    <b v="1"/>
    <x v="40"/>
    <n v="1875"/>
    <x v="1"/>
    <x v="40"/>
  </r>
  <r>
    <n v="2927"/>
    <s v="The Addams Family Comes To Tuscaloosa"/>
    <s v="They're Creepy, They're Kooky, And They're coming to Tuscaloosa this October! Help Us Bring the World of The Addams Family To Life!"/>
    <n v="555"/>
    <n v="1800"/>
    <n v="2355"/>
    <x v="0"/>
    <x v="0"/>
    <s v="USD"/>
    <n v="1405400400"/>
    <n v="1402934629"/>
    <b v="0"/>
    <n v="21"/>
    <b v="1"/>
    <x v="40"/>
    <n v="1177.5"/>
    <x v="1"/>
    <x v="40"/>
  </r>
  <r>
    <n v="2928"/>
    <s v="Music Theatre of Idaho Presents &quot;A Year with Frog and Toad"/>
    <s v="This is a touring production for schools in the Treasure Valley!"/>
    <n v="0"/>
    <n v="1000"/>
    <n v="1000"/>
    <x v="0"/>
    <x v="0"/>
    <s v="USD"/>
    <n v="1457135846"/>
    <n v="1454543846"/>
    <b v="0"/>
    <n v="24"/>
    <b v="1"/>
    <x v="40"/>
    <n v="5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165.55000000000018"/>
    <n v="8000"/>
    <n v="8165.55"/>
    <x v="0"/>
    <x v="0"/>
    <s v="USD"/>
    <n v="1401024758"/>
    <n v="1398432758"/>
    <b v="0"/>
    <n v="32"/>
    <b v="1"/>
    <x v="40"/>
    <n v="4082.7750000000001"/>
    <x v="1"/>
    <x v="40"/>
  </r>
  <r>
    <n v="2930"/>
    <s v="Forbear! Theatre"/>
    <s v="Forbear! is a new theatre company aiming to produce exciting and innovative theatre using performers from a variety of disciplines."/>
    <n v="92"/>
    <n v="10000"/>
    <n v="10092"/>
    <x v="0"/>
    <x v="1"/>
    <s v="GBP"/>
    <n v="1431007264"/>
    <n v="1428415264"/>
    <b v="0"/>
    <n v="62"/>
    <b v="1"/>
    <x v="40"/>
    <n v="5046"/>
    <x v="1"/>
    <x v="40"/>
  </r>
  <r>
    <n v="2931"/>
    <s v="And More Shenanigans Theatre Company"/>
    <s v="And More Shenanigans Theatre is a brand new Edmonton based theatre company dedicated to creating and developing quirky original works"/>
    <n v="45"/>
    <n v="750"/>
    <n v="795"/>
    <x v="0"/>
    <x v="5"/>
    <s v="CAD"/>
    <n v="1410761280"/>
    <n v="1408604363"/>
    <b v="0"/>
    <n v="9"/>
    <b v="1"/>
    <x v="40"/>
    <n v="397.5"/>
    <x v="1"/>
    <x v="40"/>
  </r>
  <r>
    <n v="2932"/>
    <s v="Magpie- A Melbourne Written Dramatic Musical"/>
    <s v="When a rich girl fakes destitution so she can audition for a homeless talent show, she bridges our wealth gap with a tragic love."/>
    <n v="158"/>
    <n v="3100"/>
    <n v="3258"/>
    <x v="0"/>
    <x v="2"/>
    <s v="AUD"/>
    <n v="1424516400"/>
    <n v="1421812637"/>
    <b v="0"/>
    <n v="38"/>
    <b v="1"/>
    <x v="40"/>
    <n v="1629"/>
    <x v="1"/>
    <x v="40"/>
  </r>
  <r>
    <n v="2933"/>
    <s v="Three Postcards: Pre-Production Costs"/>
    <s v="An intimate musical about friendship and time, growing up, and coming of age. Music and words that will stay with you for years to come"/>
    <n v="69"/>
    <n v="2500"/>
    <n v="2569"/>
    <x v="0"/>
    <x v="0"/>
    <s v="USD"/>
    <n v="1465081053"/>
    <n v="1462489053"/>
    <b v="0"/>
    <n v="54"/>
    <b v="1"/>
    <x v="40"/>
    <n v="1284.5"/>
    <x v="1"/>
    <x v="40"/>
  </r>
  <r>
    <n v="2934"/>
    <s v="Songs for a New World"/>
    <s v="Powerful community theatre production of Jason Robert Brown's &quot;Songs for a New World&quot; in London, Ontario."/>
    <n v="200"/>
    <n v="2500"/>
    <n v="2700"/>
    <x v="0"/>
    <x v="5"/>
    <s v="CAD"/>
    <n v="1402845364"/>
    <n v="1400253364"/>
    <b v="0"/>
    <n v="37"/>
    <b v="1"/>
    <x v="40"/>
    <n v="1350"/>
    <x v="1"/>
    <x v="40"/>
  </r>
  <r>
    <n v="2935"/>
    <s v="Fresco presents SNOW WHITE - GARAGE OPERA!"/>
    <s v="Fresco brings a full scale operatic production to your neighborhood - SNOW WHITE, set to the world's greatest music!"/>
    <n v="31"/>
    <n v="3500"/>
    <n v="3531"/>
    <x v="0"/>
    <x v="0"/>
    <s v="USD"/>
    <n v="1472490000"/>
    <n v="1467468008"/>
    <b v="0"/>
    <n v="39"/>
    <b v="1"/>
    <x v="40"/>
    <n v="1765.5"/>
    <x v="1"/>
    <x v="40"/>
  </r>
  <r>
    <n v="2936"/>
    <s v="Put Music in our Musical: Rosetown Playhouse"/>
    <s v="We need your help to complete our musical! Help us add two more original songs to our winter show, Babes in Toyland."/>
    <n v="280"/>
    <n v="1000"/>
    <n v="1280"/>
    <x v="0"/>
    <x v="0"/>
    <s v="USD"/>
    <n v="1413176340"/>
    <n v="1412091423"/>
    <b v="0"/>
    <n v="34"/>
    <b v="1"/>
    <x v="40"/>
    <n v="640"/>
    <x v="1"/>
    <x v="40"/>
  </r>
  <r>
    <n v="2937"/>
    <s v="UCAS"/>
    <s v="UCAS is a new British musical premiering at the Edinburgh Fringe Festival 2014."/>
    <n v="500"/>
    <n v="1500"/>
    <n v="2000"/>
    <x v="0"/>
    <x v="1"/>
    <s v="GBP"/>
    <n v="1405249113"/>
    <n v="1402657113"/>
    <b v="0"/>
    <n v="55"/>
    <b v="1"/>
    <x v="40"/>
    <n v="1000"/>
    <x v="1"/>
    <x v="40"/>
  </r>
  <r>
    <n v="2938"/>
    <s v="Keep It Spinning."/>
    <s v="Keep It Spinning! Is an after-school, six week workshop, during which students create an musical based on on an overarching theme."/>
    <n v="55"/>
    <n v="4000"/>
    <n v="4055"/>
    <x v="0"/>
    <x v="0"/>
    <s v="USD"/>
    <n v="1422636814"/>
    <n v="1420044814"/>
    <b v="0"/>
    <n v="32"/>
    <b v="1"/>
    <x v="40"/>
    <n v="2027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230"/>
    <n v="8000"/>
    <n v="8230"/>
    <x v="0"/>
    <x v="0"/>
    <s v="USD"/>
    <n v="1409187600"/>
    <n v="1406316312"/>
    <b v="0"/>
    <n v="25"/>
    <b v="1"/>
    <x v="40"/>
    <n v="4115"/>
    <x v="1"/>
    <x v="40"/>
  </r>
  <r>
    <n v="2940"/>
    <s v="ITAVA Players &quot;Little Shop of Horrors&quot;"/>
    <s v="We are asking for people to donate to our theater club, the ITAVA Players, a public high school club from Brooklyn, NY."/>
    <n v="181"/>
    <n v="2500"/>
    <n v="2681"/>
    <x v="0"/>
    <x v="0"/>
    <s v="USD"/>
    <n v="1421606018"/>
    <n v="1418150018"/>
    <b v="0"/>
    <n v="33"/>
    <b v="1"/>
    <x v="40"/>
    <n v="1340.5"/>
    <x v="1"/>
    <x v="40"/>
  </r>
  <r>
    <n v="2941"/>
    <s v="Help Us Help Artists"/>
    <s v="Ovations wants to buy property to open a variety club to become the 1st minority owned club in Cincy, focusing on artists on the rise."/>
    <n v="-24999"/>
    <n v="25000"/>
    <n v="1"/>
    <x v="2"/>
    <x v="0"/>
    <s v="USD"/>
    <n v="1425250955"/>
    <n v="1422658955"/>
    <b v="0"/>
    <n v="1"/>
    <b v="0"/>
    <x v="38"/>
    <n v="0.5"/>
    <x v="1"/>
    <x v="38"/>
  </r>
  <r>
    <n v="2942"/>
    <s v="Penmar Community Arts Society"/>
    <s v="YOUR community theatre:  provide a facility that is usable for presentation of movies, live music, live theatre and community events"/>
    <n v="-159150"/>
    <n v="200000"/>
    <n v="40850"/>
    <x v="2"/>
    <x v="5"/>
    <s v="CAD"/>
    <n v="1450297080"/>
    <n v="1448565459"/>
    <b v="0"/>
    <n v="202"/>
    <b v="0"/>
    <x v="38"/>
    <n v="20425"/>
    <x v="1"/>
    <x v="38"/>
  </r>
  <r>
    <n v="2943"/>
    <s v="BlackSpace: Urban Performance Arts Collective"/>
    <s v="Building a Resource Network and Funding Capacity to support, empower and promote Afrocentric Arts in Metro Columbus"/>
    <n v="-3000"/>
    <n v="3000"/>
    <n v="0"/>
    <x v="2"/>
    <x v="0"/>
    <s v="USD"/>
    <n v="1428894380"/>
    <n v="1426302380"/>
    <b v="0"/>
    <n v="0"/>
    <b v="0"/>
    <x v="38"/>
    <n v="0"/>
    <x v="1"/>
    <x v="38"/>
  </r>
  <r>
    <n v="2944"/>
    <s v="Guardian Theatre, Arts in Education Theatre"/>
    <s v="Our vision: build and operate a Theater Arts Center for south-central Washington state in Goldendale."/>
    <n v="-9900"/>
    <n v="10000"/>
    <n v="100"/>
    <x v="2"/>
    <x v="0"/>
    <s v="USD"/>
    <n v="1433714198"/>
    <n v="1431122198"/>
    <b v="0"/>
    <n v="1"/>
    <b v="0"/>
    <x v="38"/>
    <n v="50"/>
    <x v="1"/>
    <x v="38"/>
  </r>
  <r>
    <n v="2945"/>
    <s v="A Midsummer Night's Pub"/>
    <s v="Where people that enjoy theater, or just something new can go to have fun and experience varying types of theater in Albuquerque."/>
    <n v="-50000"/>
    <n v="50000"/>
    <n v="0"/>
    <x v="2"/>
    <x v="0"/>
    <s v="USD"/>
    <n v="1432437660"/>
    <n v="1429845660"/>
    <b v="0"/>
    <n v="0"/>
    <b v="0"/>
    <x v="38"/>
    <n v="0"/>
    <x v="1"/>
    <x v="38"/>
  </r>
  <r>
    <n v="2946"/>
    <s v="Create The Twisted Tree Theatre"/>
    <s v="I have set up a new theatre company, and am looking to raise funds to purchase a venue with a difference to a standard theatre."/>
    <n v="-1998"/>
    <n v="2000"/>
    <n v="2"/>
    <x v="2"/>
    <x v="1"/>
    <s v="GBP"/>
    <n v="1471265092"/>
    <n v="1468673092"/>
    <b v="0"/>
    <n v="2"/>
    <b v="0"/>
    <x v="3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-23928"/>
    <n v="25000"/>
    <n v="1072"/>
    <x v="2"/>
    <x v="0"/>
    <s v="USD"/>
    <n v="1480007460"/>
    <n v="1475760567"/>
    <b v="0"/>
    <n v="13"/>
    <b v="0"/>
    <x v="38"/>
    <n v="536"/>
    <x v="1"/>
    <x v="38"/>
  </r>
  <r>
    <n v="2948"/>
    <s v="Xenu's Space Opera"/>
    <s v="The Space Opera is an action packed reenactment of Xenu's story, a sacred teaching thats considered a secret of the Scientology church"/>
    <n v="-499976"/>
    <n v="500000"/>
    <n v="24"/>
    <x v="2"/>
    <x v="0"/>
    <s v="USD"/>
    <n v="1433259293"/>
    <n v="1428075293"/>
    <b v="0"/>
    <n v="9"/>
    <b v="0"/>
    <x v="38"/>
    <n v="1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-975"/>
    <n v="1000"/>
    <n v="25"/>
    <x v="2"/>
    <x v="0"/>
    <s v="USD"/>
    <n v="1447965917"/>
    <n v="1445370317"/>
    <b v="0"/>
    <n v="2"/>
    <b v="0"/>
    <x v="3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-5000000"/>
    <n v="5000000"/>
    <n v="0"/>
    <x v="2"/>
    <x v="0"/>
    <s v="USD"/>
    <n v="1453538752"/>
    <n v="1450946752"/>
    <b v="0"/>
    <n v="0"/>
    <b v="0"/>
    <x v="38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-48904"/>
    <n v="50000"/>
    <n v="1096"/>
    <x v="1"/>
    <x v="0"/>
    <s v="USD"/>
    <n v="1412536573"/>
    <n v="1408648573"/>
    <b v="0"/>
    <n v="58"/>
    <b v="0"/>
    <x v="38"/>
    <n v="54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-18395"/>
    <n v="20000"/>
    <n v="1605"/>
    <x v="1"/>
    <x v="0"/>
    <s v="USD"/>
    <n v="1476676800"/>
    <n v="1473957239"/>
    <b v="0"/>
    <n v="8"/>
    <b v="0"/>
    <x v="38"/>
    <n v="802.5"/>
    <x v="1"/>
    <x v="38"/>
  </r>
  <r>
    <n v="2953"/>
    <s v="Pueblo Underground Theater (Canceled)"/>
    <s v="I want to purchase the former Bread Of Life Church and convert it into a multipurpose theater space for local talent."/>
    <n v="-399395"/>
    <n v="400000"/>
    <n v="605"/>
    <x v="1"/>
    <x v="0"/>
    <s v="USD"/>
    <n v="1444330821"/>
    <n v="1441738821"/>
    <b v="0"/>
    <n v="3"/>
    <b v="0"/>
    <x v="38"/>
    <n v="302.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-15000"/>
    <n v="15000"/>
    <n v="0"/>
    <x v="1"/>
    <x v="0"/>
    <s v="USD"/>
    <n v="1489669203"/>
    <n v="1487944803"/>
    <b v="0"/>
    <n v="0"/>
    <b v="0"/>
    <x v="38"/>
    <n v="0"/>
    <x v="1"/>
    <x v="38"/>
  </r>
  <r>
    <n v="2955"/>
    <s v="A Stage for Stage Door Theater Company (Canceled)"/>
    <s v="Stage Door Theater needs a stage for its current and future productions. Can you help?"/>
    <n v="-485"/>
    <n v="1200"/>
    <n v="715"/>
    <x v="1"/>
    <x v="0"/>
    <s v="USD"/>
    <n v="1434476849"/>
    <n v="1431884849"/>
    <b v="0"/>
    <n v="11"/>
    <b v="0"/>
    <x v="38"/>
    <n v="357.5"/>
    <x v="1"/>
    <x v="38"/>
  </r>
  <r>
    <n v="2956"/>
    <s v="A Happy Home for Hagan's House of Horrors (Canceled)"/>
    <s v="Family-owned and community-operated haunted Halloween attraction in Bladensburg, OH, needs your help to grow bigger!"/>
    <n v="-6578"/>
    <n v="7900"/>
    <n v="1322"/>
    <x v="1"/>
    <x v="0"/>
    <s v="USD"/>
    <n v="1462402850"/>
    <n v="1459810850"/>
    <b v="0"/>
    <n v="20"/>
    <b v="0"/>
    <x v="38"/>
    <n v="661"/>
    <x v="1"/>
    <x v="38"/>
  </r>
  <r>
    <n v="2957"/>
    <s v="BAMA Theatre Headset Campaign (Canceled)"/>
    <s v="Theatre in Tuscaloosa, AL built in the 1930s.  The headsets seem about that old. They are almost unusable."/>
    <n v="-14720"/>
    <n v="15000"/>
    <n v="280"/>
    <x v="1"/>
    <x v="0"/>
    <s v="USD"/>
    <n v="1427498172"/>
    <n v="1422317772"/>
    <b v="0"/>
    <n v="3"/>
    <b v="0"/>
    <x v="38"/>
    <n v="140"/>
    <x v="1"/>
    <x v="38"/>
  </r>
  <r>
    <n v="2958"/>
    <s v="Uprising Theater (Canceled)"/>
    <s v="Chicago Based Theater Company and Venue Dedicated to Social Justice and Mainstreaming the Palestinian Narrative"/>
    <n v="-80000"/>
    <n v="80000"/>
    <n v="0"/>
    <x v="1"/>
    <x v="0"/>
    <s v="USD"/>
    <n v="1462729317"/>
    <n v="1457548917"/>
    <b v="0"/>
    <n v="0"/>
    <b v="0"/>
    <x v="38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-10000"/>
    <n v="10000"/>
    <n v="0"/>
    <x v="1"/>
    <x v="1"/>
    <s v="GBP"/>
    <n v="1465258325"/>
    <n v="1462666325"/>
    <b v="0"/>
    <n v="0"/>
    <b v="0"/>
    <x v="38"/>
    <n v="0"/>
    <x v="1"/>
    <x v="38"/>
  </r>
  <r>
    <n v="2960"/>
    <s v="Lynnewood Hall Restoration (Canceled)"/>
    <s v="Built in the late 1800's, this 70K sq. feet estate has fallen into disrepair.  Seeking to buy and convert to useful space"/>
    <n v="-30000000"/>
    <n v="30000000"/>
    <n v="0"/>
    <x v="1"/>
    <x v="0"/>
    <s v="USD"/>
    <n v="1410459023"/>
    <n v="1407867023"/>
    <b v="0"/>
    <n v="0"/>
    <b v="0"/>
    <x v="38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481"/>
    <n v="5000"/>
    <n v="5481"/>
    <x v="0"/>
    <x v="0"/>
    <s v="USD"/>
    <n v="1427342400"/>
    <n v="1424927159"/>
    <b v="0"/>
    <n v="108"/>
    <b v="1"/>
    <x v="6"/>
    <n v="2740.5"/>
    <x v="1"/>
    <x v="6"/>
  </r>
  <r>
    <n v="2962"/>
    <s v="Grassroots Shakespeare Company â€¢ Arizona"/>
    <s v="A pop-up outdoor theatre company bringing accessible Shakespeare to parks and other locations in the greater Phoenix area!"/>
    <n v="218"/>
    <n v="1000"/>
    <n v="1218"/>
    <x v="0"/>
    <x v="0"/>
    <s v="USD"/>
    <n v="1425193140"/>
    <n v="1422769906"/>
    <b v="0"/>
    <n v="20"/>
    <b v="1"/>
    <x v="6"/>
    <n v="609"/>
    <x v="1"/>
    <x v="6"/>
  </r>
  <r>
    <n v="2963"/>
    <s v="One Funny Mother: I'm Not Crazy!!"/>
    <s v="A hilarious comedy show about motherhood...through stories, videos and stand-up you'll realize YOUâ€™RE NOT CRAZY, motherhood is!"/>
    <n v="685"/>
    <n v="10000"/>
    <n v="10685"/>
    <x v="0"/>
    <x v="0"/>
    <s v="USD"/>
    <n v="1435835824"/>
    <n v="1433243824"/>
    <b v="0"/>
    <n v="98"/>
    <b v="1"/>
    <x v="6"/>
    <n v="5342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35.6899999999996"/>
    <n v="5000"/>
    <n v="5035.6899999999996"/>
    <x v="0"/>
    <x v="0"/>
    <s v="USD"/>
    <n v="1407360720"/>
    <n v="1404769819"/>
    <b v="0"/>
    <n v="196"/>
    <b v="1"/>
    <x v="6"/>
    <n v="2517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35"/>
    <n v="1500"/>
    <n v="1635"/>
    <x v="0"/>
    <x v="0"/>
    <s v="USD"/>
    <n v="1436290233"/>
    <n v="1433698233"/>
    <b v="0"/>
    <n v="39"/>
    <b v="1"/>
    <x v="6"/>
    <n v="817.5"/>
    <x v="1"/>
    <x v="6"/>
  </r>
  <r>
    <n v="2966"/>
    <s v="Fat Pig, The Play!"/>
    <s v="Bringing one of Neil LaBute's incredibly witty and viciously honest plays, about body image and the effect it has on us, to life!"/>
    <n v="1363"/>
    <n v="10000"/>
    <n v="11363"/>
    <x v="0"/>
    <x v="0"/>
    <s v="USD"/>
    <n v="1442425412"/>
    <n v="1439833412"/>
    <b v="0"/>
    <n v="128"/>
    <b v="1"/>
    <x v="6"/>
    <n v="5681.5"/>
    <x v="1"/>
    <x v="6"/>
  </r>
  <r>
    <n v="2967"/>
    <s v="Scissortail: A play about the Oklahoma City Bombing"/>
    <s v="Scissortail is a story of loss, grief, and recovery based on the events of the 1995 Oklahoma City Bombing."/>
    <n v="696"/>
    <n v="5000"/>
    <n v="5696"/>
    <x v="0"/>
    <x v="0"/>
    <s v="USD"/>
    <n v="1425872692"/>
    <n v="1423284292"/>
    <b v="0"/>
    <n v="71"/>
    <b v="1"/>
    <x v="6"/>
    <n v="2848"/>
    <x v="1"/>
    <x v="6"/>
  </r>
  <r>
    <n v="2968"/>
    <s v="The Curse of the Babywoman @ FringeNYC"/>
    <s v="The Curse of the Babywoman is real â€” and it is coming to FringeNYC this August."/>
    <n v="210"/>
    <n v="3500"/>
    <n v="3710"/>
    <x v="0"/>
    <x v="0"/>
    <s v="USD"/>
    <n v="1471406340"/>
    <n v="1470227660"/>
    <b v="0"/>
    <n v="47"/>
    <b v="1"/>
    <x v="6"/>
    <n v="1855"/>
    <x v="1"/>
    <x v="6"/>
  </r>
  <r>
    <n v="2969"/>
    <s v="Dog Sees God - Calgary Production"/>
    <s v="A poignant &amp; hilarious tale of Charlie Brown &amp; friends navigating high school. A fresh take on the off Broadway hit by YYC artists."/>
    <n v="625"/>
    <n v="1000"/>
    <n v="1625"/>
    <x v="0"/>
    <x v="5"/>
    <s v="CAD"/>
    <n v="1430693460"/>
    <n v="1428087153"/>
    <b v="0"/>
    <n v="17"/>
    <b v="1"/>
    <x v="6"/>
    <n v="81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360"/>
    <n v="6000"/>
    <n v="6360"/>
    <x v="0"/>
    <x v="0"/>
    <s v="USD"/>
    <n v="1405699451"/>
    <n v="1403107451"/>
    <b v="0"/>
    <n v="91"/>
    <b v="1"/>
    <x v="6"/>
    <n v="3180"/>
    <x v="1"/>
    <x v="6"/>
  </r>
  <r>
    <n v="2971"/>
    <s v="World Premiere of &quot;The Piano&quot;"/>
    <s v="An Asian-Jewish-American family collides with music, food, and identity crises in this world premiere New York theater production."/>
    <n v="5"/>
    <n v="3200"/>
    <n v="3205"/>
    <x v="0"/>
    <x v="0"/>
    <s v="USD"/>
    <n v="1409500078"/>
    <n v="1406908078"/>
    <b v="0"/>
    <n v="43"/>
    <b v="1"/>
    <x v="6"/>
    <n v="1602.5"/>
    <x v="1"/>
    <x v="6"/>
  </r>
  <r>
    <n v="2972"/>
    <s v="A Bad Plan"/>
    <s v="A group of artists. A mythical art piece. A harrowing quest. And some margaritas."/>
    <n v="107"/>
    <n v="2000"/>
    <n v="2107"/>
    <x v="0"/>
    <x v="0"/>
    <s v="USD"/>
    <n v="1480899600"/>
    <n v="1479609520"/>
    <b v="0"/>
    <n v="17"/>
    <b v="1"/>
    <x v="6"/>
    <n v="1053.5"/>
    <x v="1"/>
    <x v="6"/>
  </r>
  <r>
    <n v="2973"/>
    <s v="CST's As You Like It goes to Canada!"/>
    <s v="We're going to represent the entire USA at the World Festival of Children's Theater in Stratford, ON in June, 2016. Help us get there!"/>
    <n v="3740"/>
    <n v="5000"/>
    <n v="8740"/>
    <x v="0"/>
    <x v="0"/>
    <s v="USD"/>
    <n v="1451620800"/>
    <n v="1449171508"/>
    <b v="0"/>
    <n v="33"/>
    <b v="1"/>
    <x v="6"/>
    <n v="437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100"/>
    <n v="5000"/>
    <n v="5100"/>
    <x v="0"/>
    <x v="0"/>
    <s v="USD"/>
    <n v="1411695300"/>
    <n v="1409275671"/>
    <b v="0"/>
    <n v="87"/>
    <b v="1"/>
    <x v="6"/>
    <n v="255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10"/>
    <n v="8000"/>
    <n v="8010"/>
    <x v="0"/>
    <x v="0"/>
    <s v="USD"/>
    <n v="1417057200"/>
    <n v="1414599886"/>
    <b v="0"/>
    <n v="113"/>
    <b v="1"/>
    <x v="6"/>
    <n v="4005"/>
    <x v="1"/>
    <x v="6"/>
  </r>
  <r>
    <n v="2976"/>
    <s v="Pizza Delique"/>
    <s v="A play that addresses an important social issue, brought to light by members of the UoM Drama Society."/>
    <n v="50"/>
    <n v="70"/>
    <n v="120"/>
    <x v="0"/>
    <x v="1"/>
    <s v="GBP"/>
    <n v="1457870400"/>
    <n v="1456421530"/>
    <b v="0"/>
    <n v="14"/>
    <b v="1"/>
    <x v="6"/>
    <n v="6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407"/>
    <n v="3000"/>
    <n v="3407"/>
    <x v="0"/>
    <x v="0"/>
    <s v="USD"/>
    <n v="1427076840"/>
    <n v="1421960934"/>
    <b v="0"/>
    <n v="30"/>
    <b v="1"/>
    <x v="6"/>
    <n v="1703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221"/>
    <n v="750"/>
    <n v="971"/>
    <x v="0"/>
    <x v="0"/>
    <s v="USD"/>
    <n v="1413784740"/>
    <n v="1412954547"/>
    <b v="0"/>
    <n v="16"/>
    <b v="1"/>
    <x v="6"/>
    <n v="485.5"/>
    <x v="1"/>
    <x v="6"/>
  </r>
  <r>
    <n v="2979"/>
    <s v="'ART'"/>
    <s v="Dear Stone returns with Yasmina Reza's 'ART', a compelling, clever exploration of friendship under duress. Thanks for watching!"/>
    <n v="70"/>
    <n v="5000"/>
    <n v="5070"/>
    <x v="0"/>
    <x v="0"/>
    <s v="USD"/>
    <n v="1420524000"/>
    <n v="1419104823"/>
    <b v="0"/>
    <n v="46"/>
    <b v="1"/>
    <x v="6"/>
    <n v="2535"/>
    <x v="1"/>
    <x v="6"/>
  </r>
  <r>
    <n v="2980"/>
    <s v="INDEPENDENCE NYC"/>
    <s v="1 director, 4 actors, and a whole lotta determination. Help us bring this brilliant story to the heart of NYC!"/>
    <n v="275"/>
    <n v="3000"/>
    <n v="3275"/>
    <x v="0"/>
    <x v="0"/>
    <s v="USD"/>
    <n v="1440381600"/>
    <n v="1438639130"/>
    <b v="0"/>
    <n v="24"/>
    <b v="1"/>
    <x v="6"/>
    <n v="1637.5"/>
    <x v="1"/>
    <x v="6"/>
  </r>
  <r>
    <n v="2981"/>
    <s v="Creation of the Dublin Circus Centre"/>
    <s v="We are fundraising to create a Dublin based circus training centre for public and professionals to learn, upskill, perform and teach."/>
    <n v="1157"/>
    <n v="4000"/>
    <n v="5157"/>
    <x v="0"/>
    <x v="17"/>
    <s v="EUR"/>
    <n v="1443014756"/>
    <n v="1439126756"/>
    <b v="1"/>
    <n v="97"/>
    <b v="1"/>
    <x v="38"/>
    <n v="2578.5"/>
    <x v="1"/>
    <x v="38"/>
  </r>
  <r>
    <n v="2982"/>
    <s v="Railway Playhouse: Setting up a community arts space"/>
    <s v="Renovating this historical landmark, into an arts venue and theatre space for the community."/>
    <n v="103"/>
    <n v="5000"/>
    <n v="5103"/>
    <x v="0"/>
    <x v="1"/>
    <s v="GBP"/>
    <n v="1455208143"/>
    <n v="1452616143"/>
    <b v="1"/>
    <n v="59"/>
    <b v="1"/>
    <x v="38"/>
    <n v="2551.5"/>
    <x v="1"/>
    <x v="38"/>
  </r>
  <r>
    <n v="2983"/>
    <s v="Build the House of Dad's!"/>
    <s v="Dad's Garage Theatre Company needs your help buying our new, forever home by hitting our $150,000 STRETCH GOAL!"/>
    <n v="53985.91"/>
    <n v="116000"/>
    <n v="169985.91"/>
    <x v="0"/>
    <x v="0"/>
    <s v="USD"/>
    <n v="1415722236"/>
    <n v="1410534636"/>
    <b v="1"/>
    <n v="1095"/>
    <b v="1"/>
    <x v="38"/>
    <n v="84992.9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88"/>
    <n v="25000"/>
    <n v="25088"/>
    <x v="0"/>
    <x v="0"/>
    <s v="USD"/>
    <n v="1472020881"/>
    <n v="1469428881"/>
    <b v="1"/>
    <n v="218"/>
    <b v="1"/>
    <x v="38"/>
    <n v="12544"/>
    <x v="1"/>
    <x v="38"/>
  </r>
  <r>
    <n v="2985"/>
    <s v="React Aerial Studio"/>
    <s v="From the moment we flew in to the world of The Circus, we have dreamed of opening our own studio. Help us get our dream off the ground!"/>
    <n v="2165"/>
    <n v="10000"/>
    <n v="12165"/>
    <x v="0"/>
    <x v="4"/>
    <s v="NZD"/>
    <n v="1477886400"/>
    <n v="1476228128"/>
    <b v="0"/>
    <n v="111"/>
    <b v="1"/>
    <x v="38"/>
    <n v="6082.5"/>
    <x v="1"/>
    <x v="38"/>
  </r>
  <r>
    <n v="2986"/>
    <s v="Higher Education"/>
    <s v="Support the circus arts and help our aerial students work with more height. With your support, we will install beams at 19ft!"/>
    <n v="132"/>
    <n v="2400"/>
    <n v="2532"/>
    <x v="0"/>
    <x v="1"/>
    <s v="GBP"/>
    <n v="1462100406"/>
    <n v="1456920006"/>
    <b v="0"/>
    <n v="56"/>
    <b v="1"/>
    <x v="38"/>
    <n v="126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600.2000000000007"/>
    <n v="25000"/>
    <n v="27600.2"/>
    <x v="0"/>
    <x v="0"/>
    <s v="USD"/>
    <n v="1476316800"/>
    <n v="1473837751"/>
    <b v="0"/>
    <n v="265"/>
    <b v="1"/>
    <x v="38"/>
    <n v="13800.1"/>
    <x v="1"/>
    <x v="38"/>
  </r>
  <r>
    <n v="2988"/>
    <s v="Curtain up at the Shoebox Theatre!"/>
    <s v="Since October 2015 the Shoebox Theatre has become a hub of creativity - The next step in our journey is to hang stage curtains!"/>
    <n v="0"/>
    <n v="1000"/>
    <n v="1000"/>
    <x v="0"/>
    <x v="1"/>
    <s v="GBP"/>
    <n v="1466412081"/>
    <n v="1463820081"/>
    <b v="0"/>
    <n v="28"/>
    <b v="1"/>
    <x v="38"/>
    <n v="500"/>
    <x v="1"/>
    <x v="38"/>
  </r>
  <r>
    <n v="2989"/>
    <s v="Let's Light Up The Gem!"/>
    <s v="Bring the movies back to Bethel, Maine."/>
    <n v="15307"/>
    <n v="20000"/>
    <n v="35307"/>
    <x v="0"/>
    <x v="0"/>
    <s v="USD"/>
    <n v="1450673940"/>
    <n v="1448756962"/>
    <b v="0"/>
    <n v="364"/>
    <b v="1"/>
    <x v="38"/>
    <n v="17653.5"/>
    <x v="1"/>
    <x v="38"/>
  </r>
  <r>
    <n v="2990"/>
    <s v="The Gloria Theatre Project"/>
    <s v="We are a non-profit revitalizing the Gloria Theatre - our gift to the community - and we need your help #arts #community #theater"/>
    <n v="0"/>
    <n v="10000"/>
    <n v="10000"/>
    <x v="0"/>
    <x v="0"/>
    <s v="USD"/>
    <n v="1452174420"/>
    <n v="1449150420"/>
    <b v="0"/>
    <n v="27"/>
    <b v="1"/>
    <x v="38"/>
    <n v="5000"/>
    <x v="1"/>
    <x v="38"/>
  </r>
  <r>
    <n v="2991"/>
    <s v="gimmeLIVE @ 9 Wallis"/>
    <s v="A new intimate listening room with tables &amp; theatre seating where artist &amp; fans connect through music, comedy &amp; performing arts."/>
    <n v="280"/>
    <n v="8500"/>
    <n v="8780"/>
    <x v="0"/>
    <x v="0"/>
    <s v="USD"/>
    <n v="1485547530"/>
    <n v="1483646730"/>
    <b v="0"/>
    <n v="93"/>
    <b v="1"/>
    <x v="38"/>
    <n v="4390"/>
    <x v="1"/>
    <x v="38"/>
  </r>
  <r>
    <n v="2992"/>
    <s v="Th'underGrounds"/>
    <s v="Creating a non-profit CAFE &amp; VILLAGE COMMONS in SE Portland, in service to Neighbors, Kids, Artists &amp; the Underserved"/>
    <n v="135"/>
    <n v="3000"/>
    <n v="3135"/>
    <x v="0"/>
    <x v="0"/>
    <s v="USD"/>
    <n v="1476037510"/>
    <n v="1473445510"/>
    <b v="0"/>
    <n v="64"/>
    <b v="1"/>
    <x v="38"/>
    <n v="1567.5"/>
    <x v="1"/>
    <x v="38"/>
  </r>
  <r>
    <n v="2993"/>
    <s v="TRUE WEST: Think, Dog! Productions"/>
    <s v="Help us build the Kitchen from Hell!"/>
    <n v="3"/>
    <n v="1000"/>
    <n v="1003"/>
    <x v="0"/>
    <x v="0"/>
    <s v="USD"/>
    <n v="1455998867"/>
    <n v="1453406867"/>
    <b v="0"/>
    <n v="22"/>
    <b v="1"/>
    <x v="38"/>
    <n v="501.5"/>
    <x v="1"/>
    <x v="38"/>
  </r>
  <r>
    <n v="2994"/>
    <s v="St. Michael Boat Parties - Halloween and Beyond!"/>
    <s v="Help the hosts of the infamous St. Michael sustain and create epic boat parties through Halloween and into 2015"/>
    <n v="1073.24"/>
    <n v="300"/>
    <n v="1373.24"/>
    <x v="0"/>
    <x v="1"/>
    <s v="GBP"/>
    <n v="1412335772"/>
    <n v="1409743772"/>
    <b v="0"/>
    <n v="59"/>
    <b v="1"/>
    <x v="38"/>
    <n v="686.62"/>
    <x v="1"/>
    <x v="38"/>
  </r>
  <r>
    <n v="2995"/>
    <s v="Help Austin's Blue Starlite Drive-in MOVE + ADD 35MM"/>
    <s v="Keeping the drive-in culture alive for 6 years, we now ask for your help so we can CREATE A NEW HOME and save 35MM movies!"/>
    <n v="744"/>
    <n v="15000"/>
    <n v="15744"/>
    <x v="0"/>
    <x v="0"/>
    <s v="USD"/>
    <n v="1484841471"/>
    <n v="1482249471"/>
    <b v="0"/>
    <n v="249"/>
    <b v="1"/>
    <x v="38"/>
    <n v="7872"/>
    <x v="1"/>
    <x v="38"/>
  </r>
  <r>
    <n v="2996"/>
    <s v="Sea Tea Improv's Comedy Theater in Hartford, CT"/>
    <s v="A permanent home for comedy in Connecticut in the heart of downtown Hartford."/>
    <n v="25180"/>
    <n v="35000"/>
    <n v="60180"/>
    <x v="0"/>
    <x v="0"/>
    <s v="USD"/>
    <n v="1432677240"/>
    <n v="1427493240"/>
    <b v="0"/>
    <n v="392"/>
    <b v="1"/>
    <x v="38"/>
    <n v="30090"/>
    <x v="1"/>
    <x v="38"/>
  </r>
  <r>
    <n v="2997"/>
    <s v="Sonorous Road is Expanding! Join Us!"/>
    <s v="We're moving to a new space and upgrading our facilities to continue providing a local theatre venue and arts education program!"/>
    <n v="373"/>
    <n v="10000"/>
    <n v="10373"/>
    <x v="0"/>
    <x v="0"/>
    <s v="USD"/>
    <n v="1488171540"/>
    <n v="1486661793"/>
    <b v="0"/>
    <n v="115"/>
    <b v="1"/>
    <x v="38"/>
    <n v="5186.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1514.5"/>
    <n v="50000"/>
    <n v="51514.5"/>
    <x v="0"/>
    <x v="0"/>
    <s v="USD"/>
    <n v="1402892700"/>
    <n v="1400474329"/>
    <b v="0"/>
    <n v="433"/>
    <b v="1"/>
    <x v="38"/>
    <n v="25757.25"/>
    <x v="1"/>
    <x v="38"/>
  </r>
  <r>
    <n v="2999"/>
    <s v="RAT Fund-Riser"/>
    <s v="Restless Artists' Theatre is building risers and installing better lighting for our patrons.  We need to purchase raw materials."/>
    <n v="255"/>
    <n v="1350"/>
    <n v="1605"/>
    <x v="0"/>
    <x v="0"/>
    <s v="USD"/>
    <n v="1488333600"/>
    <n v="1487094360"/>
    <b v="0"/>
    <n v="20"/>
    <b v="1"/>
    <x v="38"/>
    <n v="802.5"/>
    <x v="1"/>
    <x v="38"/>
  </r>
  <r>
    <n v="3000"/>
    <s v="Voices From The Future"/>
    <s v="A benefit show featuring musicians, dancers &amp; poets all under age 30 to raise money in support of LGBTQ rights and programs."/>
    <n v="0"/>
    <n v="500"/>
    <n v="500"/>
    <x v="0"/>
    <x v="0"/>
    <s v="USD"/>
    <n v="1485885600"/>
    <n v="1484682670"/>
    <b v="0"/>
    <n v="8"/>
    <b v="1"/>
    <x v="38"/>
    <n v="250"/>
    <x v="1"/>
    <x v="38"/>
  </r>
  <r>
    <n v="3001"/>
    <s v="New Comedy Venue and Training Facility"/>
    <s v="Get Scene Studios and Highwire Comedy Co. creating an amazing training facility and theater for Atlanta comedy and film talent!"/>
    <n v="15777.009999999998"/>
    <n v="7214"/>
    <n v="22991.01"/>
    <x v="0"/>
    <x v="0"/>
    <s v="USD"/>
    <n v="1468445382"/>
    <n v="1465853382"/>
    <b v="0"/>
    <n v="175"/>
    <b v="1"/>
    <x v="38"/>
    <n v="11495.504999999999"/>
    <x v="1"/>
    <x v="38"/>
  </r>
  <r>
    <n v="3002"/>
    <s v="Help Fund the &quot;Back Room&quot; Arts Space at Jimmy's No 43!"/>
    <s v="Make the workshop/ small stage space at Jimmy's No 43 even better than before!"/>
    <n v="595.43000000000029"/>
    <n v="7000"/>
    <n v="7595.43"/>
    <x v="0"/>
    <x v="0"/>
    <s v="USD"/>
    <n v="1356552252"/>
    <n v="1353960252"/>
    <b v="0"/>
    <n v="104"/>
    <b v="1"/>
    <x v="38"/>
    <n v="3797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5"/>
    <n v="3000"/>
    <n v="3035"/>
    <x v="0"/>
    <x v="0"/>
    <s v="USD"/>
    <n v="1456811940"/>
    <n v="1454098976"/>
    <b v="0"/>
    <n v="17"/>
    <b v="1"/>
    <x v="38"/>
    <n v="1517.5"/>
    <x v="1"/>
    <x v="38"/>
  </r>
  <r>
    <n v="3004"/>
    <s v="Save the Agawam Cinemas"/>
    <s v="The Agawam Cinemas is to be successfully reopened by new ownership and the twin theaters must be converted to digital projection."/>
    <n v="5126"/>
    <n v="40000"/>
    <n v="45126"/>
    <x v="0"/>
    <x v="0"/>
    <s v="USD"/>
    <n v="1416089324"/>
    <n v="1413493724"/>
    <b v="0"/>
    <n v="277"/>
    <b v="1"/>
    <x v="38"/>
    <n v="22563"/>
    <x v="1"/>
    <x v="38"/>
  </r>
  <r>
    <n v="3005"/>
    <s v="Pangea House Revitalization Project"/>
    <s v="Pangea House is a collectively run, all ages music venue and community space in desperate need of some renovation and updates."/>
    <n v="2172.6000000000004"/>
    <n v="10600"/>
    <n v="12772.6"/>
    <x v="0"/>
    <x v="0"/>
    <s v="USD"/>
    <n v="1412611905"/>
    <n v="1410019905"/>
    <b v="0"/>
    <n v="118"/>
    <b v="1"/>
    <x v="38"/>
    <n v="6386.3"/>
    <x v="1"/>
    <x v="38"/>
  </r>
  <r>
    <n v="3006"/>
    <s v="ONTARIO STREET THEATRE in Port Hope."/>
    <s v="We're an affordable theatre and rental space that can be molded into anything by anyone."/>
    <n v="620"/>
    <n v="8000"/>
    <n v="8620"/>
    <x v="0"/>
    <x v="5"/>
    <s v="CAD"/>
    <n v="1418580591"/>
    <n v="1415988591"/>
    <b v="0"/>
    <n v="97"/>
    <b v="1"/>
    <x v="38"/>
    <n v="4310"/>
    <x v="1"/>
    <x v="38"/>
  </r>
  <r>
    <n v="3007"/>
    <s v="Bethlem"/>
    <s v="Consuite for 2015 CoreCon.  An adventure into insanity."/>
    <n v="480"/>
    <n v="600"/>
    <n v="1080"/>
    <x v="0"/>
    <x v="0"/>
    <s v="USD"/>
    <n v="1429938683"/>
    <n v="1428124283"/>
    <b v="0"/>
    <n v="20"/>
    <b v="1"/>
    <x v="38"/>
    <n v="540"/>
    <x v="1"/>
    <x v="38"/>
  </r>
  <r>
    <n v="3008"/>
    <s v="Baby It's Cold Outside: Silver Spring Stage HVAC Fund!"/>
    <s v="Help fund Silver Spring Stage's HVAC costs for the upcoming year! Don't leave us out in the cold (pun intended)!"/>
    <n v="35"/>
    <n v="3000"/>
    <n v="3035"/>
    <x v="0"/>
    <x v="0"/>
    <s v="USD"/>
    <n v="1453352719"/>
    <n v="1450760719"/>
    <b v="0"/>
    <n v="26"/>
    <b v="1"/>
    <x v="38"/>
    <n v="1517.5"/>
    <x v="1"/>
    <x v="38"/>
  </r>
  <r>
    <n v="3009"/>
    <s v="Montauk Surf Museum"/>
    <s v="The Montauk Surf Museum will present ocean science, as well as the art and history of surfing to visitors and schools in creative ways."/>
    <n v="4939"/>
    <n v="25000"/>
    <n v="29939"/>
    <x v="0"/>
    <x v="0"/>
    <s v="USD"/>
    <n v="1417012840"/>
    <n v="1414417240"/>
    <b v="0"/>
    <n v="128"/>
    <b v="1"/>
    <x v="38"/>
    <n v="14969.5"/>
    <x v="1"/>
    <x v="38"/>
  </r>
  <r>
    <n v="3010"/>
    <s v="Put Your Money Where Your Ear Is!"/>
    <s v="STC &amp; the Sheboygan Area School District are working tirelessly to renovate our 30-year-old sound system. Help us sound better for you!"/>
    <n v="870"/>
    <n v="1500"/>
    <n v="2370"/>
    <x v="0"/>
    <x v="0"/>
    <s v="USD"/>
    <n v="1424548719"/>
    <n v="1419364719"/>
    <b v="0"/>
    <n v="15"/>
    <b v="1"/>
    <x v="38"/>
    <n v="1185"/>
    <x v="1"/>
    <x v="38"/>
  </r>
  <r>
    <n v="3011"/>
    <s v="Katharsis Teatro en Navidad"/>
    <s v="Necesitamos tu ayuda para poder llevar la magia del teatro universitario al Teatro Lagrada de Madrid el 23 de diciembre :)"/>
    <n v="71"/>
    <n v="300"/>
    <n v="371"/>
    <x v="0"/>
    <x v="3"/>
    <s v="EUR"/>
    <n v="1450911540"/>
    <n v="1448536516"/>
    <b v="0"/>
    <n v="25"/>
    <b v="1"/>
    <x v="38"/>
    <n v="185.5"/>
    <x v="1"/>
    <x v="38"/>
  </r>
  <r>
    <n v="3012"/>
    <s v="Up-lifting Up-Fit!"/>
    <s v="Spring Theatre has recently found a new home in the heart of Winston Salem. We need your help for an up-lifting up-fit!"/>
    <n v="685"/>
    <n v="4000"/>
    <n v="4685"/>
    <x v="0"/>
    <x v="0"/>
    <s v="USD"/>
    <n v="1423587130"/>
    <n v="1421772730"/>
    <b v="0"/>
    <n v="55"/>
    <b v="1"/>
    <x v="38"/>
    <n v="2342.5"/>
    <x v="1"/>
    <x v="38"/>
  </r>
  <r>
    <n v="3013"/>
    <s v="Barebones Black Box Theater in Braddock, PA"/>
    <s v="Barebones Productions is developing a new theater and performance facility in Braddock, Pa. &quot;The barebones black box&quot;"/>
    <n v="5696"/>
    <n v="10000"/>
    <n v="15696"/>
    <x v="0"/>
    <x v="0"/>
    <s v="USD"/>
    <n v="1434917049"/>
    <n v="1432325049"/>
    <b v="0"/>
    <n v="107"/>
    <b v="1"/>
    <x v="38"/>
    <n v="784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3276"/>
    <n v="25000"/>
    <n v="28276"/>
    <x v="0"/>
    <x v="0"/>
    <s v="USD"/>
    <n v="1415163600"/>
    <n v="1412737080"/>
    <b v="0"/>
    <n v="557"/>
    <b v="1"/>
    <x v="38"/>
    <n v="14138"/>
    <x v="1"/>
    <x v="38"/>
  </r>
  <r>
    <n v="3015"/>
    <s v="A Sign for 34 West"/>
    <s v="We're turning an old yogurt shop into a live theater in downtown Charleston.   Please help us hang our sign!"/>
    <n v="108"/>
    <n v="3400"/>
    <n v="3508"/>
    <x v="0"/>
    <x v="0"/>
    <s v="USD"/>
    <n v="1402459200"/>
    <n v="1401125238"/>
    <b v="0"/>
    <n v="40"/>
    <b v="1"/>
    <x v="38"/>
    <n v="175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22"/>
    <n v="8500"/>
    <n v="8722"/>
    <x v="0"/>
    <x v="0"/>
    <s v="USD"/>
    <n v="1405688952"/>
    <n v="1400504952"/>
    <b v="0"/>
    <n v="36"/>
    <b v="1"/>
    <x v="38"/>
    <n v="436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1285"/>
    <n v="22000"/>
    <n v="23285"/>
    <x v="0"/>
    <x v="0"/>
    <s v="USD"/>
    <n v="1408566243"/>
    <n v="1405974243"/>
    <b v="0"/>
    <n v="159"/>
    <b v="1"/>
    <x v="38"/>
    <n v="11642.5"/>
    <x v="1"/>
    <x v="38"/>
  </r>
  <r>
    <n v="3018"/>
    <s v="Why Theatre"/>
    <s v="Le projet vise la crÃ©ation dâ€™un lieu de rÃ©sidence, recherche et formation dÃ©diÃ© Ã  l'art vivant, l'image et la narration."/>
    <n v="30"/>
    <n v="4200"/>
    <n v="4230"/>
    <x v="0"/>
    <x v="6"/>
    <s v="EUR"/>
    <n v="1437429600"/>
    <n v="1433747376"/>
    <b v="0"/>
    <n v="41"/>
    <b v="1"/>
    <x v="38"/>
    <n v="211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3185"/>
    <n v="15000"/>
    <n v="18185"/>
    <x v="0"/>
    <x v="0"/>
    <s v="USD"/>
    <n v="1401159600"/>
    <n v="1398801620"/>
    <b v="0"/>
    <n v="226"/>
    <b v="1"/>
    <x v="38"/>
    <n v="9092.5"/>
    <x v="1"/>
    <x v="38"/>
  </r>
  <r>
    <n v="3020"/>
    <s v="Prime Stage Theater Studio Upgrades!"/>
    <s v="Any donation--big or small--will help us upgrade our studio/rehearsal space into a black box theater and offer even more programs."/>
    <n v="40"/>
    <n v="7000"/>
    <n v="7040"/>
    <x v="0"/>
    <x v="0"/>
    <s v="USD"/>
    <n v="1439583533"/>
    <n v="1434399533"/>
    <b v="0"/>
    <n v="30"/>
    <b v="1"/>
    <x v="38"/>
    <n v="3520"/>
    <x v="1"/>
    <x v="38"/>
  </r>
  <r>
    <n v="3021"/>
    <s v="BEEP! BEEP! 2ND STORY IS ON THE MOVE!"/>
    <s v="At the end of October 2016, 2nd Story will be moving from its current office space to a storefront space in Albany Park, Chicago, IL."/>
    <n v="721"/>
    <n v="4500"/>
    <n v="5221"/>
    <x v="0"/>
    <x v="0"/>
    <s v="USD"/>
    <n v="1479794340"/>
    <n v="1476715869"/>
    <b v="0"/>
    <n v="103"/>
    <b v="1"/>
    <x v="38"/>
    <n v="2610.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88"/>
    <n v="10000"/>
    <n v="10088"/>
    <x v="0"/>
    <x v="0"/>
    <s v="USD"/>
    <n v="1472338409"/>
    <n v="1468450409"/>
    <b v="0"/>
    <n v="62"/>
    <b v="1"/>
    <x v="38"/>
    <n v="5044"/>
    <x v="1"/>
    <x v="38"/>
  </r>
  <r>
    <n v="3023"/>
    <s v="The Night Watch"/>
    <s v="Antonia Goddard Productions in association with Jethro Compton Productions presents THE NIGHT WATCH, an exciting new historical drama."/>
    <n v="21"/>
    <n v="700"/>
    <n v="721"/>
    <x v="0"/>
    <x v="1"/>
    <s v="GBP"/>
    <n v="1434039186"/>
    <n v="1430151186"/>
    <b v="0"/>
    <n v="6"/>
    <b v="1"/>
    <x v="38"/>
    <n v="360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7321"/>
    <n v="5000"/>
    <n v="12321"/>
    <x v="0"/>
    <x v="0"/>
    <s v="USD"/>
    <n v="1349567475"/>
    <n v="1346975475"/>
    <b v="0"/>
    <n v="182"/>
    <b v="1"/>
    <x v="38"/>
    <n v="6160.5"/>
    <x v="1"/>
    <x v="38"/>
  </r>
  <r>
    <n v="3025"/>
    <s v="The Other Room â€“ Cardiffâ€™s First Pub Theatre"/>
    <s v="Be part of building Cardiff's first pub theatre, located right in the city centre. Launching January 2015."/>
    <n v="5055"/>
    <n v="2500"/>
    <n v="7555"/>
    <x v="0"/>
    <x v="1"/>
    <s v="GBP"/>
    <n v="1401465600"/>
    <n v="1399032813"/>
    <b v="0"/>
    <n v="145"/>
    <b v="1"/>
    <x v="38"/>
    <n v="3777.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390"/>
    <n v="900"/>
    <n v="1290"/>
    <x v="0"/>
    <x v="1"/>
    <s v="GBP"/>
    <n v="1488538892"/>
    <n v="1487329292"/>
    <b v="0"/>
    <n v="25"/>
    <b v="1"/>
    <x v="38"/>
    <n v="645"/>
    <x v="1"/>
    <x v="38"/>
  </r>
  <r>
    <n v="3027"/>
    <s v="Help ReNew the Rainbow Stage (&amp; office) for Future Stars"/>
    <s v="Wavy says let's LIGHT UP THE RAINBOW STAGE and as our stretch reward we'll throw all of us a PARTY!"/>
    <n v="12576"/>
    <n v="40000"/>
    <n v="52576"/>
    <x v="0"/>
    <x v="0"/>
    <s v="USD"/>
    <n v="1426866851"/>
    <n v="1424278451"/>
    <b v="0"/>
    <n v="320"/>
    <b v="1"/>
    <x v="38"/>
    <n v="26288"/>
    <x v="1"/>
    <x v="38"/>
  </r>
  <r>
    <n v="3028"/>
    <s v="A Home for Vegas Theatre Hub"/>
    <s v="We have a space! Help us fill it with a stage, chairs, gear and audiences' laughter!"/>
    <n v="3401"/>
    <n v="5000"/>
    <n v="8401"/>
    <x v="0"/>
    <x v="0"/>
    <s v="USD"/>
    <n v="1471242025"/>
    <n v="1468650025"/>
    <b v="0"/>
    <n v="99"/>
    <b v="1"/>
    <x v="38"/>
    <n v="4200.5"/>
    <x v="1"/>
    <x v="38"/>
  </r>
  <r>
    <n v="3029"/>
    <s v="Ground Floor Theatre"/>
    <s v="We're building a new theatre venue in Austin! Austin is growing, but we are losing space for artists- help us keep local theatre alive!"/>
    <n v="2903"/>
    <n v="30000"/>
    <n v="32903"/>
    <x v="0"/>
    <x v="0"/>
    <s v="USD"/>
    <n v="1416285300"/>
    <n v="1413824447"/>
    <b v="0"/>
    <n v="348"/>
    <b v="1"/>
    <x v="38"/>
    <n v="16451.5"/>
    <x v="1"/>
    <x v="38"/>
  </r>
  <r>
    <n v="3030"/>
    <s v="Guilford Center Stage Lights Up"/>
    <s v="Guilford Center Stage is a new project bringing theater to our 1896 Grange; we need to purchase simple theater lighting for our stage."/>
    <n v="117"/>
    <n v="1750"/>
    <n v="1867"/>
    <x v="0"/>
    <x v="0"/>
    <s v="USD"/>
    <n v="1442426171"/>
    <n v="1439834171"/>
    <b v="0"/>
    <n v="41"/>
    <b v="1"/>
    <x v="38"/>
    <n v="933.5"/>
    <x v="1"/>
    <x v="38"/>
  </r>
  <r>
    <n v="3031"/>
    <s v="Blue Thyme Nights"/>
    <s v="Blue Thyme Nights is the production of Am I Blue by Beth Henley &amp; Thymus Vulgaris by Lanford  Wilson._x000a__x000a_Artwork by Charlotte Ager"/>
    <n v="0"/>
    <n v="1500"/>
    <n v="1500"/>
    <x v="0"/>
    <x v="0"/>
    <s v="USD"/>
    <n v="1476479447"/>
    <n v="1471295447"/>
    <b v="0"/>
    <n v="29"/>
    <b v="1"/>
    <x v="38"/>
    <n v="750"/>
    <x v="1"/>
    <x v="38"/>
  </r>
  <r>
    <n v="3032"/>
    <s v="Silent Valley : A Haunting"/>
    <s v="One night only, not-for-profit, neighborhood haunted attraction that will scare your mask off! Coming this Halloween."/>
    <n v="272"/>
    <n v="1000"/>
    <n v="1272"/>
    <x v="0"/>
    <x v="0"/>
    <s v="USD"/>
    <n v="1441933459"/>
    <n v="1439341459"/>
    <b v="0"/>
    <n v="25"/>
    <b v="1"/>
    <x v="38"/>
    <n v="636"/>
    <x v="1"/>
    <x v="38"/>
  </r>
  <r>
    <n v="3033"/>
    <s v="Stagelights Studio by Pam Kinter, Greensboro"/>
    <s v="Finally Stagelights will have a space of our very own!  Be a part of this exciting new adventure in Greensboro!!"/>
    <n v="1396"/>
    <n v="3000"/>
    <n v="4396"/>
    <x v="0"/>
    <x v="0"/>
    <s v="USD"/>
    <n v="1471487925"/>
    <n v="1468895925"/>
    <b v="0"/>
    <n v="23"/>
    <b v="1"/>
    <x v="38"/>
    <n v="219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2536"/>
    <n v="100000"/>
    <n v="112536"/>
    <x v="0"/>
    <x v="0"/>
    <s v="USD"/>
    <n v="1477972740"/>
    <n v="1475326255"/>
    <b v="0"/>
    <n v="1260"/>
    <b v="1"/>
    <x v="38"/>
    <n v="56268"/>
    <x v="1"/>
    <x v="38"/>
  </r>
  <r>
    <n v="3035"/>
    <s v="The Coalition Theater"/>
    <s v="Help create a permanent home for live comedy shows and classes in Downtown RVA."/>
    <n v="2196.7099999999991"/>
    <n v="25000"/>
    <n v="27196.71"/>
    <x v="0"/>
    <x v="0"/>
    <s v="USD"/>
    <n v="1367674009"/>
    <n v="1365082009"/>
    <b v="0"/>
    <n v="307"/>
    <b v="1"/>
    <x v="38"/>
    <n v="13598.355"/>
    <x v="1"/>
    <x v="38"/>
  </r>
  <r>
    <n v="3036"/>
    <s v="Save the Studio!"/>
    <s v="Help Synetic Theater create a new Studio to produce amazing  shows in the 2013/14 season and train awesome artists of all ages!"/>
    <n v="6683"/>
    <n v="25000"/>
    <n v="31683"/>
    <x v="0"/>
    <x v="0"/>
    <s v="USD"/>
    <n v="1376654340"/>
    <n v="1373568644"/>
    <b v="0"/>
    <n v="329"/>
    <b v="1"/>
    <x v="38"/>
    <n v="15841.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66"/>
    <n v="500"/>
    <n v="1066"/>
    <x v="0"/>
    <x v="0"/>
    <s v="USD"/>
    <n v="1285995540"/>
    <n v="1279574773"/>
    <b v="0"/>
    <n v="32"/>
    <b v="1"/>
    <x v="38"/>
    <n v="533"/>
    <x v="1"/>
    <x v="38"/>
  </r>
  <r>
    <n v="3038"/>
    <s v="Overtime Theater Spruce Up"/>
    <s v="Our little theater needs some love. We took over a lab and need to make our space look more inviting and well, like a theater!"/>
    <n v="5"/>
    <n v="1000"/>
    <n v="1005"/>
    <x v="0"/>
    <x v="0"/>
    <s v="USD"/>
    <n v="1457071397"/>
    <n v="1451887397"/>
    <b v="0"/>
    <n v="27"/>
    <b v="1"/>
    <x v="38"/>
    <n v="502.5"/>
    <x v="1"/>
    <x v="38"/>
  </r>
  <r>
    <n v="3039"/>
    <s v="Shelter the Schmee"/>
    <s v="After 22 yrs downstairs we are &quot;getting out of  our parents basement&quot; and building a new 50 seat theater in a new location."/>
    <n v="1742.7799999999988"/>
    <n v="20000"/>
    <n v="21742.78"/>
    <x v="0"/>
    <x v="0"/>
    <s v="USD"/>
    <n v="1388303940"/>
    <n v="1386011038"/>
    <b v="0"/>
    <n v="236"/>
    <b v="1"/>
    <x v="38"/>
    <n v="10871.39"/>
    <x v="1"/>
    <x v="38"/>
  </r>
  <r>
    <n v="3040"/>
    <s v="Jayhawk Makeover"/>
    <s v="48 hours of deck screws, dry wall, hard hats and needed renovation to help the Jayhawk rise from the ashes."/>
    <n v="225"/>
    <n v="3000"/>
    <n v="3225"/>
    <x v="0"/>
    <x v="0"/>
    <s v="USD"/>
    <n v="1435359600"/>
    <n v="1434999621"/>
    <b v="0"/>
    <n v="42"/>
    <b v="1"/>
    <x v="38"/>
    <n v="1612.5"/>
    <x v="1"/>
    <x v="38"/>
  </r>
  <r>
    <n v="3041"/>
    <s v="Lend a Hand in Our Home"/>
    <s v="Privet! Hello! Bon Jour! We are the Arlekin Players Theatre and we need a home."/>
    <n v="870"/>
    <n v="8300"/>
    <n v="9170"/>
    <x v="0"/>
    <x v="0"/>
    <s v="USD"/>
    <n v="1453323048"/>
    <n v="1450731048"/>
    <b v="0"/>
    <n v="95"/>
    <b v="1"/>
    <x v="38"/>
    <n v="4585"/>
    <x v="1"/>
    <x v="38"/>
  </r>
  <r>
    <n v="3042"/>
    <s v="HOPE MILL THEATRE - CHAIR FUND"/>
    <s v="Hope Mill Theatre is a brand new Fringe Theatre in the heart of Manchester city - bringing a diverse programme of entertainment!"/>
    <n v="420"/>
    <n v="1500"/>
    <n v="1920"/>
    <x v="0"/>
    <x v="1"/>
    <s v="GBP"/>
    <n v="1444149047"/>
    <n v="1441557047"/>
    <b v="0"/>
    <n v="37"/>
    <b v="1"/>
    <x v="38"/>
    <n v="960"/>
    <x v="1"/>
    <x v="38"/>
  </r>
  <r>
    <n v="3043"/>
    <s v="Like This Post (The Post at 750)"/>
    <s v="Introducing The Post at 750! Join us in the creation of Vancouver's most exciting new cultural space in the heart of downtown."/>
    <n v="1501"/>
    <n v="15000"/>
    <n v="16501"/>
    <x v="0"/>
    <x v="5"/>
    <s v="CAD"/>
    <n v="1429152600"/>
    <n v="1426815699"/>
    <b v="0"/>
    <n v="128"/>
    <b v="1"/>
    <x v="38"/>
    <n v="8250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121"/>
    <n v="12000"/>
    <n v="13121"/>
    <x v="0"/>
    <x v="0"/>
    <s v="USD"/>
    <n v="1454433998"/>
    <n v="1453137998"/>
    <b v="0"/>
    <n v="156"/>
    <b v="1"/>
    <x v="38"/>
    <n v="6560.5"/>
    <x v="1"/>
    <x v="38"/>
  </r>
  <r>
    <n v="3045"/>
    <s v="Colorado ACTS Black Box Painting"/>
    <s v="Walmart decided they wanted our space, so we had to move to a new theater. Help us make it an awesome space by painting it all black!"/>
    <n v="1308.2600000000002"/>
    <n v="4000"/>
    <n v="5308.26"/>
    <x v="0"/>
    <x v="0"/>
    <s v="USD"/>
    <n v="1408679055"/>
    <n v="1406087055"/>
    <b v="0"/>
    <n v="64"/>
    <b v="1"/>
    <x v="38"/>
    <n v="2654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177"/>
    <n v="7900"/>
    <n v="15077"/>
    <x v="0"/>
    <x v="0"/>
    <s v="USD"/>
    <n v="1410324720"/>
    <n v="1407784586"/>
    <b v="0"/>
    <n v="58"/>
    <b v="1"/>
    <x v="38"/>
    <n v="7538.5"/>
    <x v="1"/>
    <x v="38"/>
  </r>
  <r>
    <n v="3047"/>
    <s v="Acting V Senior Showcase"/>
    <s v="Hi! We're the Graduating Seniors Acting V Seniors at Temple University! Welcome to our Kick starter Page!"/>
    <n v="245"/>
    <n v="500"/>
    <n v="745"/>
    <x v="0"/>
    <x v="0"/>
    <s v="USD"/>
    <n v="1461762960"/>
    <n v="1457999054"/>
    <b v="0"/>
    <n v="20"/>
    <b v="1"/>
    <x v="38"/>
    <n v="372.5"/>
    <x v="1"/>
    <x v="38"/>
  </r>
  <r>
    <n v="3048"/>
    <s v="December Match Campaign"/>
    <s v="By matching donations up to $5000, Jack Kesler and Maurice Richards have challenged YOU to help Urbanite outfit their brand new space."/>
    <n v="3320"/>
    <n v="5000"/>
    <n v="8320"/>
    <x v="0"/>
    <x v="0"/>
    <s v="USD"/>
    <n v="1420060920"/>
    <n v="1417556262"/>
    <b v="0"/>
    <n v="47"/>
    <b v="1"/>
    <x v="38"/>
    <n v="416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250"/>
    <n v="3750"/>
    <n v="4000"/>
    <x v="0"/>
    <x v="0"/>
    <s v="USD"/>
    <n v="1434241255"/>
    <n v="1431649255"/>
    <b v="0"/>
    <n v="54"/>
    <b v="1"/>
    <x v="38"/>
    <n v="2000"/>
    <x v="1"/>
    <x v="38"/>
  </r>
  <r>
    <n v="3050"/>
    <s v="The Black Pearl Consuite at CoreCon VIII: On Ancient Seas"/>
    <s v="Help fund The Black Pearl Consuite at CoreCon VIII: On Ancient Seas!"/>
    <n v="36"/>
    <n v="600"/>
    <n v="636"/>
    <x v="0"/>
    <x v="0"/>
    <s v="USD"/>
    <n v="1462420960"/>
    <n v="1459828960"/>
    <b v="0"/>
    <n v="9"/>
    <b v="1"/>
    <x v="38"/>
    <n v="318"/>
    <x v="1"/>
    <x v="38"/>
  </r>
  <r>
    <n v="3051"/>
    <s v="Jon Udry's ABC Tour"/>
    <s v="The ABC tour: 26 comedy-juggling shows in 26 different venues - chosen by YOU - each beginning with a different letter of the alphabet."/>
    <n v="-2673"/>
    <n v="3500"/>
    <n v="827"/>
    <x v="2"/>
    <x v="1"/>
    <s v="GBP"/>
    <n v="1486547945"/>
    <n v="1483955945"/>
    <b v="1"/>
    <n v="35"/>
    <b v="0"/>
    <x v="38"/>
    <n v="413.5"/>
    <x v="1"/>
    <x v="38"/>
  </r>
  <r>
    <n v="3052"/>
    <s v="Funding for a new theater facility in Walker Minnesota"/>
    <s v="To let the arts continue in Walker Minnesota We need a performing arts space and art gallery"/>
    <n v="-49925"/>
    <n v="50000"/>
    <n v="75"/>
    <x v="2"/>
    <x v="0"/>
    <s v="USD"/>
    <n v="1432828740"/>
    <n v="1430237094"/>
    <b v="0"/>
    <n v="2"/>
    <b v="0"/>
    <x v="38"/>
    <n v="37.5"/>
    <x v="1"/>
    <x v="38"/>
  </r>
  <r>
    <n v="3053"/>
    <s v="Showroom"/>
    <s v="Showroom is a multi-disciplinary space providing unorthodox concerts, events &amp; a platform creatives can express their creative vision"/>
    <n v="-9960"/>
    <n v="10000"/>
    <n v="40"/>
    <x v="2"/>
    <x v="0"/>
    <s v="USD"/>
    <n v="1412222340"/>
    <n v="1407781013"/>
    <b v="0"/>
    <n v="3"/>
    <b v="0"/>
    <x v="38"/>
    <n v="2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-300"/>
    <n v="300"/>
    <n v="0"/>
    <x v="2"/>
    <x v="0"/>
    <s v="USD"/>
    <n v="1425258240"/>
    <n v="1422043154"/>
    <b v="0"/>
    <n v="0"/>
    <b v="0"/>
    <x v="38"/>
    <n v="0"/>
    <x v="1"/>
    <x v="38"/>
  </r>
  <r>
    <n v="3055"/>
    <s v="Bungers surfing Museum"/>
    <s v="I have been in the Surfing business since 1962 have a collection of surfing memorabilia I would like to open a surfing museum"/>
    <n v="-19999"/>
    <n v="20000"/>
    <n v="1"/>
    <x v="2"/>
    <x v="0"/>
    <s v="USD"/>
    <n v="1420844390"/>
    <n v="1415660390"/>
    <b v="0"/>
    <n v="1"/>
    <b v="0"/>
    <x v="38"/>
    <n v="0.5"/>
    <x v="1"/>
    <x v="38"/>
  </r>
  <r>
    <n v="3056"/>
    <s v="Palace Flophouse Theater"/>
    <s v="Looking to establish a communal space for art shows, bands, farmer's markets, environmental education, and traditional skills."/>
    <n v="-25000"/>
    <n v="25000"/>
    <n v="0"/>
    <x v="2"/>
    <x v="0"/>
    <s v="USD"/>
    <n v="1412003784"/>
    <n v="1406819784"/>
    <b v="0"/>
    <n v="0"/>
    <b v="0"/>
    <x v="38"/>
    <n v="0"/>
    <x v="1"/>
    <x v="38"/>
  </r>
  <r>
    <n v="3057"/>
    <s v="1 World Educational Theme Parks"/>
    <s v="A series of 6 educational theme parks. This project is to fund the plans and 3D designs required to build the first park."/>
    <n v="-50000"/>
    <n v="50000"/>
    <n v="0"/>
    <x v="2"/>
    <x v="1"/>
    <s v="GBP"/>
    <n v="1459694211"/>
    <n v="1457105811"/>
    <b v="0"/>
    <n v="0"/>
    <b v="0"/>
    <x v="38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-17997"/>
    <n v="18000"/>
    <n v="3"/>
    <x v="2"/>
    <x v="13"/>
    <s v="EUR"/>
    <n v="1463734740"/>
    <n v="1459414740"/>
    <b v="0"/>
    <n v="3"/>
    <b v="0"/>
    <x v="38"/>
    <n v="1.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-14549"/>
    <n v="15000"/>
    <n v="451"/>
    <x v="2"/>
    <x v="0"/>
    <s v="USD"/>
    <n v="1407536846"/>
    <n v="1404944846"/>
    <b v="0"/>
    <n v="11"/>
    <b v="0"/>
    <x v="38"/>
    <n v="225.5"/>
    <x v="1"/>
    <x v="38"/>
  </r>
  <r>
    <n v="3060"/>
    <s v="Save the Roxy Theatre in Bremerton WA"/>
    <s v="Save the historic Roxy theatre in Bremerton WA from being repurposed as office space."/>
    <n v="-219665"/>
    <n v="220000"/>
    <n v="335"/>
    <x v="2"/>
    <x v="0"/>
    <s v="USD"/>
    <n v="1443422134"/>
    <n v="1440830134"/>
    <b v="0"/>
    <n v="6"/>
    <b v="0"/>
    <x v="38"/>
    <n v="167.5"/>
    <x v="1"/>
    <x v="38"/>
  </r>
  <r>
    <n v="3061"/>
    <s v="Help Save Parkway Cinemas!"/>
    <s v="Save a historic Local theater."/>
    <n v="-1000000"/>
    <n v="1000000"/>
    <n v="0"/>
    <x v="2"/>
    <x v="0"/>
    <s v="USD"/>
    <n v="1407955748"/>
    <n v="1405363748"/>
    <b v="0"/>
    <n v="0"/>
    <b v="0"/>
    <x v="3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-3316"/>
    <n v="10000"/>
    <n v="6684"/>
    <x v="2"/>
    <x v="0"/>
    <s v="USD"/>
    <n v="1443636000"/>
    <n v="1441111892"/>
    <b v="0"/>
    <n v="67"/>
    <b v="0"/>
    <x v="38"/>
    <n v="3342"/>
    <x v="1"/>
    <x v="38"/>
  </r>
  <r>
    <n v="3063"/>
    <s v="Spec Haus"/>
    <s v="Members of the local Miami music scene are putting together a venue/creative space in Kendall!"/>
    <n v="-2413"/>
    <n v="3000"/>
    <n v="587"/>
    <x v="2"/>
    <x v="0"/>
    <s v="USD"/>
    <n v="1477174138"/>
    <n v="1474150138"/>
    <b v="0"/>
    <n v="23"/>
    <b v="0"/>
    <x v="38"/>
    <n v="293.5"/>
    <x v="1"/>
    <x v="38"/>
  </r>
  <r>
    <n v="3064"/>
    <s v="Kickstart the Crossroads Community"/>
    <s v="An epicenter for connection, creation and expression of the community."/>
    <n v="-66529"/>
    <n v="75000"/>
    <n v="8471"/>
    <x v="2"/>
    <x v="0"/>
    <s v="USD"/>
    <n v="1448175540"/>
    <n v="1445483246"/>
    <b v="0"/>
    <n v="72"/>
    <b v="0"/>
    <x v="38"/>
    <n v="4235.5"/>
    <x v="1"/>
    <x v="38"/>
  </r>
  <r>
    <n v="3065"/>
    <s v="The Castle Project"/>
    <s v="A castle themed events center with large and small spaces to support a variety of arts i.e. performing, visual, music, theater, dance"/>
    <n v="-24990"/>
    <n v="25000"/>
    <n v="10"/>
    <x v="2"/>
    <x v="0"/>
    <s v="USD"/>
    <n v="1406683172"/>
    <n v="1404523172"/>
    <b v="0"/>
    <n v="2"/>
    <b v="0"/>
    <x v="38"/>
    <n v="5"/>
    <x v="1"/>
    <x v="38"/>
  </r>
  <r>
    <n v="3066"/>
    <s v="Gold Coast Wake Park"/>
    <s v="Our mission is to offer an innovative family watersports attraction that is fun, safe, economical and a leader in its field."/>
    <n v="-308050"/>
    <n v="350000"/>
    <n v="41950"/>
    <x v="2"/>
    <x v="2"/>
    <s v="AUD"/>
    <n v="1468128537"/>
    <n v="1465536537"/>
    <b v="0"/>
    <n v="15"/>
    <b v="0"/>
    <x v="38"/>
    <n v="2097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-7800"/>
    <n v="8000"/>
    <n v="200"/>
    <x v="2"/>
    <x v="4"/>
    <s v="NZD"/>
    <n v="1441837879"/>
    <n v="1439245879"/>
    <b v="0"/>
    <n v="1"/>
    <b v="0"/>
    <x v="38"/>
    <n v="1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-249825"/>
    <n v="250000"/>
    <n v="175"/>
    <x v="2"/>
    <x v="0"/>
    <s v="USD"/>
    <n v="1445013352"/>
    <n v="1442421352"/>
    <b v="0"/>
    <n v="2"/>
    <b v="0"/>
    <x v="38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-859"/>
    <n v="1000"/>
    <n v="141"/>
    <x v="2"/>
    <x v="0"/>
    <s v="USD"/>
    <n v="1418587234"/>
    <n v="1415995234"/>
    <b v="0"/>
    <n v="7"/>
    <b v="0"/>
    <x v="38"/>
    <n v="70.5"/>
    <x v="1"/>
    <x v="38"/>
  </r>
  <r>
    <n v="3070"/>
    <s v="Purpose Built Liverpool Comedy Club, Restaurant &amp; Bar"/>
    <s v="Liverpool's 1st purpose built 7 night a week comedy club, bar &amp; restaurant with live music &amp; much more"/>
    <n v="-9666"/>
    <n v="10000"/>
    <n v="334"/>
    <x v="2"/>
    <x v="1"/>
    <s v="GBP"/>
    <n v="1481132169"/>
    <n v="1479317769"/>
    <b v="0"/>
    <n v="16"/>
    <b v="0"/>
    <x v="38"/>
    <n v="167"/>
    <x v="1"/>
    <x v="38"/>
  </r>
  <r>
    <n v="3071"/>
    <s v="The Echo Theatre 2015"/>
    <s v="Anyone can create. They just need a place and an opportunity. The Echo Theatre (Provo) provides that opportunity."/>
    <n v="-4827"/>
    <n v="12000"/>
    <n v="7173"/>
    <x v="2"/>
    <x v="0"/>
    <s v="USD"/>
    <n v="1429595940"/>
    <n v="1428082481"/>
    <b v="0"/>
    <n v="117"/>
    <b v="0"/>
    <x v="38"/>
    <n v="3586.5"/>
    <x v="1"/>
    <x v="38"/>
  </r>
  <r>
    <n v="3072"/>
    <s v="Crosswalk Theatre - Starting Capital"/>
    <s v="Crosswalk Theatre Company - Network Directory promotes all stage talent. Increasing your odds to connect to the right hiring person."/>
    <n v="-11998"/>
    <n v="12000"/>
    <n v="2"/>
    <x v="2"/>
    <x v="0"/>
    <s v="USD"/>
    <n v="1477791960"/>
    <n v="1476549262"/>
    <b v="0"/>
    <n v="2"/>
    <b v="0"/>
    <x v="3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-2799355"/>
    <n v="2800000"/>
    <n v="645"/>
    <x v="2"/>
    <x v="0"/>
    <s v="USD"/>
    <n v="1434309540"/>
    <n v="1429287900"/>
    <b v="0"/>
    <n v="7"/>
    <b v="0"/>
    <x v="38"/>
    <n v="322.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-24978"/>
    <n v="25000"/>
    <n v="22"/>
    <x v="2"/>
    <x v="6"/>
    <s v="EUR"/>
    <n v="1457617359"/>
    <n v="1455025359"/>
    <b v="0"/>
    <n v="3"/>
    <b v="0"/>
    <x v="38"/>
    <n v="11"/>
    <x v="1"/>
    <x v="38"/>
  </r>
  <r>
    <n v="3075"/>
    <s v="The Little MAGIC Theatre"/>
    <s v="Magic Morgan &amp; Liliana are raising funds to expand their famed traveling magic show to a theater of magic."/>
    <n v="-13704"/>
    <n v="15000"/>
    <n v="1296"/>
    <x v="2"/>
    <x v="0"/>
    <s v="USD"/>
    <n v="1471573640"/>
    <n v="1467253640"/>
    <b v="0"/>
    <n v="20"/>
    <b v="0"/>
    <x v="38"/>
    <n v="648"/>
    <x v="1"/>
    <x v="38"/>
  </r>
  <r>
    <n v="3076"/>
    <s v="10,000 Hours"/>
    <s v="Helping female comedians get in their 10,000 Hours of practice!"/>
    <n v="-8494"/>
    <n v="10000"/>
    <n v="1506"/>
    <x v="2"/>
    <x v="0"/>
    <s v="USD"/>
    <n v="1444405123"/>
    <n v="1439221123"/>
    <b v="0"/>
    <n v="50"/>
    <b v="0"/>
    <x v="38"/>
    <n v="75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-21895"/>
    <n v="22000"/>
    <n v="105"/>
    <x v="2"/>
    <x v="5"/>
    <s v="CAD"/>
    <n v="1488495478"/>
    <n v="1485903478"/>
    <b v="0"/>
    <n v="2"/>
    <b v="0"/>
    <x v="3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-59929"/>
    <n v="60000"/>
    <n v="71"/>
    <x v="2"/>
    <x v="0"/>
    <s v="USD"/>
    <n v="1424920795"/>
    <n v="1422328795"/>
    <b v="0"/>
    <n v="3"/>
    <b v="0"/>
    <x v="38"/>
    <n v="35.5"/>
    <x v="1"/>
    <x v="38"/>
  </r>
  <r>
    <n v="3079"/>
    <s v="Join us in creating a new Hell on Earth!"/>
    <s v="We desire to purchase a portion of Hell, in Michigan just outside of Detroit, to create a world-class performance art space.  Join us."/>
    <n v="-1322440"/>
    <n v="1333666"/>
    <n v="11226"/>
    <x v="2"/>
    <x v="0"/>
    <s v="USD"/>
    <n v="1427040435"/>
    <n v="1424452035"/>
    <b v="0"/>
    <n v="27"/>
    <b v="0"/>
    <x v="38"/>
    <n v="5613"/>
    <x v="1"/>
    <x v="38"/>
  </r>
  <r>
    <n v="3080"/>
    <s v="Global Community Theater One."/>
    <s v="Sustainable, fire-proof, carbon-negative, and all-season recreation of the Globe Theater made famous by Shakespeare, with gardens."/>
    <n v="-1999624"/>
    <n v="2000000"/>
    <n v="376"/>
    <x v="2"/>
    <x v="0"/>
    <s v="USD"/>
    <n v="1419644444"/>
    <n v="1414456844"/>
    <b v="0"/>
    <n v="7"/>
    <b v="0"/>
    <x v="38"/>
    <n v="188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-997897"/>
    <n v="1000000"/>
    <n v="2103"/>
    <x v="2"/>
    <x v="0"/>
    <s v="USD"/>
    <n v="1442722891"/>
    <n v="1440130891"/>
    <b v="0"/>
    <n v="5"/>
    <b v="0"/>
    <x v="38"/>
    <n v="1051.5"/>
    <x v="1"/>
    <x v="38"/>
  </r>
  <r>
    <n v="3082"/>
    <s v="Magical Workshop, Magic/Hobby Store"/>
    <s v="Help expand the time of everyones favorite magic store!  It currently limited to 3 days a week. If not for you, then the children!"/>
    <n v="-9000"/>
    <n v="9000"/>
    <n v="0"/>
    <x v="2"/>
    <x v="0"/>
    <s v="USD"/>
    <n v="1447628946"/>
    <n v="1445033346"/>
    <b v="0"/>
    <n v="0"/>
    <b v="0"/>
    <x v="3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-19944"/>
    <n v="20000"/>
    <n v="56"/>
    <x v="2"/>
    <x v="0"/>
    <s v="USD"/>
    <n v="1409547600"/>
    <n v="1406986278"/>
    <b v="0"/>
    <n v="3"/>
    <b v="0"/>
    <x v="38"/>
    <n v="28"/>
    <x v="1"/>
    <x v="38"/>
  </r>
  <r>
    <n v="3084"/>
    <s v="URGENT: Help Us Replace Our Ramp!"/>
    <s v="18-yr-old handicap-access ramp collapsed, must replace. Help fund &amp; ensure everyone access to our 35-seat non-profit community theater!"/>
    <n v="-3589"/>
    <n v="4059"/>
    <n v="470"/>
    <x v="2"/>
    <x v="0"/>
    <s v="USD"/>
    <n v="1430851680"/>
    <n v="1428340931"/>
    <b v="0"/>
    <n v="6"/>
    <b v="0"/>
    <x v="38"/>
    <n v="235"/>
    <x v="1"/>
    <x v="38"/>
  </r>
  <r>
    <n v="3085"/>
    <s v="Paper Tank Theater Music Madness Party"/>
    <s v="Get behind a new music venue in our city by helping with equipment! We're pre-selling tickets to our party and offering other perks."/>
    <n v="-24390"/>
    <n v="25000"/>
    <n v="610"/>
    <x v="2"/>
    <x v="0"/>
    <s v="USD"/>
    <n v="1443561159"/>
    <n v="1440969159"/>
    <b v="0"/>
    <n v="9"/>
    <b v="0"/>
    <x v="38"/>
    <n v="30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-19950"/>
    <n v="20000"/>
    <n v="50"/>
    <x v="2"/>
    <x v="13"/>
    <s v="EUR"/>
    <n v="1439827559"/>
    <n v="1434643559"/>
    <b v="0"/>
    <n v="3"/>
    <b v="0"/>
    <x v="38"/>
    <n v="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-19875"/>
    <n v="20000"/>
    <n v="125"/>
    <x v="2"/>
    <x v="0"/>
    <s v="USD"/>
    <n v="1482294990"/>
    <n v="1477107390"/>
    <b v="0"/>
    <n v="2"/>
    <b v="0"/>
    <x v="38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-64874"/>
    <n v="65000"/>
    <n v="126"/>
    <x v="2"/>
    <x v="0"/>
    <s v="USD"/>
    <n v="1420724460"/>
    <n v="1418046247"/>
    <b v="0"/>
    <n v="3"/>
    <b v="0"/>
    <x v="38"/>
    <n v="63"/>
    <x v="1"/>
    <x v="38"/>
  </r>
  <r>
    <n v="3089"/>
    <s v="The ClubHouse: A Community-Focused Sports &amp; Culture Space"/>
    <s v="A community space in Somerville, MA to celebrate the beautiful intersection of sports and creativity."/>
    <n v="-19146"/>
    <n v="25000"/>
    <n v="5854"/>
    <x v="2"/>
    <x v="0"/>
    <s v="USD"/>
    <n v="1468029540"/>
    <n v="1465304483"/>
    <b v="0"/>
    <n v="45"/>
    <b v="0"/>
    <x v="38"/>
    <n v="2927"/>
    <x v="1"/>
    <x v="38"/>
  </r>
  <r>
    <n v="3090"/>
    <s v="Save the Stage"/>
    <s v="To create a space by restoring a historic church in Burlington, Ky where community theater, dance and music and art can be performed."/>
    <n v="-213568"/>
    <n v="225000"/>
    <n v="11432"/>
    <x v="2"/>
    <x v="0"/>
    <s v="USD"/>
    <n v="1430505545"/>
    <n v="1425325145"/>
    <b v="0"/>
    <n v="9"/>
    <b v="0"/>
    <x v="38"/>
    <n v="5716"/>
    <x v="1"/>
    <x v="38"/>
  </r>
  <r>
    <n v="3091"/>
    <s v="Bustduck Theatre"/>
    <s v="Roanoke, Virginia's first long-form improv theatre company. Producing improv and scripted theatre, with a dynamic training program."/>
    <n v="-4204"/>
    <n v="5000"/>
    <n v="796"/>
    <x v="2"/>
    <x v="0"/>
    <s v="USD"/>
    <n v="1471214743"/>
    <n v="1468622743"/>
    <b v="0"/>
    <n v="9"/>
    <b v="0"/>
    <x v="38"/>
    <n v="398"/>
    <x v="1"/>
    <x v="38"/>
  </r>
  <r>
    <n v="3092"/>
    <s v="A home for the arts on the Upper East Side/Yorkville"/>
    <s v="Our goal is to purchase a theater on the Upper East Side of Manhattan that will act as a home for four theater companies."/>
    <n v="-98816.81"/>
    <n v="100000"/>
    <n v="1183.19"/>
    <x v="2"/>
    <x v="0"/>
    <s v="USD"/>
    <n v="1444946400"/>
    <n v="1441723912"/>
    <b v="0"/>
    <n v="21"/>
    <b v="0"/>
    <x v="38"/>
    <n v="591.5950000000011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-3090"/>
    <n v="4000"/>
    <n v="910"/>
    <x v="2"/>
    <x v="5"/>
    <s v="CAD"/>
    <n v="1401595140"/>
    <n v="1398980941"/>
    <b v="0"/>
    <n v="17"/>
    <b v="0"/>
    <x v="38"/>
    <n v="455"/>
    <x v="1"/>
    <x v="38"/>
  </r>
  <r>
    <n v="3094"/>
    <s v="Nothing Up My Sleeves Tour: Summer 2016"/>
    <s v="This is a Kickstarter to help with the start up costs for Illusionist, Chris Lengyel's Summer 2016 Tour!"/>
    <n v="-99975"/>
    <n v="100000"/>
    <n v="25"/>
    <x v="2"/>
    <x v="0"/>
    <s v="USD"/>
    <n v="1442775956"/>
    <n v="1437591956"/>
    <b v="0"/>
    <n v="1"/>
    <b v="0"/>
    <x v="38"/>
    <n v="12.5"/>
    <x v="1"/>
    <x v="38"/>
  </r>
  <r>
    <n v="3095"/>
    <s v="The Old Howard Theatre Company"/>
    <s v="We are a small theatre company looking to provide world class theatre to the working class in the Greater New York area."/>
    <n v="-14870"/>
    <n v="14920"/>
    <n v="50"/>
    <x v="2"/>
    <x v="0"/>
    <s v="USD"/>
    <n v="1470011780"/>
    <n v="1464827780"/>
    <b v="0"/>
    <n v="1"/>
    <b v="0"/>
    <x v="38"/>
    <n v="25"/>
    <x v="1"/>
    <x v="38"/>
  </r>
  <r>
    <n v="3096"/>
    <s v="LaPorte Institute for Dramatic and Creative Arts"/>
    <s v="To create a learning center for acting and all art types including anything that expresses the emotion of the human spirit."/>
    <n v="-19205"/>
    <n v="20000"/>
    <n v="795"/>
    <x v="2"/>
    <x v="0"/>
    <s v="USD"/>
    <n v="1432151326"/>
    <n v="1429559326"/>
    <b v="0"/>
    <n v="14"/>
    <b v="0"/>
    <x v="38"/>
    <n v="397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-8285"/>
    <n v="10000"/>
    <n v="1715"/>
    <x v="2"/>
    <x v="1"/>
    <s v="GBP"/>
    <n v="1475848800"/>
    <n v="1474027501"/>
    <b v="0"/>
    <n v="42"/>
    <b v="0"/>
    <x v="38"/>
    <n v="857.5"/>
    <x v="1"/>
    <x v="38"/>
  </r>
  <r>
    <n v="3098"/>
    <s v="The Enchanted Cottage"/>
    <s v="A magical space, full of fairytale favorites, designed to make each individual have a unique experience; children's dreams made real."/>
    <n v="-46967"/>
    <n v="48725"/>
    <n v="1758"/>
    <x v="2"/>
    <x v="0"/>
    <s v="USD"/>
    <n v="1454890620"/>
    <n v="1450724449"/>
    <b v="0"/>
    <n v="27"/>
    <b v="0"/>
    <x v="38"/>
    <n v="879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-1722"/>
    <n v="2000"/>
    <n v="278"/>
    <x v="2"/>
    <x v="0"/>
    <s v="USD"/>
    <n v="1455251591"/>
    <n v="1452659591"/>
    <b v="0"/>
    <n v="5"/>
    <b v="0"/>
    <x v="38"/>
    <n v="139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-10173"/>
    <n v="12000"/>
    <n v="1827"/>
    <x v="2"/>
    <x v="0"/>
    <s v="USD"/>
    <n v="1413816975"/>
    <n v="1411224975"/>
    <b v="0"/>
    <n v="13"/>
    <b v="0"/>
    <x v="38"/>
    <n v="913.5"/>
    <x v="1"/>
    <x v="38"/>
  </r>
  <r>
    <n v="3101"/>
    <s v="Mots Ã‰crits"/>
    <s v="LabellisÃ© 14-18, Mots Ã‰crits est un projet itinÃ©rant de lectures Ã  voix haute par des amateurs, mises en espace par une comÃ©dienne."/>
    <n v="-2200"/>
    <n v="2500"/>
    <n v="300"/>
    <x v="2"/>
    <x v="6"/>
    <s v="EUR"/>
    <n v="1437033360"/>
    <n v="1434445937"/>
    <b v="0"/>
    <n v="12"/>
    <b v="0"/>
    <x v="38"/>
    <n v="150"/>
    <x v="1"/>
    <x v="38"/>
  </r>
  <r>
    <n v="3102"/>
    <s v="Theatre Bath Bus"/>
    <s v="Imagine being able to take a performance anywhere! Meet the Theatre Bath Bus - a magical performance space where anything is possible."/>
    <n v="-9742"/>
    <n v="16000"/>
    <n v="6258"/>
    <x v="2"/>
    <x v="1"/>
    <s v="GBP"/>
    <n v="1471939818"/>
    <n v="1467619818"/>
    <b v="0"/>
    <n v="90"/>
    <b v="0"/>
    <x v="38"/>
    <n v="3129"/>
    <x v="1"/>
    <x v="38"/>
  </r>
  <r>
    <n v="3103"/>
    <s v="Professional Venue for local artists!!"/>
    <s v="Creating a place for local artists to perform, at substantially less cost for them"/>
    <n v="-4089"/>
    <n v="4100"/>
    <n v="11"/>
    <x v="2"/>
    <x v="0"/>
    <s v="USD"/>
    <n v="1434080706"/>
    <n v="1428896706"/>
    <b v="0"/>
    <n v="2"/>
    <b v="0"/>
    <x v="3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-2815"/>
    <n v="4000"/>
    <n v="1185"/>
    <x v="2"/>
    <x v="2"/>
    <s v="AUD"/>
    <n v="1422928800"/>
    <n v="1420235311"/>
    <b v="0"/>
    <n v="5"/>
    <b v="0"/>
    <x v="38"/>
    <n v="592.5"/>
    <x v="1"/>
    <x v="38"/>
  </r>
  <r>
    <n v="3105"/>
    <s v="Paddock School Theater Improvement"/>
    <s v="My hope is to raise $5845 and replace old stained and mismatched border curtains, cyclorama curtain, and backdrop."/>
    <n v="-3369"/>
    <n v="5845"/>
    <n v="2476"/>
    <x v="2"/>
    <x v="0"/>
    <s v="USD"/>
    <n v="1413694800"/>
    <n v="1408986916"/>
    <b v="0"/>
    <n v="31"/>
    <b v="0"/>
    <x v="38"/>
    <n v="1238"/>
    <x v="1"/>
    <x v="38"/>
  </r>
  <r>
    <n v="3106"/>
    <s v="Wild Men at the Bristol Cathedral"/>
    <s v="Help fund the exciting first collaboration between Hotel Echo and Bristol Cathedral: WILD MEN, a show commemorating those lost in WW1."/>
    <n v="-959"/>
    <n v="1000"/>
    <n v="41"/>
    <x v="2"/>
    <x v="1"/>
    <s v="GBP"/>
    <n v="1442440800"/>
    <n v="1440497876"/>
    <b v="0"/>
    <n v="4"/>
    <b v="0"/>
    <x v="38"/>
    <n v="20.5"/>
    <x v="1"/>
    <x v="38"/>
  </r>
  <r>
    <n v="3107"/>
    <s v="Creating Cabaret"/>
    <s v="When opportunity knocks, we answer!  Help expand the ravishingly talented troupe into a new and exciting market and venue!"/>
    <n v="-32095"/>
    <n v="40000"/>
    <n v="7905"/>
    <x v="2"/>
    <x v="0"/>
    <s v="USD"/>
    <n v="1431372751"/>
    <n v="1430767951"/>
    <b v="0"/>
    <n v="29"/>
    <b v="0"/>
    <x v="38"/>
    <n v="3952.5"/>
    <x v="1"/>
    <x v="38"/>
  </r>
  <r>
    <n v="3108"/>
    <s v="Funding a home for our Children's Theater"/>
    <s v="We need a permanent home for the theater!"/>
    <n v="-49974"/>
    <n v="50000"/>
    <n v="26"/>
    <x v="2"/>
    <x v="0"/>
    <s v="USD"/>
    <n v="1430234394"/>
    <n v="1425053994"/>
    <b v="0"/>
    <n v="2"/>
    <b v="0"/>
    <x v="3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-19867"/>
    <n v="26500"/>
    <n v="6633"/>
    <x v="2"/>
    <x v="0"/>
    <s v="USD"/>
    <n v="1409194810"/>
    <n v="1406170810"/>
    <b v="0"/>
    <n v="114"/>
    <b v="0"/>
    <x v="38"/>
    <n v="3316.5"/>
    <x v="1"/>
    <x v="38"/>
  </r>
  <r>
    <n v="3110"/>
    <s v="Hip Justice Catmunity Center"/>
    <s v="Cat People Unite! It's time we get a space of our own to relax, socialize and learn! Join the Catmunity!"/>
    <n v="-24990"/>
    <n v="25000"/>
    <n v="10"/>
    <x v="2"/>
    <x v="0"/>
    <s v="USD"/>
    <n v="1487465119"/>
    <n v="1484009119"/>
    <b v="0"/>
    <n v="1"/>
    <b v="0"/>
    <x v="38"/>
    <n v="5"/>
    <x v="1"/>
    <x v="38"/>
  </r>
  <r>
    <n v="3111"/>
    <s v="All Puppet Players Need a Home"/>
    <s v="Help All Puppet Players perform it's 2015 season in a beautiful 200 seat theater for an entire year."/>
    <n v="-14672"/>
    <n v="20000"/>
    <n v="5328"/>
    <x v="2"/>
    <x v="0"/>
    <s v="USD"/>
    <n v="1412432220"/>
    <n v="1409753820"/>
    <b v="0"/>
    <n v="76"/>
    <b v="0"/>
    <x v="38"/>
    <n v="2664"/>
    <x v="1"/>
    <x v="38"/>
  </r>
  <r>
    <n v="3112"/>
    <s v="Kids Zone start up"/>
    <s v="Children only have a short period of time to live care free, play hard, get dirty, I want to help every child in my Town play everyday."/>
    <n v="-10479"/>
    <n v="11000"/>
    <n v="521"/>
    <x v="2"/>
    <x v="0"/>
    <s v="USD"/>
    <n v="1477968934"/>
    <n v="1472784934"/>
    <b v="0"/>
    <n v="9"/>
    <b v="0"/>
    <x v="38"/>
    <n v="260.5"/>
    <x v="1"/>
    <x v="38"/>
  </r>
  <r>
    <n v="3113"/>
    <s v="The Shamrock Drafthouse Theater"/>
    <s v="An arts and craft beer theater showcasing local talent, locally crafted beer and providing performance and rehearsal space."/>
    <n v="-104590"/>
    <n v="109225"/>
    <n v="4635"/>
    <x v="2"/>
    <x v="0"/>
    <s v="USD"/>
    <n v="1429291982"/>
    <n v="1426699982"/>
    <b v="0"/>
    <n v="37"/>
    <b v="0"/>
    <x v="38"/>
    <n v="2317.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-75000"/>
    <n v="75000"/>
    <n v="0"/>
    <x v="2"/>
    <x v="0"/>
    <s v="USD"/>
    <n v="1411312250"/>
    <n v="1406128250"/>
    <b v="0"/>
    <n v="0"/>
    <b v="0"/>
    <x v="38"/>
    <n v="0"/>
    <x v="1"/>
    <x v="38"/>
  </r>
  <r>
    <n v="3115"/>
    <s v="spoken word pop-up:"/>
    <s v="We are creating a mobile community devoted to the spreading and sharing of spoken word and other kinds of storytelling."/>
    <n v="-9700"/>
    <n v="10000"/>
    <n v="300"/>
    <x v="2"/>
    <x v="11"/>
    <s v="SEK"/>
    <n v="1465123427"/>
    <n v="1462531427"/>
    <b v="0"/>
    <n v="1"/>
    <b v="0"/>
    <x v="38"/>
    <n v="150"/>
    <x v="1"/>
    <x v="38"/>
  </r>
  <r>
    <n v="3116"/>
    <s v="CoreCon Asylum"/>
    <s v="Creating a consuite for CoreCon. A focus on the insanity of asylums and early medical practices from history."/>
    <n v="-320"/>
    <n v="750"/>
    <n v="430"/>
    <x v="2"/>
    <x v="0"/>
    <s v="USD"/>
    <n v="1427890925"/>
    <n v="1426681325"/>
    <b v="0"/>
    <n v="10"/>
    <b v="0"/>
    <x v="38"/>
    <n v="215"/>
    <x v="1"/>
    <x v="38"/>
  </r>
  <r>
    <n v="3117"/>
    <s v="Cowes and The Sea"/>
    <s v="Performing Arts workshops, for young people aged 5 -16, exploring how the sea has shaped Cowes as a settlement."/>
    <n v="-999"/>
    <n v="1000"/>
    <n v="1"/>
    <x v="2"/>
    <x v="1"/>
    <s v="GBP"/>
    <n v="1464354720"/>
    <n v="1463648360"/>
    <b v="0"/>
    <n v="1"/>
    <b v="0"/>
    <x v="38"/>
    <n v="0.5"/>
    <x v="1"/>
    <x v="38"/>
  </r>
  <r>
    <n v="3118"/>
    <s v="Garden Eden, theatre, meeting, culture, music, art"/>
    <s v="a magical place for all kind of people, like a fairytaile in all colours"/>
    <n v="-498450"/>
    <n v="500000"/>
    <n v="1550"/>
    <x v="2"/>
    <x v="11"/>
    <s v="SEK"/>
    <n v="1467473723"/>
    <n v="1465832123"/>
    <b v="0"/>
    <n v="2"/>
    <b v="0"/>
    <x v="3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-9995"/>
    <n v="10000"/>
    <n v="5"/>
    <x v="2"/>
    <x v="0"/>
    <s v="USD"/>
    <n v="1427414732"/>
    <n v="1424826332"/>
    <b v="0"/>
    <n v="1"/>
    <b v="0"/>
    <x v="38"/>
    <n v="2.5"/>
    <x v="1"/>
    <x v="38"/>
  </r>
  <r>
    <n v="3120"/>
    <s v="Subtropisch zwemparadijs Tropicana"/>
    <s v="Wij willen Tropicana het subtropisch zwemparadijs van Rotterdam op een nieuwe locatie gaan bouwen."/>
    <n v="-1299872"/>
    <n v="1300000"/>
    <n v="128"/>
    <x v="2"/>
    <x v="9"/>
    <s v="EUR"/>
    <n v="1462484196"/>
    <n v="1457303796"/>
    <b v="0"/>
    <n v="10"/>
    <b v="0"/>
    <x v="38"/>
    <n v="64"/>
    <x v="1"/>
    <x v="38"/>
  </r>
  <r>
    <n v="3121"/>
    <s v="Ant Farm Theatre Project (Canceled)"/>
    <s v="I going to build a theatre for a local ant farm so that Ants can put on their theatre productions."/>
    <n v="-1490"/>
    <n v="1500"/>
    <n v="10"/>
    <x v="1"/>
    <x v="5"/>
    <s v="CAD"/>
    <n v="1411748335"/>
    <n v="1406564335"/>
    <b v="0"/>
    <n v="1"/>
    <b v="0"/>
    <x v="38"/>
    <n v="5"/>
    <x v="1"/>
    <x v="38"/>
  </r>
  <r>
    <n v="3122"/>
    <s v="be back soon (Canceled)"/>
    <s v="cancelled until further notice"/>
    <n v="-83"/>
    <n v="199"/>
    <n v="116"/>
    <x v="1"/>
    <x v="0"/>
    <s v="USD"/>
    <n v="1478733732"/>
    <n v="1478298132"/>
    <b v="0"/>
    <n v="2"/>
    <b v="0"/>
    <x v="3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-39808"/>
    <n v="125000"/>
    <n v="85192"/>
    <x v="1"/>
    <x v="0"/>
    <s v="USD"/>
    <n v="1468108198"/>
    <n v="1465516198"/>
    <b v="0"/>
    <n v="348"/>
    <b v="0"/>
    <x v="38"/>
    <n v="42596"/>
    <x v="1"/>
    <x v="38"/>
  </r>
  <r>
    <n v="3124"/>
    <s v="Theater &amp; Arts &amp; Day Care (Canceled)"/>
    <s v="A place where kids/ teens' dreams come true, and one finds there home without sparkly red shoes!"/>
    <n v="-799974"/>
    <n v="800000"/>
    <n v="26"/>
    <x v="1"/>
    <x v="0"/>
    <s v="USD"/>
    <n v="1422902601"/>
    <n v="1417718601"/>
    <b v="0"/>
    <n v="4"/>
    <b v="0"/>
    <x v="38"/>
    <n v="13"/>
    <x v="1"/>
    <x v="38"/>
  </r>
  <r>
    <n v="3125"/>
    <s v="N/A (Canceled)"/>
    <s v="N/A"/>
    <n v="-1500000"/>
    <n v="1500000"/>
    <n v="0"/>
    <x v="1"/>
    <x v="0"/>
    <s v="USD"/>
    <n v="1452142672"/>
    <n v="1449550672"/>
    <b v="0"/>
    <n v="0"/>
    <b v="0"/>
    <x v="38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-23960"/>
    <n v="25000"/>
    <n v="1040"/>
    <x v="1"/>
    <x v="0"/>
    <s v="USD"/>
    <n v="1459121162"/>
    <n v="1456532762"/>
    <b v="0"/>
    <n v="17"/>
    <b v="0"/>
    <x v="38"/>
    <n v="52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-100000"/>
    <n v="100000"/>
    <n v="0"/>
    <x v="1"/>
    <x v="0"/>
    <s v="USD"/>
    <n v="1425242029"/>
    <n v="1422650029"/>
    <b v="0"/>
    <n v="0"/>
    <b v="0"/>
    <x v="38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291"/>
    <n v="15000"/>
    <n v="16291"/>
    <x v="3"/>
    <x v="0"/>
    <s v="USD"/>
    <n v="1489690141"/>
    <n v="1487101741"/>
    <b v="0"/>
    <n v="117"/>
    <b v="0"/>
    <x v="6"/>
    <n v="8145.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-1240"/>
    <n v="1250"/>
    <n v="10"/>
    <x v="3"/>
    <x v="0"/>
    <s v="USD"/>
    <n v="1492542819"/>
    <n v="1489090419"/>
    <b v="0"/>
    <n v="1"/>
    <b v="0"/>
    <x v="6"/>
    <n v="5"/>
    <x v="1"/>
    <x v="6"/>
  </r>
  <r>
    <n v="3130"/>
    <s v="MEDEA | A New Vision"/>
    <s v="A shockingly relevant modern take on a 2,000-year-old tragedy that confronts current gender politics."/>
    <n v="-9625"/>
    <n v="10000"/>
    <n v="375"/>
    <x v="3"/>
    <x v="0"/>
    <s v="USD"/>
    <n v="1492145940"/>
    <n v="1489504916"/>
    <b v="0"/>
    <n v="4"/>
    <b v="0"/>
    <x v="6"/>
    <n v="187.5"/>
    <x v="1"/>
    <x v="6"/>
  </r>
  <r>
    <n v="3131"/>
    <s v="SNAKE EYES"/>
    <s v="A Staged Reading of &quot;Snake Eyes,&quot; a new play by Alex Rafala"/>
    <n v="-3455"/>
    <n v="4100"/>
    <n v="645"/>
    <x v="3"/>
    <x v="0"/>
    <s v="USD"/>
    <n v="1491656045"/>
    <n v="1489067645"/>
    <b v="0"/>
    <n v="12"/>
    <b v="0"/>
    <x v="6"/>
    <n v="322.5"/>
    <x v="1"/>
    <x v="6"/>
  </r>
  <r>
    <n v="3132"/>
    <s v="A Bite of a Snake Play"/>
    <s v="Smells Like Money, Drips Like Honey, Taste Like Mocha, Better Run AWAY"/>
    <n v="-29990"/>
    <n v="30000"/>
    <n v="10"/>
    <x v="3"/>
    <x v="0"/>
    <s v="USD"/>
    <n v="1492759460"/>
    <n v="1487579060"/>
    <b v="0"/>
    <n v="1"/>
    <b v="0"/>
    <x v="6"/>
    <n v="5"/>
    <x v="1"/>
    <x v="6"/>
  </r>
  <r>
    <n v="3133"/>
    <s v="Hell Has No Fury by TwentySomething @ Edinburgh Fringe"/>
    <s v="TwentySomething is taking Hell Has No Fury to Edinburgh! _x000a_We're looking for your support to get us there."/>
    <n v="40"/>
    <n v="500"/>
    <n v="540"/>
    <x v="3"/>
    <x v="1"/>
    <s v="GBP"/>
    <n v="1490358834"/>
    <n v="1487770434"/>
    <b v="0"/>
    <n v="16"/>
    <b v="0"/>
    <x v="6"/>
    <n v="27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-775"/>
    <n v="1000"/>
    <n v="225"/>
    <x v="3"/>
    <x v="1"/>
    <s v="GBP"/>
    <n v="1490631419"/>
    <n v="1488820619"/>
    <b v="0"/>
    <n v="12"/>
    <b v="0"/>
    <x v="6"/>
    <n v="11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-615"/>
    <n v="777"/>
    <n v="162"/>
    <x v="3"/>
    <x v="0"/>
    <s v="USD"/>
    <n v="1491277121"/>
    <n v="1489376321"/>
    <b v="0"/>
    <n v="7"/>
    <b v="0"/>
    <x v="6"/>
    <n v="81"/>
    <x v="1"/>
    <x v="6"/>
  </r>
  <r>
    <n v="3136"/>
    <s v="Heroines"/>
    <s v="Help emberfly theatre put on their first production Heroines and pay our actors and creative team! Follow us @emberflytheatre"/>
    <n v="139"/>
    <n v="500"/>
    <n v="639"/>
    <x v="3"/>
    <x v="1"/>
    <s v="GBP"/>
    <n v="1491001140"/>
    <n v="1487847954"/>
    <b v="0"/>
    <n v="22"/>
    <b v="0"/>
    <x v="6"/>
    <n v="319.5"/>
    <x v="1"/>
    <x v="6"/>
  </r>
  <r>
    <n v="3137"/>
    <s v="Richard III - Presented by REBATEnsemble/Theatre Off Jackson"/>
    <s v="Set in 1930s Chinatown, evocative of old world South Jackson Street during the Jazz era."/>
    <n v="-1450"/>
    <n v="1500"/>
    <n v="50"/>
    <x v="3"/>
    <x v="0"/>
    <s v="USD"/>
    <n v="1493838720"/>
    <n v="1489439669"/>
    <b v="0"/>
    <n v="1"/>
    <b v="0"/>
    <x v="6"/>
    <n v="25"/>
    <x v="1"/>
    <x v="6"/>
  </r>
  <r>
    <n v="3138"/>
    <s v="Our Country's Good"/>
    <s v="A UWE Drama Society adaptation of Timberlake Wertenbaker's play. Funding needed for costumes/props to make the show a success. Thanks."/>
    <n v="-200"/>
    <n v="200"/>
    <n v="0"/>
    <x v="3"/>
    <x v="1"/>
    <s v="GBP"/>
    <n v="1491233407"/>
    <n v="1489591807"/>
    <b v="0"/>
    <n v="0"/>
    <b v="0"/>
    <x v="6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-47300"/>
    <n v="50000"/>
    <n v="2700"/>
    <x v="3"/>
    <x v="14"/>
    <s v="MXN"/>
    <n v="1490416380"/>
    <n v="1487485760"/>
    <b v="0"/>
    <n v="6"/>
    <b v="0"/>
    <x v="6"/>
    <n v="13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-9904"/>
    <n v="10000"/>
    <n v="96"/>
    <x v="3"/>
    <x v="6"/>
    <s v="EUR"/>
    <n v="1491581703"/>
    <n v="1488993303"/>
    <b v="0"/>
    <n v="4"/>
    <b v="0"/>
    <x v="6"/>
    <n v="48"/>
    <x v="1"/>
    <x v="6"/>
  </r>
  <r>
    <n v="3141"/>
    <s v="GUTS: Black Comedy"/>
    <s v="We are a theatre society from the Groningen University in the Netherlands. _x000a_We would be more than happy for some help funding the play."/>
    <n v="-242"/>
    <n v="500"/>
    <n v="258"/>
    <x v="3"/>
    <x v="9"/>
    <s v="EUR"/>
    <n v="1492372800"/>
    <n v="1488823488"/>
    <b v="0"/>
    <n v="8"/>
    <b v="0"/>
    <x v="6"/>
    <n v="129"/>
    <x v="1"/>
    <x v="6"/>
  </r>
  <r>
    <n v="3142"/>
    <s v="The Pendulum Swings UK Theatre Tour/EdFringe"/>
    <s v="Our aim is to deliver a powerful piece of theatre to audiences across the UK, including Edinburgh Fringe (2017)."/>
    <n v="-2705"/>
    <n v="2750"/>
    <n v="45"/>
    <x v="3"/>
    <x v="1"/>
    <s v="GBP"/>
    <n v="1489922339"/>
    <n v="1487333939"/>
    <b v="0"/>
    <n v="3"/>
    <b v="0"/>
    <x v="6"/>
    <n v="22.5"/>
    <x v="1"/>
    <x v="6"/>
  </r>
  <r>
    <n v="3143"/>
    <s v="This is Living by Liam Borrett"/>
    <s v="THE POIGNANT EXPLORATION OF WHAT IT MEANS TO SAY GOODBYE._x000a_Stripped Raw brings Liam Borrett's debut play 'This is Living' to Wiltshire."/>
    <n v="-700"/>
    <n v="700"/>
    <n v="0"/>
    <x v="3"/>
    <x v="1"/>
    <s v="GBP"/>
    <n v="1491726956"/>
    <n v="1489480556"/>
    <b v="0"/>
    <n v="0"/>
    <b v="0"/>
    <x v="6"/>
    <n v="0"/>
    <x v="1"/>
    <x v="6"/>
  </r>
  <r>
    <n v="3144"/>
    <s v="Benghazi Bergen-Belsen"/>
    <s v="Two women, one love, one must die: a multicultural cast in a play about the denied holocaust of Libyan Jews. Premieres in March in NYC"/>
    <n v="-2460"/>
    <n v="10000"/>
    <n v="7540"/>
    <x v="3"/>
    <x v="0"/>
    <s v="USD"/>
    <n v="1489903200"/>
    <n v="1488459307"/>
    <b v="0"/>
    <n v="30"/>
    <b v="0"/>
    <x v="6"/>
    <n v="3770"/>
    <x v="1"/>
    <x v="6"/>
  </r>
  <r>
    <n v="3145"/>
    <s v="Arlington's 1st Dinner Theatre"/>
    <s v="Dominion Theatre Company is the first community dinner theatre  to be established in Arlington TX."/>
    <n v="-25000"/>
    <n v="25000"/>
    <n v="0"/>
    <x v="3"/>
    <x v="0"/>
    <s v="USD"/>
    <n v="1490659134"/>
    <n v="1485478734"/>
    <b v="0"/>
    <n v="0"/>
    <b v="0"/>
    <x v="6"/>
    <n v="0"/>
    <x v="1"/>
    <x v="6"/>
  </r>
  <r>
    <n v="3146"/>
    <s v="SoÃ±Ã© una ciudad amurallada"/>
    <s v="Somos... Podemos... Amamos... Nuestra muralla, nuestra utopÃ­a. Que el amor sea el lÃ­mite"/>
    <n v="-44750"/>
    <n v="50000"/>
    <n v="5250"/>
    <x v="3"/>
    <x v="14"/>
    <s v="MXN"/>
    <n v="1492356166"/>
    <n v="1488471766"/>
    <b v="0"/>
    <n v="12"/>
    <b v="0"/>
    <x v="6"/>
    <n v="262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3505"/>
    <n v="20000"/>
    <n v="23505"/>
    <x v="0"/>
    <x v="0"/>
    <s v="USD"/>
    <n v="1415319355"/>
    <n v="1411859755"/>
    <b v="1"/>
    <n v="213"/>
    <b v="1"/>
    <x v="6"/>
    <n v="11752.5"/>
    <x v="1"/>
    <x v="6"/>
  </r>
  <r>
    <n v="3148"/>
    <s v="The Aurora Project: A Sci-Fi Epic by Bella Poynton"/>
    <s v="Help fund The Aurora Project, an immersive science fiction epic."/>
    <n v="561"/>
    <n v="1800"/>
    <n v="2361"/>
    <x v="0"/>
    <x v="0"/>
    <s v="USD"/>
    <n v="1412136000"/>
    <n v="1410278284"/>
    <b v="1"/>
    <n v="57"/>
    <b v="1"/>
    <x v="6"/>
    <n v="1180.5"/>
    <x v="1"/>
    <x v="6"/>
  </r>
  <r>
    <n v="3149"/>
    <s v="Kafka on the Shore"/>
    <s v="A student led production at Northwestern U. of an adaptation by Frank Galati of the classic book Kafka on the Shore by Haruki Murakmi."/>
    <n v="50"/>
    <n v="1250"/>
    <n v="1300"/>
    <x v="0"/>
    <x v="0"/>
    <s v="USD"/>
    <n v="1354845600"/>
    <n v="1352766300"/>
    <b v="1"/>
    <n v="25"/>
    <b v="1"/>
    <x v="6"/>
    <n v="6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"/>
    <n v="3500"/>
    <n v="3535"/>
    <x v="0"/>
    <x v="0"/>
    <s v="USD"/>
    <n v="1295928000"/>
    <n v="1288160403"/>
    <b v="1"/>
    <n v="104"/>
    <b v="1"/>
    <x v="6"/>
    <n v="1767.5"/>
    <x v="1"/>
    <x v="6"/>
  </r>
  <r>
    <n v="3151"/>
    <s v="&quot;The Holiday Bug&quot; 2014 Puppet Show"/>
    <s v="A Multi-Media Puppet Show, with large cable control puppets to tell a hilarious story for all ages."/>
    <n v="14"/>
    <n v="3500"/>
    <n v="3514"/>
    <x v="0"/>
    <x v="0"/>
    <s v="USD"/>
    <n v="1410379774"/>
    <n v="1407787774"/>
    <b v="1"/>
    <n v="34"/>
    <b v="1"/>
    <x v="6"/>
    <n v="1757"/>
    <x v="1"/>
    <x v="6"/>
  </r>
  <r>
    <n v="3152"/>
    <s v="'Gilead', an original theatre piece"/>
    <s v="'Gilead' is an original theatre piece inspired by Margaret Atwood's 'The Handmaid's Tale'. (Brighton Fringe 2014)"/>
    <n v="131"/>
    <n v="2200"/>
    <n v="2331"/>
    <x v="0"/>
    <x v="1"/>
    <s v="GBP"/>
    <n v="1383425367"/>
    <n v="1380833367"/>
    <b v="1"/>
    <n v="67"/>
    <b v="1"/>
    <x v="6"/>
    <n v="1165.5"/>
    <x v="1"/>
    <x v="6"/>
  </r>
  <r>
    <n v="3153"/>
    <s v="Terminator the Second"/>
    <s v="A stage production of Terminator 2: Judgment Day, composed entirely of the words of William Shakespeare"/>
    <n v="7067.5"/>
    <n v="3000"/>
    <n v="10067.5"/>
    <x v="0"/>
    <x v="0"/>
    <s v="USD"/>
    <n v="1304225940"/>
    <n v="1301542937"/>
    <b v="1"/>
    <n v="241"/>
    <b v="1"/>
    <x v="6"/>
    <n v="5033.75"/>
    <x v="1"/>
    <x v="6"/>
  </r>
  <r>
    <n v="3154"/>
    <s v="&quot;Bright Ideas&quot; By Eric Coble"/>
    <s v="Hilarious play about two parents obsessed with getting their kid into the best pre-school and are willing to do ANYTHING to get him in!"/>
    <n v="905"/>
    <n v="7000"/>
    <n v="7905"/>
    <x v="0"/>
    <x v="0"/>
    <s v="USD"/>
    <n v="1333310458"/>
    <n v="1330722058"/>
    <b v="1"/>
    <n v="123"/>
    <b v="1"/>
    <x v="6"/>
    <n v="3952.5"/>
    <x v="1"/>
    <x v="6"/>
  </r>
  <r>
    <n v="3155"/>
    <s v="Stage Adaptation of Studio Ghibli's Princess Mononoke"/>
    <s v="We want to take our stage adaptation of Studio Ghibli's 'Princess Mononoke' to more people.  Help us do it!"/>
    <n v="4425.2299999999996"/>
    <n v="5000"/>
    <n v="9425.23"/>
    <x v="0"/>
    <x v="1"/>
    <s v="GBP"/>
    <n v="1356004725"/>
    <n v="1353412725"/>
    <b v="1"/>
    <n v="302"/>
    <b v="1"/>
    <x v="6"/>
    <n v="4712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100"/>
    <n v="5500"/>
    <n v="5600"/>
    <x v="0"/>
    <x v="0"/>
    <s v="USD"/>
    <n v="1338591144"/>
    <n v="1335567144"/>
    <b v="1"/>
    <n v="89"/>
    <b v="1"/>
    <x v="6"/>
    <n v="2800"/>
    <x v="1"/>
    <x v="6"/>
  </r>
  <r>
    <n v="3157"/>
    <s v="Summer FourPlay"/>
    <s v="Four Directors.  Four One Acts.  Four Genres.  For You."/>
    <n v="40"/>
    <n v="4000"/>
    <n v="4040"/>
    <x v="0"/>
    <x v="0"/>
    <s v="USD"/>
    <n v="1405746000"/>
    <n v="1404932105"/>
    <b v="1"/>
    <n v="41"/>
    <b v="1"/>
    <x v="6"/>
    <n v="2020"/>
    <x v="1"/>
    <x v="6"/>
  </r>
  <r>
    <n v="3158"/>
    <s v="Nursery Crimes"/>
    <s v="A 40s crime-noir play using nursery rhyme characters."/>
    <n v="700"/>
    <n v="5000"/>
    <n v="5700"/>
    <x v="0"/>
    <x v="0"/>
    <s v="USD"/>
    <n v="1374523752"/>
    <n v="1371931752"/>
    <b v="1"/>
    <n v="69"/>
    <b v="1"/>
    <x v="6"/>
    <n v="2850"/>
    <x v="1"/>
    <x v="6"/>
  </r>
  <r>
    <n v="3159"/>
    <s v="Waxwing: A New Play"/>
    <s v="WAXWING is an exciting new world premiere of mythic (perhaps even apocalyptic!) proportions."/>
    <n v="502.22"/>
    <n v="1500"/>
    <n v="2002.22"/>
    <x v="0"/>
    <x v="0"/>
    <s v="USD"/>
    <n v="1326927600"/>
    <n v="1323221761"/>
    <b v="1"/>
    <n v="52"/>
    <b v="1"/>
    <x v="6"/>
    <n v="1001.11"/>
    <x v="1"/>
    <x v="6"/>
  </r>
  <r>
    <n v="3160"/>
    <s v="We Play Chekhov"/>
    <s v="Two stories by Anton Chekhov adapted for the stage and performed back-to-back in a stunning live theatrical performance."/>
    <n v="69"/>
    <n v="4500"/>
    <n v="4569"/>
    <x v="0"/>
    <x v="0"/>
    <s v="USD"/>
    <n v="1407905940"/>
    <n v="1405923687"/>
    <b v="1"/>
    <n v="57"/>
    <b v="1"/>
    <x v="6"/>
    <n v="2284.5"/>
    <x v="1"/>
    <x v="6"/>
  </r>
  <r>
    <n v="3161"/>
    <s v="Faustus"/>
    <s v="Iâ€™ll Be Right Back presents a story of murder and corruption. Faustus is a modern re-imagining of Christopher Marloweâ€™s classic tale."/>
    <n v="102"/>
    <n v="2000"/>
    <n v="2102"/>
    <x v="0"/>
    <x v="1"/>
    <s v="GBP"/>
    <n v="1413377522"/>
    <n v="1410785522"/>
    <b v="1"/>
    <n v="74"/>
    <b v="1"/>
    <x v="6"/>
    <n v="1051"/>
    <x v="1"/>
    <x v="6"/>
  </r>
  <r>
    <n v="3162"/>
    <s v="Your Radio Adventure!"/>
    <s v="Radio show meets interactive novel, accompanied by live foley, music, and audience participation. YOU choose what happens next!"/>
    <n v="1086"/>
    <n v="4000"/>
    <n v="5086"/>
    <x v="0"/>
    <x v="0"/>
    <s v="USD"/>
    <n v="1404698400"/>
    <n v="1402331262"/>
    <b v="1"/>
    <n v="63"/>
    <b v="1"/>
    <x v="6"/>
    <n v="25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450"/>
    <n v="13000"/>
    <n v="14450"/>
    <x v="0"/>
    <x v="0"/>
    <s v="USD"/>
    <n v="1402855525"/>
    <n v="1400263525"/>
    <b v="1"/>
    <n v="72"/>
    <b v="1"/>
    <x v="6"/>
    <n v="72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169"/>
    <n v="2500"/>
    <n v="2669"/>
    <x v="0"/>
    <x v="0"/>
    <s v="USD"/>
    <n v="1402341615"/>
    <n v="1399490415"/>
    <b v="1"/>
    <n v="71"/>
    <b v="1"/>
    <x v="6"/>
    <n v="1334.5"/>
    <x v="1"/>
    <x v="6"/>
  </r>
  <r>
    <n v="3165"/>
    <s v="THE MOON PLAY"/>
    <s v="THE MOON PLAY is a new play written by Carolyn Gilliam. The play follows an astronaut on the moon who has lost his reason to explore."/>
    <n v="470"/>
    <n v="750"/>
    <n v="1220"/>
    <x v="0"/>
    <x v="0"/>
    <s v="USD"/>
    <n v="1304395140"/>
    <n v="1302493760"/>
    <b v="1"/>
    <n v="21"/>
    <b v="1"/>
    <x v="6"/>
    <n v="610"/>
    <x v="1"/>
    <x v="6"/>
  </r>
  <r>
    <n v="3166"/>
    <s v="Verdigris - A Play by Jim Beaver"/>
    <s v="VERDIGRIS: A play written by Jim Beaver, star of Supernatural and Deadwood, opening March 2015 at Theatre West in Los Angeles."/>
    <n v="21079.83"/>
    <n v="35000"/>
    <n v="56079.83"/>
    <x v="0"/>
    <x v="0"/>
    <s v="USD"/>
    <n v="1416988740"/>
    <n v="1414514153"/>
    <b v="1"/>
    <n v="930"/>
    <b v="1"/>
    <x v="6"/>
    <n v="28039.915000000001"/>
    <x v="1"/>
    <x v="6"/>
  </r>
  <r>
    <n v="3167"/>
    <s v="Destiny is Judd Nelson: a new play at FringeNYC"/>
    <s v="What is destiny? Explore it with us this August at FringeNYC."/>
    <n v="485"/>
    <n v="3000"/>
    <n v="3485"/>
    <x v="0"/>
    <x v="0"/>
    <s v="USD"/>
    <n v="1406952781"/>
    <n v="1405743181"/>
    <b v="1"/>
    <n v="55"/>
    <b v="1"/>
    <x v="6"/>
    <n v="1742.5"/>
    <x v="1"/>
    <x v="6"/>
  </r>
  <r>
    <n v="3168"/>
    <s v="Cosmicomics"/>
    <s v="A dazzling aerial show that brings to life the whimsical and romantic short stories of beloved fantasy author Italo Calvino."/>
    <n v="605"/>
    <n v="2500"/>
    <n v="3105"/>
    <x v="0"/>
    <x v="0"/>
    <s v="USD"/>
    <n v="1402696800"/>
    <n v="1399948353"/>
    <b v="1"/>
    <n v="61"/>
    <b v="1"/>
    <x v="6"/>
    <n v="1552.5"/>
    <x v="1"/>
    <x v="6"/>
  </r>
  <r>
    <n v="3169"/>
    <s v="The Window"/>
    <s v="We're bringing The Window to the Cherry Lane Theater in January 2014."/>
    <n v="241"/>
    <n v="8000"/>
    <n v="8241"/>
    <x v="0"/>
    <x v="0"/>
    <s v="USD"/>
    <n v="1386910740"/>
    <n v="1384364561"/>
    <b v="1"/>
    <n v="82"/>
    <b v="1"/>
    <x v="6"/>
    <n v="4120.5"/>
    <x v="1"/>
    <x v="6"/>
  </r>
  <r>
    <n v="3170"/>
    <s v="Ain't She Brave FringeNYC 2014 Project"/>
    <s v="An emotionally-charged journey through the history of black women in America told in reverse."/>
    <n v="245"/>
    <n v="2000"/>
    <n v="2245"/>
    <x v="0"/>
    <x v="0"/>
    <s v="USD"/>
    <n v="1404273600"/>
    <n v="1401414944"/>
    <b v="1"/>
    <n v="71"/>
    <b v="1"/>
    <x v="6"/>
    <n v="1122.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617"/>
    <n v="7000"/>
    <n v="7617"/>
    <x v="0"/>
    <x v="1"/>
    <s v="GBP"/>
    <n v="1462545358"/>
    <n v="1459953358"/>
    <b v="1"/>
    <n v="117"/>
    <b v="1"/>
    <x v="6"/>
    <n v="3808.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300"/>
    <n v="2000"/>
    <n v="2300"/>
    <x v="0"/>
    <x v="0"/>
    <s v="USD"/>
    <n v="1329240668"/>
    <n v="1326648668"/>
    <b v="1"/>
    <n v="29"/>
    <b v="1"/>
    <x v="6"/>
    <n v="115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300"/>
    <n v="10000"/>
    <n v="10300"/>
    <x v="0"/>
    <x v="0"/>
    <s v="USD"/>
    <n v="1411765492"/>
    <n v="1409173492"/>
    <b v="1"/>
    <n v="74"/>
    <b v="1"/>
    <x v="6"/>
    <n v="5150"/>
    <x v="1"/>
    <x v="6"/>
  </r>
  <r>
    <n v="3174"/>
    <s v="A Race Redux"/>
    <s v="This adaptation uses the text of Oâ€™Neill to explore race, and asks the audience if stereotypes impact a characters guilt or innocence."/>
    <n v="34"/>
    <n v="3000"/>
    <n v="3034"/>
    <x v="0"/>
    <x v="0"/>
    <s v="USD"/>
    <n v="1408999508"/>
    <n v="1407789908"/>
    <b v="1"/>
    <n v="23"/>
    <b v="1"/>
    <x v="6"/>
    <n v="1517"/>
    <x v="1"/>
    <x v="6"/>
  </r>
  <r>
    <n v="3175"/>
    <s v="The Killing Room"/>
    <s v="One Year Lease Theater Company's world premiere theater production of THE KILLING ROOM, by playwright Daniel Keene, March 2011 in NYC."/>
    <n v="478"/>
    <n v="5000"/>
    <n v="5478"/>
    <x v="0"/>
    <x v="0"/>
    <s v="USD"/>
    <n v="1297977427"/>
    <n v="1292793427"/>
    <b v="1"/>
    <n v="60"/>
    <b v="1"/>
    <x v="6"/>
    <n v="2739"/>
    <x v="1"/>
    <x v="6"/>
  </r>
  <r>
    <n v="3176"/>
    <s v="Romeo and Juliet at Moody's Pub"/>
    <s v="Romeo and Juliet at Moody's Pub is an adapted, 90-minute version of Shakespeare's classic tragedy, performed for free in a restaurant"/>
    <n v="282"/>
    <n v="1900"/>
    <n v="2182"/>
    <x v="0"/>
    <x v="0"/>
    <s v="USD"/>
    <n v="1376838000"/>
    <n v="1374531631"/>
    <b v="1"/>
    <n v="55"/>
    <b v="1"/>
    <x v="6"/>
    <n v="109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435"/>
    <n v="2500"/>
    <n v="2935"/>
    <x v="0"/>
    <x v="0"/>
    <s v="USD"/>
    <n v="1403366409"/>
    <n v="1400774409"/>
    <b v="1"/>
    <n v="51"/>
    <b v="1"/>
    <x v="6"/>
    <n v="1467.5"/>
    <x v="1"/>
    <x v="6"/>
  </r>
  <r>
    <n v="3178"/>
    <s v="Cutting Off Kate Bush"/>
    <s v="Cutting Off Kate Bush is a one-woman show written &amp; performed by Lucy Benson-Brown, premiering at the Edinburgh Fringe Festival 2014"/>
    <n v="1076"/>
    <n v="1500"/>
    <n v="2576"/>
    <x v="0"/>
    <x v="1"/>
    <s v="GBP"/>
    <n v="1405521075"/>
    <n v="1402929075"/>
    <b v="1"/>
    <n v="78"/>
    <b v="1"/>
    <x v="6"/>
    <n v="1288"/>
    <x v="1"/>
    <x v="6"/>
  </r>
  <r>
    <n v="3179"/>
    <s v="I Do Wonder"/>
    <s v="A Sci-fi play in several vignettes that will narrate an alternate history in the mid-20th century."/>
    <n v="594.81999999999971"/>
    <n v="4200"/>
    <n v="4794.82"/>
    <x v="0"/>
    <x v="0"/>
    <s v="USD"/>
    <n v="1367859071"/>
    <n v="1365699071"/>
    <b v="1"/>
    <n v="62"/>
    <b v="1"/>
    <x v="6"/>
    <n v="2397.41"/>
    <x v="1"/>
    <x v="6"/>
  </r>
  <r>
    <n v="3180"/>
    <s v="Glass Mountain: An Original Fairytale"/>
    <s v="A new tale of witches, fairies, cat-hunters and and bone-boilers from London theatre company Broken Glass."/>
    <n v="237"/>
    <n v="1200"/>
    <n v="1437"/>
    <x v="0"/>
    <x v="1"/>
    <s v="GBP"/>
    <n v="1403258049"/>
    <n v="1400666049"/>
    <b v="1"/>
    <n v="45"/>
    <b v="1"/>
    <x v="6"/>
    <n v="718.5"/>
    <x v="1"/>
    <x v="6"/>
  </r>
  <r>
    <n v="3181"/>
    <s v="ENDURING SONG"/>
    <s v="ENDURING SONG by award-winning Bear Trap Theatre, is a sweeping historical epic about love, loss and family set in the First Crusade."/>
    <n v="45"/>
    <n v="500"/>
    <n v="545"/>
    <x v="0"/>
    <x v="1"/>
    <s v="GBP"/>
    <n v="1402848000"/>
    <n v="1400570787"/>
    <b v="1"/>
    <n v="15"/>
    <b v="1"/>
    <x v="6"/>
    <n v="272.5"/>
    <x v="1"/>
    <x v="6"/>
  </r>
  <r>
    <n v="3182"/>
    <s v="A Thought in Three Parts"/>
    <s v="FRANK, a newborn company, presents Wallace Shawn's famously unproduced,&quot;A Thought in Three Parts.&quot;_x000a_Be FRANK with us!"/>
    <n v="62"/>
    <n v="7000"/>
    <n v="7062"/>
    <x v="0"/>
    <x v="0"/>
    <s v="USD"/>
    <n v="1328029200"/>
    <n v="1323211621"/>
    <b v="1"/>
    <n v="151"/>
    <b v="1"/>
    <x v="6"/>
    <n v="3531"/>
    <x v="1"/>
    <x v="6"/>
  </r>
  <r>
    <n v="3183"/>
    <s v="The Seagull on The River"/>
    <s v="Anton Chekhov's The Seagull. An outdoor Amphitheater in Manhattan. Trees. A River. Daybreak."/>
    <n v="225"/>
    <n v="2500"/>
    <n v="2725"/>
    <x v="0"/>
    <x v="0"/>
    <s v="USD"/>
    <n v="1377284669"/>
    <n v="1375729469"/>
    <b v="1"/>
    <n v="68"/>
    <b v="1"/>
    <x v="6"/>
    <n v="1362.5"/>
    <x v="1"/>
    <x v="6"/>
  </r>
  <r>
    <n v="3184"/>
    <s v="Equus at Frenetic Theatre"/>
    <s v="Equus is the story of a psychiatrist treating a teenaged boy who blinds six horses with a metal spike."/>
    <n v="310"/>
    <n v="4300"/>
    <n v="4610"/>
    <x v="0"/>
    <x v="0"/>
    <s v="USD"/>
    <n v="1404258631"/>
    <n v="1401666631"/>
    <b v="1"/>
    <n v="46"/>
    <b v="1"/>
    <x v="6"/>
    <n v="2305"/>
    <x v="1"/>
    <x v="6"/>
  </r>
  <r>
    <n v="3185"/>
    <s v="Edfringe support - What a Gay Play"/>
    <s v="I've written, and am producing, a fun new play with a gorgeous cast for this year's Edfringe and it just needs a little extra dough :)"/>
    <n v="0"/>
    <n v="1000"/>
    <n v="1000"/>
    <x v="0"/>
    <x v="1"/>
    <s v="GBP"/>
    <n v="1405553241"/>
    <n v="1404948441"/>
    <b v="1"/>
    <n v="24"/>
    <b v="1"/>
    <x v="6"/>
    <n v="500"/>
    <x v="1"/>
    <x v="6"/>
  </r>
  <r>
    <n v="3186"/>
    <s v="Honest"/>
    <s v="Honest is an exciting and dark new play by Bristol based writer Alice Nicholas, touring the South of England and London this October."/>
    <n v="70"/>
    <n v="3200"/>
    <n v="3270"/>
    <x v="0"/>
    <x v="1"/>
    <s v="GBP"/>
    <n v="1410901200"/>
    <n v="1408313438"/>
    <b v="1"/>
    <n v="70"/>
    <b v="1"/>
    <x v="6"/>
    <n v="163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2444"/>
    <n v="15000"/>
    <n v="17444"/>
    <x v="0"/>
    <x v="0"/>
    <s v="USD"/>
    <n v="1407167973"/>
    <n v="1405439973"/>
    <b v="1"/>
    <n v="244"/>
    <b v="1"/>
    <x v="6"/>
    <n v="8722"/>
    <x v="1"/>
    <x v="6"/>
  </r>
  <r>
    <n v="3188"/>
    <s v="A Brief History of Musical Theatre..."/>
    <s v="A revue show featuring the very best of the last century of musical theatre from aspiring young producers &amp; performers at RWCMD"/>
    <n v="-70"/>
    <n v="200"/>
    <n v="130"/>
    <x v="2"/>
    <x v="1"/>
    <s v="GBP"/>
    <n v="1433930302"/>
    <n v="1432115902"/>
    <b v="0"/>
    <n v="9"/>
    <b v="0"/>
    <x v="40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-48220"/>
    <n v="55000"/>
    <n v="6780"/>
    <x v="2"/>
    <x v="11"/>
    <s v="SEK"/>
    <n v="1432455532"/>
    <n v="1429863532"/>
    <b v="0"/>
    <n v="19"/>
    <b v="0"/>
    <x v="40"/>
    <n v="3390"/>
    <x v="1"/>
    <x v="40"/>
  </r>
  <r>
    <n v="3190"/>
    <s v="Call It A Day Productions - THE LIFE"/>
    <s v="Call It A Day Productions is putting on their first full production in December and every little bit helps!"/>
    <n v="-4000"/>
    <n v="4000"/>
    <n v="0"/>
    <x v="2"/>
    <x v="5"/>
    <s v="CAD"/>
    <n v="1481258275"/>
    <n v="1478662675"/>
    <b v="0"/>
    <n v="0"/>
    <b v="0"/>
    <x v="40"/>
    <n v="0"/>
    <x v="1"/>
    <x v="40"/>
  </r>
  <r>
    <n v="3191"/>
    <s v="Decree 770: Europa"/>
    <s v="A brand new musical about the ban of contraception and abortion in Romania and the revolution that ended it all in 1989."/>
    <n v="-3599"/>
    <n v="3750"/>
    <n v="151"/>
    <x v="2"/>
    <x v="0"/>
    <s v="USD"/>
    <n v="1471370869"/>
    <n v="1466186869"/>
    <b v="0"/>
    <n v="4"/>
    <b v="0"/>
    <x v="40"/>
    <n v="75.5"/>
    <x v="1"/>
    <x v="40"/>
  </r>
  <r>
    <n v="3192"/>
    <s v="Arts in Conflict"/>
    <s v="This project challenges social issues affecting young people in areas of deprivation within the Belfast area (Northern Ireland)."/>
    <n v="-9898"/>
    <n v="10000"/>
    <n v="102"/>
    <x v="2"/>
    <x v="1"/>
    <s v="GBP"/>
    <n v="1425160800"/>
    <n v="1421274859"/>
    <b v="0"/>
    <n v="8"/>
    <b v="0"/>
    <x v="40"/>
    <n v="51"/>
    <x v="1"/>
    <x v="40"/>
  </r>
  <r>
    <n v="3193"/>
    <s v="Shock Treatment - The Sequel to Rocky Horror!"/>
    <s v="Bringing Richard O'Brien's sequel to legendary Rocky Horror to the stage for the first time. First London, then...The World!"/>
    <n v="-4413"/>
    <n v="5000"/>
    <n v="587"/>
    <x v="2"/>
    <x v="1"/>
    <s v="GBP"/>
    <n v="1424474056"/>
    <n v="1420586056"/>
    <b v="0"/>
    <n v="24"/>
    <b v="0"/>
    <x v="40"/>
    <n v="293.5"/>
    <x v="1"/>
    <x v="40"/>
  </r>
  <r>
    <n v="3194"/>
    <s v="P.A.C.K (Performing Arts Camp for Kids)"/>
    <s v="P.A.C.K (Performing Arts Camp for Kids) Musical Theater, Instrumental Music, Vocal Music, Dance, Visual Arts, and Physical Education!"/>
    <n v="-11000"/>
    <n v="11000"/>
    <n v="0"/>
    <x v="2"/>
    <x v="0"/>
    <s v="USD"/>
    <n v="1437960598"/>
    <n v="1435368598"/>
    <b v="0"/>
    <n v="0"/>
    <b v="0"/>
    <x v="40"/>
    <n v="0"/>
    <x v="1"/>
    <x v="40"/>
  </r>
  <r>
    <n v="3195"/>
    <s v="Emerson Sings!"/>
    <s v="Emerson Sings is the first cabaret to celebrate the work of up and coming musical theater composers who are alumni of Emerson College."/>
    <n v="-1430"/>
    <n v="3500"/>
    <n v="2070"/>
    <x v="2"/>
    <x v="0"/>
    <s v="USD"/>
    <n v="1423750542"/>
    <n v="1421158542"/>
    <b v="0"/>
    <n v="39"/>
    <b v="0"/>
    <x v="40"/>
    <n v="1035"/>
    <x v="1"/>
    <x v="40"/>
  </r>
  <r>
    <n v="3196"/>
    <s v="Our Modern Lives"/>
    <s v="Help five college students as they journey to bring their groundbreaking new musical &quot;Our Modern Lives&quot; to Broadway!"/>
    <n v="-2998200"/>
    <n v="3000000"/>
    <n v="1800"/>
    <x v="2"/>
    <x v="0"/>
    <s v="USD"/>
    <n v="1438437600"/>
    <n v="1433254875"/>
    <b v="0"/>
    <n v="6"/>
    <b v="0"/>
    <x v="40"/>
    <n v="900"/>
    <x v="1"/>
    <x v="40"/>
  </r>
  <r>
    <n v="3197"/>
    <s v="Mirror, mirror on the wall"/>
    <s v="This years most important stage project for young artists in our region. www.ungespor.no"/>
    <n v="-8855"/>
    <n v="10000"/>
    <n v="1145"/>
    <x v="2"/>
    <x v="10"/>
    <s v="NOK"/>
    <n v="1423050618"/>
    <n v="1420458618"/>
    <b v="0"/>
    <n v="4"/>
    <b v="0"/>
    <x v="40"/>
    <n v="572.5"/>
    <x v="1"/>
    <x v="40"/>
  </r>
  <r>
    <n v="3198"/>
    <s v="Terezin's The Fireflies"/>
    <s v="Hadbjerg skole opsÃ¦tter i april musicalen The Fireflies, der blev skrevet og opfÃ¸rt i koncentrationslejren Theresienstadt i 1943 og 45."/>
    <n v="-29890"/>
    <n v="30000"/>
    <n v="110"/>
    <x v="2"/>
    <x v="8"/>
    <s v="DKK"/>
    <n v="1424081477"/>
    <n v="1420798277"/>
    <b v="0"/>
    <n v="3"/>
    <b v="0"/>
    <x v="40"/>
    <n v="55"/>
    <x v="1"/>
    <x v="40"/>
  </r>
  <r>
    <n v="3199"/>
    <s v="Help Milburn Stone Fly High With TARZAN The Musical"/>
    <s v="The Milburn Stone Theatre needs your help to bring its high-flying next blockbuster musical, TARZAN, to life!"/>
    <n v="-2392"/>
    <n v="5000"/>
    <n v="2608"/>
    <x v="2"/>
    <x v="0"/>
    <s v="USD"/>
    <n v="1410037200"/>
    <n v="1407435418"/>
    <b v="0"/>
    <n v="53"/>
    <b v="0"/>
    <x v="40"/>
    <n v="1304"/>
    <x v="1"/>
    <x v="40"/>
  </r>
  <r>
    <n v="3200"/>
    <s v="ROAD TO THE KINGDOM"/>
    <s v="An extremely unique musical play with an exciting, fun filled, dramatic twist. You will discover what lies ahead on the Road to Kingdom"/>
    <n v="-49999"/>
    <n v="50000"/>
    <n v="1"/>
    <x v="2"/>
    <x v="0"/>
    <s v="USD"/>
    <n v="1461994440"/>
    <n v="1459410101"/>
    <b v="0"/>
    <n v="1"/>
    <b v="0"/>
    <x v="40"/>
    <n v="0.5"/>
    <x v="1"/>
    <x v="40"/>
  </r>
  <r>
    <n v="3201"/>
    <s v="Nothing Changes"/>
    <s v="Nothing Changes is a modern musical version of the Ragged Trousered Philanthropists exploring the inequalities of &quot;austerity Britain&quot;"/>
    <n v="-1975"/>
    <n v="2000"/>
    <n v="25"/>
    <x v="2"/>
    <x v="1"/>
    <s v="GBP"/>
    <n v="1409509477"/>
    <n v="1407695077"/>
    <b v="0"/>
    <n v="2"/>
    <b v="0"/>
    <x v="4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-2274"/>
    <n v="5000"/>
    <n v="2726"/>
    <x v="2"/>
    <x v="0"/>
    <s v="USD"/>
    <n v="1450072740"/>
    <n v="1445027346"/>
    <b v="0"/>
    <n v="25"/>
    <b v="0"/>
    <x v="40"/>
    <n v="1363"/>
    <x v="1"/>
    <x v="40"/>
  </r>
  <r>
    <n v="3203"/>
    <s v="Escape from Reality's 1st Season &quot;Defying Gravity&quot;"/>
    <s v="Escape from Reality's 1st Season &quot;Defying Gravity&quot; including The Last Five Years, Godspell, and Aida."/>
    <n v="-750"/>
    <n v="1000"/>
    <n v="250"/>
    <x v="2"/>
    <x v="0"/>
    <s v="USD"/>
    <n v="1443224622"/>
    <n v="1440632622"/>
    <b v="0"/>
    <n v="6"/>
    <b v="0"/>
    <x v="40"/>
    <n v="125"/>
    <x v="1"/>
    <x v="40"/>
  </r>
  <r>
    <n v="3204"/>
    <s v="FaÃ§ade: The Interactive Musical"/>
    <s v="Based on the hit game, Trip and Grace's marriage is falling apart. It's up to the audience to determine the fate of their relationship."/>
    <n v="-500"/>
    <n v="500"/>
    <n v="0"/>
    <x v="2"/>
    <x v="0"/>
    <s v="USD"/>
    <n v="1437149640"/>
    <n v="1434558479"/>
    <b v="0"/>
    <n v="0"/>
    <b v="0"/>
    <x v="4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-7727"/>
    <n v="8000"/>
    <n v="273"/>
    <x v="2"/>
    <x v="1"/>
    <s v="GBP"/>
    <n v="1430470772"/>
    <n v="1427878772"/>
    <b v="0"/>
    <n v="12"/>
    <b v="0"/>
    <x v="40"/>
    <n v="136.5"/>
    <x v="1"/>
    <x v="40"/>
  </r>
  <r>
    <n v="3206"/>
    <s v="Performance Theater for Young Artists (PTYA)"/>
    <s v="PTYA is a non-profit musical theater group for kids ages 7-18 that teaches the importance of self expression through the arts."/>
    <n v="-5000"/>
    <n v="5000"/>
    <n v="0"/>
    <x v="2"/>
    <x v="0"/>
    <s v="USD"/>
    <n v="1442644651"/>
    <n v="1440052651"/>
    <b v="0"/>
    <n v="0"/>
    <b v="0"/>
    <x v="4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-2950"/>
    <n v="5500"/>
    <n v="2550"/>
    <x v="2"/>
    <x v="0"/>
    <s v="USD"/>
    <n v="1429767607"/>
    <n v="1424587207"/>
    <b v="0"/>
    <n v="36"/>
    <b v="0"/>
    <x v="40"/>
    <n v="127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175"/>
    <n v="5000"/>
    <n v="5175"/>
    <x v="0"/>
    <x v="0"/>
    <s v="USD"/>
    <n v="1406557877"/>
    <n v="1404743477"/>
    <b v="1"/>
    <n v="82"/>
    <b v="1"/>
    <x v="6"/>
    <n v="2587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1835.7000000000007"/>
    <n v="9500"/>
    <n v="11335.7"/>
    <x v="0"/>
    <x v="0"/>
    <s v="USD"/>
    <n v="1403305200"/>
    <n v="1400512658"/>
    <b v="1"/>
    <n v="226"/>
    <b v="1"/>
    <x v="6"/>
    <n v="5667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773"/>
    <n v="3000"/>
    <n v="3773"/>
    <x v="0"/>
    <x v="0"/>
    <s v="USD"/>
    <n v="1338523140"/>
    <n v="1334442519"/>
    <b v="1"/>
    <n v="60"/>
    <b v="1"/>
    <x v="6"/>
    <n v="188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4541"/>
    <n v="23000"/>
    <n v="27541"/>
    <x v="0"/>
    <x v="0"/>
    <s v="USD"/>
    <n v="1408068000"/>
    <n v="1405346680"/>
    <b v="1"/>
    <n v="322"/>
    <b v="1"/>
    <x v="6"/>
    <n v="13770.5"/>
    <x v="1"/>
    <x v="6"/>
  </r>
  <r>
    <n v="3212"/>
    <s v="Campo Maldito"/>
    <s v="Help us bring our production of Campo Maldito to New York AND San Francisco!"/>
    <n v="1050"/>
    <n v="4000"/>
    <n v="5050"/>
    <x v="0"/>
    <x v="0"/>
    <s v="USD"/>
    <n v="1407524751"/>
    <n v="1404932751"/>
    <b v="1"/>
    <n v="94"/>
    <b v="1"/>
    <x v="6"/>
    <n v="2525"/>
    <x v="1"/>
    <x v="6"/>
  </r>
  <r>
    <n v="3213"/>
    <s v="Moving Dust presents 'THIS MUCH' 2015"/>
    <s v="3 boys, 1 white dress and a hoover collide in this explosive new play by John Fitzpatrick. Life's a wedding disco. Let's dance."/>
    <n v="7"/>
    <n v="6000"/>
    <n v="6007"/>
    <x v="0"/>
    <x v="1"/>
    <s v="GBP"/>
    <n v="1437934759"/>
    <n v="1434478759"/>
    <b v="1"/>
    <n v="47"/>
    <b v="1"/>
    <x v="6"/>
    <n v="3003.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256"/>
    <n v="12000"/>
    <n v="12256"/>
    <x v="0"/>
    <x v="1"/>
    <s v="GBP"/>
    <n v="1452038100"/>
    <n v="1448823673"/>
    <b v="1"/>
    <n v="115"/>
    <b v="1"/>
    <x v="6"/>
    <n v="6128"/>
    <x v="1"/>
    <x v="6"/>
  </r>
  <r>
    <n v="3215"/>
    <s v="Colt Coeur's 6th Season"/>
    <s v="2 world premieres:_x000a_HOW TO LIVE ON EARTH by MJ Kaufman_x000a_ / CAL IN CAMO by William Francis Hoffman_x000a_+ workshops of 7 more plays!"/>
    <n v="123"/>
    <n v="35000"/>
    <n v="35123"/>
    <x v="0"/>
    <x v="0"/>
    <s v="USD"/>
    <n v="1441857540"/>
    <n v="1438617471"/>
    <b v="1"/>
    <n v="134"/>
    <b v="1"/>
    <x v="6"/>
    <n v="17561.5"/>
    <x v="1"/>
    <x v="6"/>
  </r>
  <r>
    <n v="3216"/>
    <s v="BRUTE"/>
    <s v="Brute (winner of the 2015 IdeasTap Underbelly Award) is new writing based on the true story of a rather twisted, horrible schoolgirl."/>
    <n v="1"/>
    <n v="2000"/>
    <n v="2001"/>
    <x v="0"/>
    <x v="1"/>
    <s v="GBP"/>
    <n v="1436625000"/>
    <n v="1433934371"/>
    <b v="1"/>
    <n v="35"/>
    <b v="1"/>
    <x v="6"/>
    <n v="1000.5"/>
    <x v="1"/>
    <x v="6"/>
  </r>
  <r>
    <n v="3217"/>
    <s v="Wake Up Call @ IRT Theater"/>
    <s v="Wake Up Call is a comedic play about a group of hotel employees working on Christmas Eve."/>
    <n v="721"/>
    <n v="4500"/>
    <n v="5221"/>
    <x v="0"/>
    <x v="0"/>
    <s v="USD"/>
    <n v="1478264784"/>
    <n v="1475672784"/>
    <b v="1"/>
    <n v="104"/>
    <b v="1"/>
    <x v="6"/>
    <n v="2610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252"/>
    <n v="12000"/>
    <n v="12252"/>
    <x v="0"/>
    <x v="1"/>
    <s v="GBP"/>
    <n v="1419984000"/>
    <n v="1417132986"/>
    <b v="1"/>
    <n v="184"/>
    <b v="1"/>
    <x v="6"/>
    <n v="6126"/>
    <x v="1"/>
    <x v="6"/>
  </r>
  <r>
    <n v="3219"/>
    <s v="Eyes Closed - The First In-Dream Theater Experience"/>
    <s v="Eyes Closed is a collaborative play and docudrama about New Yorkers and their dreams."/>
    <n v="22"/>
    <n v="20000"/>
    <n v="20022"/>
    <x v="0"/>
    <x v="0"/>
    <s v="USD"/>
    <n v="1427063747"/>
    <n v="1424043347"/>
    <b v="1"/>
    <n v="119"/>
    <b v="1"/>
    <x v="6"/>
    <n v="10011"/>
    <x v="1"/>
    <x v="6"/>
  </r>
  <r>
    <n v="3220"/>
    <s v="Burners"/>
    <s v="A sci-fi thriller for the stage opening March 10 in Los Angeles."/>
    <n v="126"/>
    <n v="15000"/>
    <n v="15126"/>
    <x v="0"/>
    <x v="0"/>
    <s v="USD"/>
    <n v="1489352400"/>
    <n v="1486411204"/>
    <b v="1"/>
    <n v="59"/>
    <b v="1"/>
    <x v="6"/>
    <n v="7563"/>
    <x v="1"/>
    <x v="6"/>
  </r>
  <r>
    <n v="3221"/>
    <s v="The Hitchhiker's Guide to the Family"/>
    <s v="A one-man show about love, loss, and motorways, written &amp; performed by Ben Norris. Help us get to the 2015 Edinburgh Fringe and beyond!"/>
    <n v="137"/>
    <n v="4000"/>
    <n v="4137"/>
    <x v="0"/>
    <x v="1"/>
    <s v="GBP"/>
    <n v="1436114603"/>
    <n v="1433090603"/>
    <b v="1"/>
    <n v="113"/>
    <b v="1"/>
    <x v="6"/>
    <n v="2068.5"/>
    <x v="1"/>
    <x v="6"/>
  </r>
  <r>
    <n v="3222"/>
    <s v="Shakespeare in ASL - and FREE for everyone"/>
    <s v="Shakespeare's classic re-imagined as a spoken and signed production for deaf and hearing audiences"/>
    <n v="620"/>
    <n v="2500"/>
    <n v="3120"/>
    <x v="0"/>
    <x v="0"/>
    <s v="USD"/>
    <n v="1445722140"/>
    <n v="1443016697"/>
    <b v="1"/>
    <n v="84"/>
    <b v="1"/>
    <x v="6"/>
    <n v="1560"/>
    <x v="1"/>
    <x v="6"/>
  </r>
  <r>
    <n v="3223"/>
    <s v="Good People by David Lindsay-Abaire at Waterfront Playhouse"/>
    <s v="Bringing David Lindsay-Abaire's award-winning story of our times to the East Bay."/>
    <n v="295"/>
    <n v="3100"/>
    <n v="3395"/>
    <x v="0"/>
    <x v="0"/>
    <s v="USD"/>
    <n v="1440100976"/>
    <n v="1437508976"/>
    <b v="1"/>
    <n v="74"/>
    <b v="1"/>
    <x v="6"/>
    <n v="1697.5"/>
    <x v="1"/>
    <x v="6"/>
  </r>
  <r>
    <n v="3224"/>
    <s v="AdA (Author directing Author)"/>
    <s v="Neil LaBute and Marco Calvani reunite once again for the unique, international collaboration that is ADA: Author directing Author."/>
    <n v="610"/>
    <n v="30000"/>
    <n v="30610"/>
    <x v="0"/>
    <x v="0"/>
    <s v="USD"/>
    <n v="1484024400"/>
    <n v="1479932713"/>
    <b v="1"/>
    <n v="216"/>
    <b v="1"/>
    <x v="6"/>
    <n v="1530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47"/>
    <n v="2000"/>
    <n v="2047"/>
    <x v="0"/>
    <x v="0"/>
    <s v="USD"/>
    <n v="1464987600"/>
    <n v="1463145938"/>
    <b v="1"/>
    <n v="39"/>
    <b v="1"/>
    <x v="6"/>
    <n v="1023.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50"/>
    <n v="1200"/>
    <n v="1250"/>
    <x v="0"/>
    <x v="1"/>
    <s v="GBP"/>
    <n v="1446213612"/>
    <n v="1443621612"/>
    <b v="1"/>
    <n v="21"/>
    <b v="1"/>
    <x v="6"/>
    <n v="625"/>
    <x v="1"/>
    <x v="6"/>
  </r>
  <r>
    <n v="3227"/>
    <s v="a colder water than here - VAULT 2017"/>
    <s v="a colder water than here is a new play by Matt Jones and directed by Lily McLeish that will be perfomed at VAULT Festival from 1-5 Feb"/>
    <n v="300"/>
    <n v="1200"/>
    <n v="1500"/>
    <x v="0"/>
    <x v="1"/>
    <s v="GBP"/>
    <n v="1484687436"/>
    <n v="1482095436"/>
    <b v="0"/>
    <n v="30"/>
    <b v="1"/>
    <x v="6"/>
    <n v="750"/>
    <x v="1"/>
    <x v="6"/>
  </r>
  <r>
    <n v="3228"/>
    <s v="Hear Me Roar: A Season of Powerful Women"/>
    <s v="A Season of Powerful Women. A Season of Defiance."/>
    <n v="164"/>
    <n v="7000"/>
    <n v="7164"/>
    <x v="0"/>
    <x v="0"/>
    <s v="USD"/>
    <n v="1450328340"/>
    <n v="1447606884"/>
    <b v="1"/>
    <n v="37"/>
    <b v="1"/>
    <x v="6"/>
    <n v="3582"/>
    <x v="1"/>
    <x v="6"/>
  </r>
  <r>
    <n v="3229"/>
    <s v="The Seagull Project Presents: The Three Sisters"/>
    <s v="After electrifying audiences in Seattle and Tashkent, The Seagull Project embarks on a brand new journey."/>
    <n v="1573"/>
    <n v="20000"/>
    <n v="21573"/>
    <x v="0"/>
    <x v="0"/>
    <s v="USD"/>
    <n v="1416470398"/>
    <n v="1413874798"/>
    <b v="1"/>
    <n v="202"/>
    <b v="1"/>
    <x v="6"/>
    <n v="10786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57"/>
    <n v="2600"/>
    <n v="2857"/>
    <x v="0"/>
    <x v="0"/>
    <s v="USD"/>
    <n v="1412135940"/>
    <n v="1410840126"/>
    <b v="1"/>
    <n v="37"/>
    <b v="1"/>
    <x v="6"/>
    <n v="1428.5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610"/>
    <n v="1000"/>
    <n v="1610"/>
    <x v="0"/>
    <x v="0"/>
    <s v="USD"/>
    <n v="1460846347"/>
    <n v="1458254347"/>
    <b v="0"/>
    <n v="28"/>
    <b v="1"/>
    <x v="6"/>
    <n v="805"/>
    <x v="1"/>
    <x v="6"/>
  </r>
  <r>
    <n v="3232"/>
    <s v="Honorable Men - Poor Yorick's Players 2016 Season"/>
    <s v="Honorable Men - Yorick's 10th season of free, outdoor Shakespeare.  Featuring Henry IV, part 1 and Julius Caesar."/>
    <n v="312"/>
    <n v="1000"/>
    <n v="1312"/>
    <x v="0"/>
    <x v="0"/>
    <s v="USD"/>
    <n v="1462334340"/>
    <n v="1459711917"/>
    <b v="1"/>
    <n v="26"/>
    <b v="1"/>
    <x v="6"/>
    <n v="656"/>
    <x v="1"/>
    <x v="6"/>
  </r>
  <r>
    <n v="3233"/>
    <s v="64 Squares"/>
    <s v="64 Squares is an autobiographical one-man exploration of the internal chess game played to reconcile relationships."/>
    <n v="940"/>
    <n v="5000"/>
    <n v="5940"/>
    <x v="0"/>
    <x v="0"/>
    <s v="USD"/>
    <n v="1488482355"/>
    <n v="1485890355"/>
    <b v="0"/>
    <n v="61"/>
    <b v="1"/>
    <x v="6"/>
    <n v="297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5.710000000000036"/>
    <n v="4000"/>
    <n v="4015.71"/>
    <x v="0"/>
    <x v="1"/>
    <s v="GBP"/>
    <n v="1485991860"/>
    <n v="1483124208"/>
    <b v="0"/>
    <n v="115"/>
    <b v="1"/>
    <x v="6"/>
    <n v="2007.8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481"/>
    <n v="15000"/>
    <n v="15481"/>
    <x v="0"/>
    <x v="0"/>
    <s v="USD"/>
    <n v="1467361251"/>
    <n v="1464769251"/>
    <b v="1"/>
    <n v="181"/>
    <b v="1"/>
    <x v="6"/>
    <n v="7740.5"/>
    <x v="1"/>
    <x v="6"/>
  </r>
  <r>
    <n v="3236"/>
    <s v="Sub-Basement World Premiere"/>
    <s v="A dark comedy exploring the importance of art, homelessness, and finding your own path.  World Premiere 3/27/17 at IRT Theater in NYC."/>
    <n v="120"/>
    <n v="20000"/>
    <n v="20120"/>
    <x v="0"/>
    <x v="0"/>
    <s v="USD"/>
    <n v="1482962433"/>
    <n v="1480370433"/>
    <b v="0"/>
    <n v="110"/>
    <b v="1"/>
    <x v="6"/>
    <n v="10060"/>
    <x v="1"/>
    <x v="6"/>
  </r>
  <r>
    <n v="3237"/>
    <s v="Celebrating 20 years of The 24 Hour Plays around the world!"/>
    <s v="An annual campaign supporting our intensive for artists 25 and under."/>
    <n v="275.63999999999942"/>
    <n v="35000"/>
    <n v="35275.64"/>
    <x v="0"/>
    <x v="0"/>
    <s v="USD"/>
    <n v="1443499140"/>
    <n v="1441452184"/>
    <b v="1"/>
    <n v="269"/>
    <b v="1"/>
    <x v="6"/>
    <n v="17637.8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345"/>
    <n v="2800"/>
    <n v="3145"/>
    <x v="0"/>
    <x v="1"/>
    <s v="GBP"/>
    <n v="1435752898"/>
    <n v="1433160898"/>
    <b v="1"/>
    <n v="79"/>
    <b v="1"/>
    <x v="6"/>
    <n v="1572.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346.97999999999956"/>
    <n v="5862"/>
    <n v="6208.98"/>
    <x v="0"/>
    <x v="1"/>
    <s v="GBP"/>
    <n v="1445817540"/>
    <n v="1443665293"/>
    <b v="1"/>
    <n v="104"/>
    <b v="1"/>
    <x v="6"/>
    <n v="3104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17"/>
    <n v="3000"/>
    <n v="3017"/>
    <x v="0"/>
    <x v="1"/>
    <s v="GBP"/>
    <n v="1487286000"/>
    <n v="1484843948"/>
    <b v="0"/>
    <n v="34"/>
    <b v="1"/>
    <x v="6"/>
    <n v="1508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1301"/>
    <n v="8500"/>
    <n v="9801"/>
    <x v="0"/>
    <x v="0"/>
    <s v="USD"/>
    <n v="1413269940"/>
    <n v="1410421670"/>
    <b v="1"/>
    <n v="167"/>
    <b v="1"/>
    <x v="6"/>
    <n v="4900.5"/>
    <x v="1"/>
    <x v="6"/>
  </r>
  <r>
    <n v="3242"/>
    <s v="First Day Off in a Long Time by Brian Finkelstein"/>
    <s v="First Day Off in a Long Time is a comedy show...            _x000a_About suicide."/>
    <n v="2730.42"/>
    <n v="10000"/>
    <n v="12730.42"/>
    <x v="0"/>
    <x v="0"/>
    <s v="USD"/>
    <n v="1411150092"/>
    <n v="1408558092"/>
    <b v="1"/>
    <n v="183"/>
    <b v="1"/>
    <x v="6"/>
    <n v="6365.21"/>
    <x v="1"/>
    <x v="6"/>
  </r>
  <r>
    <n v="3243"/>
    <s v="THE INCREDIBLE FOX SISTERS"/>
    <s v="Live Source's world premiere of a new play by Jaclyn Backhaus, premiering at the New Ohio Theatre October 30th-November 8th."/>
    <n v="227"/>
    <n v="8000"/>
    <n v="8227"/>
    <x v="0"/>
    <x v="0"/>
    <s v="USD"/>
    <n v="1444348800"/>
    <n v="1442283562"/>
    <b v="1"/>
    <n v="71"/>
    <b v="1"/>
    <x v="6"/>
    <n v="4113.5"/>
    <x v="1"/>
    <x v="6"/>
  </r>
  <r>
    <n v="3244"/>
    <s v="'Time Please'"/>
    <s v="'Time Please' is a black comedy set in a failing public house in a run-down part of town, where things are about to get messy."/>
    <n v="47"/>
    <n v="1600"/>
    <n v="1647"/>
    <x v="0"/>
    <x v="1"/>
    <s v="GBP"/>
    <n v="1480613982"/>
    <n v="1478018382"/>
    <b v="0"/>
    <n v="69"/>
    <b v="1"/>
    <x v="6"/>
    <n v="823.5"/>
    <x v="1"/>
    <x v="6"/>
  </r>
  <r>
    <n v="3245"/>
    <s v="Roughly Speaking: Voices from The Soup Kitchen"/>
    <s v="Five playwrights volunteer at New York's largest soup kitchen and develop a play around the people they meet."/>
    <n v="904"/>
    <n v="21000"/>
    <n v="21904"/>
    <x v="0"/>
    <x v="0"/>
    <s v="USD"/>
    <n v="1434074400"/>
    <n v="1431354258"/>
    <b v="0"/>
    <n v="270"/>
    <b v="1"/>
    <x v="6"/>
    <n v="10952"/>
    <x v="1"/>
    <x v="6"/>
  </r>
  <r>
    <n v="3246"/>
    <s v="The Gray Man"/>
    <s v="The Gray Man isnâ€™t real. Heâ€™s a ghost story, a boogeyman, a tale mothers make up to keep their children safe."/>
    <n v="1122"/>
    <n v="10000"/>
    <n v="11122"/>
    <x v="0"/>
    <x v="0"/>
    <s v="USD"/>
    <n v="1442030340"/>
    <n v="1439551200"/>
    <b v="1"/>
    <n v="193"/>
    <b v="1"/>
    <x v="6"/>
    <n v="556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46.5"/>
    <n v="2500"/>
    <n v="2646.5"/>
    <x v="0"/>
    <x v="1"/>
    <s v="GBP"/>
    <n v="1436696712"/>
    <n v="1434104712"/>
    <b v="1"/>
    <n v="57"/>
    <b v="1"/>
    <x v="6"/>
    <n v="1323.25"/>
    <x v="1"/>
    <x v="6"/>
  </r>
  <r>
    <n v="3248"/>
    <s v="Honest Accomplice Theatre 2015-16 Season"/>
    <s v="Honest Accomplice Theatre produces theatre for social change."/>
    <n v="95"/>
    <n v="12000"/>
    <n v="12095"/>
    <x v="0"/>
    <x v="0"/>
    <s v="USD"/>
    <n v="1428178757"/>
    <n v="1425590357"/>
    <b v="1"/>
    <n v="200"/>
    <b v="1"/>
    <x v="6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271"/>
    <n v="5500"/>
    <n v="5771"/>
    <x v="0"/>
    <x v="0"/>
    <s v="USD"/>
    <n v="1434822914"/>
    <n v="1432230914"/>
    <b v="1"/>
    <n v="88"/>
    <b v="1"/>
    <x v="6"/>
    <n v="2885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388"/>
    <n v="25000"/>
    <n v="25388"/>
    <x v="0"/>
    <x v="0"/>
    <s v="USD"/>
    <n v="1415213324"/>
    <n v="1412617724"/>
    <b v="1"/>
    <n v="213"/>
    <b v="1"/>
    <x v="6"/>
    <n v="12694"/>
    <x v="1"/>
    <x v="6"/>
  </r>
  <r>
    <n v="3251"/>
    <s v="The Metronome Society"/>
    <s v="Self-Titled: A Live (Theatrical) Mixtape. An evening of short plays and music inspired by the works of Jimi, Aretha, Sting and Rufus!"/>
    <n v="161"/>
    <n v="1500"/>
    <n v="1661"/>
    <x v="0"/>
    <x v="0"/>
    <s v="USD"/>
    <n v="1434907966"/>
    <n v="1432315966"/>
    <b v="1"/>
    <n v="20"/>
    <b v="1"/>
    <x v="6"/>
    <n v="830.5"/>
    <x v="1"/>
    <x v="6"/>
  </r>
  <r>
    <n v="3252"/>
    <s v="Modern Love"/>
    <s v="How do we navigate the boundaries between friendship, sexual intimacy and obsessive desire?"/>
    <n v="626"/>
    <n v="2250"/>
    <n v="2876"/>
    <x v="0"/>
    <x v="1"/>
    <s v="GBP"/>
    <n v="1473247240"/>
    <n v="1470655240"/>
    <b v="1"/>
    <n v="50"/>
    <b v="1"/>
    <x v="6"/>
    <n v="1438"/>
    <x v="1"/>
    <x v="6"/>
  </r>
  <r>
    <n v="3253"/>
    <s v="EMPATHITRAX, a new play by Ana Nogueira"/>
    <s v="Can you ever truly feel what someone else is feeling?_x000a_Do you want to?"/>
    <n v="365"/>
    <n v="20000"/>
    <n v="20365"/>
    <x v="0"/>
    <x v="0"/>
    <s v="USD"/>
    <n v="1473306300"/>
    <n v="1471701028"/>
    <b v="1"/>
    <n v="115"/>
    <b v="1"/>
    <x v="6"/>
    <n v="10182.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63.5"/>
    <n v="13000"/>
    <n v="13163.5"/>
    <x v="0"/>
    <x v="1"/>
    <s v="GBP"/>
    <n v="1427331809"/>
    <n v="1424743409"/>
    <b v="1"/>
    <n v="186"/>
    <b v="1"/>
    <x v="6"/>
    <n v="6581.75"/>
    <x v="1"/>
    <x v="6"/>
  </r>
  <r>
    <n v="3255"/>
    <s v="Henry V"/>
    <s v="5 Actors, 30 Characters, 90 Minutes._x000a_Let us transport you from London to the fields of Agincourt, using the power of your imagination."/>
    <n v="225"/>
    <n v="300"/>
    <n v="525"/>
    <x v="0"/>
    <x v="1"/>
    <s v="GBP"/>
    <n v="1412706375"/>
    <n v="1410114375"/>
    <b v="1"/>
    <n v="18"/>
    <b v="1"/>
    <x v="6"/>
    <n v="262.5"/>
    <x v="1"/>
    <x v="6"/>
  </r>
  <r>
    <n v="3256"/>
    <s v="Paperhand Puppet Intervention 16th Annual Summer Show"/>
    <s v="Our 16th year promises to be bigger and better than ever but we need your help to bring the show to life!"/>
    <n v="2806"/>
    <n v="10000"/>
    <n v="12806"/>
    <x v="0"/>
    <x v="0"/>
    <s v="USD"/>
    <n v="1433995140"/>
    <n v="1432129577"/>
    <b v="1"/>
    <n v="176"/>
    <b v="1"/>
    <x v="6"/>
    <n v="640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25.98999999999978"/>
    <n v="2000"/>
    <n v="2125.9899999999998"/>
    <x v="0"/>
    <x v="1"/>
    <s v="GBP"/>
    <n v="1487769952"/>
    <n v="1485177952"/>
    <b v="0"/>
    <n v="41"/>
    <b v="1"/>
    <x v="6"/>
    <n v="1062.9949999999999"/>
    <x v="1"/>
    <x v="6"/>
  </r>
  <r>
    <n v="3258"/>
    <s v="Bluebirds by Joe Brondo"/>
    <s v="A guy named Walt steals a book and plans to sell it to get his life on track... until his wife finds out."/>
    <n v="365"/>
    <n v="7000"/>
    <n v="7365"/>
    <x v="0"/>
    <x v="0"/>
    <s v="USD"/>
    <n v="1420751861"/>
    <n v="1418159861"/>
    <b v="1"/>
    <n v="75"/>
    <b v="1"/>
    <x v="6"/>
    <n v="3682.5"/>
    <x v="1"/>
    <x v="6"/>
  </r>
  <r>
    <n v="3259"/>
    <s v="Laughter is Sacred Space 2.0"/>
    <s v="The Human Faces Tour - Every Story Sacred. This tour is about laughter, grief, and identity in the human striving toward wholeness"/>
    <n v="1418.5999999999985"/>
    <n v="23000"/>
    <n v="24418.6"/>
    <x v="0"/>
    <x v="0"/>
    <s v="USD"/>
    <n v="1475294340"/>
    <n v="1472753745"/>
    <b v="1"/>
    <n v="97"/>
    <b v="1"/>
    <x v="6"/>
    <n v="12209.3"/>
    <x v="1"/>
    <x v="6"/>
  </r>
  <r>
    <n v="3260"/>
    <s v="Keep the Art of Marionettes Alive With PUPPETWORKS!"/>
    <s v="We're looking to raise money to continue bringing Brooklyn the vanishing art form of marionette puppetry."/>
    <n v="462"/>
    <n v="5000"/>
    <n v="5462"/>
    <x v="0"/>
    <x v="0"/>
    <s v="USD"/>
    <n v="1448903318"/>
    <n v="1445875718"/>
    <b v="1"/>
    <n v="73"/>
    <b v="1"/>
    <x v="6"/>
    <n v="2731"/>
    <x v="1"/>
    <x v="6"/>
  </r>
  <r>
    <n v="3261"/>
    <s v="Scrappy Shakespeare: A Midsummer Night's Dream"/>
    <s v="Six Spartanburg-based professional actors perform A Midsummer Night's Dream outdoors in downtown Spartanburg."/>
    <n v="15"/>
    <n v="3300"/>
    <n v="3315"/>
    <x v="0"/>
    <x v="0"/>
    <s v="USD"/>
    <n v="1437067476"/>
    <n v="1434475476"/>
    <b v="1"/>
    <n v="49"/>
    <b v="1"/>
    <x v="6"/>
    <n v="1657.5"/>
    <x v="1"/>
    <x v="6"/>
  </r>
  <r>
    <n v="3262"/>
    <s v="Prison Boxing: A New Play by Leah Joki"/>
    <s v="A one-woman theatrical exploration of the prison system and its inhabitants."/>
    <n v="371"/>
    <n v="12200"/>
    <n v="12571"/>
    <x v="0"/>
    <x v="0"/>
    <s v="USD"/>
    <n v="1419220800"/>
    <n v="1416555262"/>
    <b v="1"/>
    <n v="134"/>
    <b v="1"/>
    <x v="6"/>
    <n v="6285.5"/>
    <x v="1"/>
    <x v="6"/>
  </r>
  <r>
    <n v="3263"/>
    <s v="Titus Andronicus (with an all-female cast &amp; crew)"/>
    <s v="Shakespeare's bloodiest tragedy, performed and produced exclusively by women."/>
    <n v="304.15999999999985"/>
    <n v="2500"/>
    <n v="2804.16"/>
    <x v="0"/>
    <x v="0"/>
    <s v="USD"/>
    <n v="1446238800"/>
    <n v="1444220588"/>
    <b v="1"/>
    <n v="68"/>
    <b v="1"/>
    <x v="6"/>
    <n v="1402.08"/>
    <x v="1"/>
    <x v="6"/>
  </r>
  <r>
    <n v="3264"/>
    <s v="Kapow-i GoGo at The PIT"/>
    <s v="The three part comedic saga of Kapow-i GoGo, who saves the world.  Again.  And again."/>
    <n v="75"/>
    <n v="2500"/>
    <n v="2575"/>
    <x v="0"/>
    <x v="0"/>
    <s v="USD"/>
    <n v="1422482400"/>
    <n v="1421089938"/>
    <b v="1"/>
    <n v="49"/>
    <b v="1"/>
    <x v="6"/>
    <n v="1287.5"/>
    <x v="1"/>
    <x v="6"/>
  </r>
  <r>
    <n v="3265"/>
    <s v="&quot;Where was I&quot; - an autobiographical play on Dementia"/>
    <s v="A theatrical play on Alzheimerâ€™s and the challenges of loving a person who keeps disappearing."/>
    <n v="1728"/>
    <n v="2700"/>
    <n v="4428"/>
    <x v="0"/>
    <x v="17"/>
    <s v="EUR"/>
    <n v="1449162000"/>
    <n v="1446570315"/>
    <b v="1"/>
    <n v="63"/>
    <b v="1"/>
    <x v="6"/>
    <n v="2214"/>
    <x v="1"/>
    <x v="6"/>
  </r>
  <r>
    <n v="3266"/>
    <s v="Macbeth"/>
    <s v="An original version of Shakespeare's masterpiece that emphasizes family and explores the destruction of blood ties"/>
    <n v="1877"/>
    <n v="6000"/>
    <n v="7877"/>
    <x v="0"/>
    <x v="0"/>
    <s v="USD"/>
    <n v="1434142800"/>
    <n v="1431435122"/>
    <b v="1"/>
    <n v="163"/>
    <b v="1"/>
    <x v="6"/>
    <n v="3938.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315"/>
    <n v="15000"/>
    <n v="15315"/>
    <x v="0"/>
    <x v="0"/>
    <s v="USD"/>
    <n v="1437156660"/>
    <n v="1434564660"/>
    <b v="1"/>
    <n v="288"/>
    <b v="1"/>
    <x v="6"/>
    <n v="7657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560"/>
    <n v="2000"/>
    <n v="2560"/>
    <x v="0"/>
    <x v="0"/>
    <s v="USD"/>
    <n v="1472074928"/>
    <n v="1470692528"/>
    <b v="1"/>
    <n v="42"/>
    <b v="1"/>
    <x v="6"/>
    <n v="1280"/>
    <x v="1"/>
    <x v="6"/>
  </r>
  <r>
    <n v="3269"/>
    <s v="Cicada Studios presents &quot;Miss Sarah&quot;"/>
    <s v="Cicada Studios presents, as their inaugural production, a new-writing world premiere at the Edinburgh Fringe Festival 2015."/>
    <n v="120"/>
    <n v="8000"/>
    <n v="8120"/>
    <x v="0"/>
    <x v="1"/>
    <s v="GBP"/>
    <n v="1434452400"/>
    <n v="1431509397"/>
    <b v="1"/>
    <n v="70"/>
    <b v="1"/>
    <x v="6"/>
    <n v="406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30"/>
    <n v="1800"/>
    <n v="1830"/>
    <x v="0"/>
    <x v="1"/>
    <s v="GBP"/>
    <n v="1436705265"/>
    <n v="1434113265"/>
    <b v="1"/>
    <n v="30"/>
    <b v="1"/>
    <x v="6"/>
    <n v="915"/>
    <x v="1"/>
    <x v="6"/>
  </r>
  <r>
    <n v="3271"/>
    <s v="Saxon Court at Southwark Playhouse"/>
    <s v="A razor sharp satire to darken your Christmas."/>
    <n v="450"/>
    <n v="1500"/>
    <n v="1950"/>
    <x v="0"/>
    <x v="1"/>
    <s v="GBP"/>
    <n v="1414927775"/>
    <n v="1412332175"/>
    <b v="1"/>
    <n v="51"/>
    <b v="1"/>
    <x v="6"/>
    <n v="975"/>
    <x v="1"/>
    <x v="6"/>
  </r>
  <r>
    <n v="3272"/>
    <s v="&quot;Next Stop&quot; - Adjusting to dating in NYC"/>
    <s v="A new original play that follows two Israeli singles navigate the humorous and confusing dating scene of NYC."/>
    <n v="5443"/>
    <n v="10000"/>
    <n v="15443"/>
    <x v="0"/>
    <x v="0"/>
    <s v="USD"/>
    <n v="1446814809"/>
    <n v="1444219209"/>
    <b v="1"/>
    <n v="145"/>
    <b v="1"/>
    <x v="6"/>
    <n v="7721.5"/>
    <x v="1"/>
    <x v="6"/>
  </r>
  <r>
    <n v="3273"/>
    <s v="Toscana, or What I Remember"/>
    <s v="We're bringing Tuscany to the Cherry Lane Theatre with a new play about memory and how we deal with people we love but we can't stand."/>
    <n v="296"/>
    <n v="4000"/>
    <n v="4296"/>
    <x v="0"/>
    <x v="0"/>
    <s v="USD"/>
    <n v="1473879600"/>
    <n v="1472498042"/>
    <b v="1"/>
    <n v="21"/>
    <b v="1"/>
    <x v="6"/>
    <n v="2148"/>
    <x v="1"/>
    <x v="6"/>
  </r>
  <r>
    <n v="3274"/>
    <s v="Orpheus Descending by Tennessee Williams"/>
    <s v="Austin Pendleton directs a rare revival of Tennessee Williams' Orpheus Descending. (photos by Michael Halsband and Talfoto)"/>
    <n v="205"/>
    <n v="15500"/>
    <n v="15705"/>
    <x v="0"/>
    <x v="0"/>
    <s v="USD"/>
    <n v="1458075600"/>
    <n v="1454259272"/>
    <b v="1"/>
    <n v="286"/>
    <b v="1"/>
    <x v="6"/>
    <n v="7852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5"/>
    <n v="1800"/>
    <n v="1805"/>
    <x v="0"/>
    <x v="0"/>
    <s v="USD"/>
    <n v="1423456200"/>
    <n v="1421183271"/>
    <b v="1"/>
    <n v="12"/>
    <b v="1"/>
    <x v="6"/>
    <n v="902.5"/>
    <x v="1"/>
    <x v="6"/>
  </r>
  <r>
    <n v="3276"/>
    <s v="We The Astronomers"/>
    <s v="In 2016, KO Theatre presents a world premiere play in Toronto, ON about faith, home, and the secrets we keep from those we love."/>
    <n v="758"/>
    <n v="4500"/>
    <n v="5258"/>
    <x v="0"/>
    <x v="5"/>
    <s v="CAD"/>
    <n v="1459483140"/>
    <n v="1456526879"/>
    <b v="1"/>
    <n v="100"/>
    <b v="1"/>
    <x v="6"/>
    <n v="2629"/>
    <x v="1"/>
    <x v="6"/>
  </r>
  <r>
    <n v="3277"/>
    <s v="Go People does 'Almost, Maine'"/>
    <s v="One of the most popular American plays of the last decade comes to London for its international premiere. Festive and bittersweet."/>
    <n v="430"/>
    <n v="5000"/>
    <n v="5430"/>
    <x v="0"/>
    <x v="1"/>
    <s v="GBP"/>
    <n v="1416331406"/>
    <n v="1413735806"/>
    <b v="1"/>
    <n v="100"/>
    <b v="1"/>
    <x v="6"/>
    <n v="271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85"/>
    <n v="2500"/>
    <n v="2585"/>
    <x v="0"/>
    <x v="1"/>
    <s v="GBP"/>
    <n v="1433017303"/>
    <n v="1430425303"/>
    <b v="1"/>
    <n v="34"/>
    <b v="1"/>
    <x v="6"/>
    <n v="1292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828"/>
    <n v="5800"/>
    <n v="6628"/>
    <x v="0"/>
    <x v="0"/>
    <s v="USD"/>
    <n v="1459474059"/>
    <n v="1456885659"/>
    <b v="0"/>
    <n v="63"/>
    <b v="1"/>
    <x v="6"/>
    <n v="33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60"/>
    <n v="2000"/>
    <n v="2060"/>
    <x v="0"/>
    <x v="0"/>
    <s v="USD"/>
    <n v="1433134800"/>
    <n v="1430158198"/>
    <b v="0"/>
    <n v="30"/>
    <b v="1"/>
    <x v="6"/>
    <n v="1030"/>
    <x v="1"/>
    <x v="6"/>
  </r>
  <r>
    <n v="3281"/>
    <s v="KICK It's Not How High. It's How Strong! Written &amp; Performed"/>
    <s v="&quot;This is how theater should connect to people&quot;  Margo Jefferson, Pulitzer Prize winning critic"/>
    <n v="1080"/>
    <n v="5000"/>
    <n v="6080"/>
    <x v="0"/>
    <x v="0"/>
    <s v="USD"/>
    <n v="1441153705"/>
    <n v="1438561705"/>
    <b v="0"/>
    <n v="47"/>
    <b v="1"/>
    <x v="6"/>
    <n v="304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820.5"/>
    <n v="31000"/>
    <n v="31820.5"/>
    <x v="0"/>
    <x v="0"/>
    <s v="USD"/>
    <n v="1461904788"/>
    <n v="1458103188"/>
    <b v="0"/>
    <n v="237"/>
    <b v="1"/>
    <x v="6"/>
    <n v="15910.2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38"/>
    <n v="800"/>
    <n v="838"/>
    <x v="0"/>
    <x v="1"/>
    <s v="GBP"/>
    <n v="1455138000"/>
    <n v="1452448298"/>
    <b v="0"/>
    <n v="47"/>
    <b v="1"/>
    <x v="6"/>
    <n v="419"/>
    <x v="1"/>
    <x v="6"/>
  </r>
  <r>
    <n v="3284"/>
    <s v="Help fund Black Enough!"/>
    <s v="Black Enough is an LSU student-staged performance exploring the effects of white supremacy on the black community."/>
    <n v="48"/>
    <n v="3000"/>
    <n v="3048"/>
    <x v="0"/>
    <x v="0"/>
    <s v="USD"/>
    <n v="1454047140"/>
    <n v="1452546853"/>
    <b v="0"/>
    <n v="15"/>
    <b v="1"/>
    <x v="6"/>
    <n v="1524"/>
    <x v="1"/>
    <x v="6"/>
  </r>
  <r>
    <n v="3285"/>
    <s v="By Morning"/>
    <s v="A new play by Matthew Gasda"/>
    <n v="605"/>
    <n v="4999"/>
    <n v="5604"/>
    <x v="0"/>
    <x v="0"/>
    <s v="USD"/>
    <n v="1488258000"/>
    <n v="1485556626"/>
    <b v="0"/>
    <n v="81"/>
    <b v="1"/>
    <x v="6"/>
    <n v="2802"/>
    <x v="1"/>
    <x v="6"/>
  </r>
  <r>
    <n v="3286"/>
    <s v="THE FALL - A New Play at FringeNYC!"/>
    <s v="An ensemble-driven play inspired by real-life accounts about six young women who lost their fathers on 9/11. August 2016 at FringeNYC!"/>
    <n v="265"/>
    <n v="15000"/>
    <n v="15265"/>
    <x v="0"/>
    <x v="0"/>
    <s v="USD"/>
    <n v="1471291782"/>
    <n v="1468699782"/>
    <b v="0"/>
    <n v="122"/>
    <b v="1"/>
    <x v="6"/>
    <n v="7632.5"/>
    <x v="1"/>
    <x v="6"/>
  </r>
  <r>
    <n v="3287"/>
    <s v="Three Things: Stories About Life"/>
    <s v="An inspirational one-man play about crisis, community, and the search for wholeness."/>
    <n v="0"/>
    <n v="2500"/>
    <n v="2500"/>
    <x v="0"/>
    <x v="5"/>
    <s v="CAD"/>
    <n v="1448733628"/>
    <n v="1446573628"/>
    <b v="0"/>
    <n v="34"/>
    <b v="1"/>
    <x v="6"/>
    <n v="125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26.489999999999782"/>
    <n v="10000"/>
    <n v="10026.49"/>
    <x v="0"/>
    <x v="1"/>
    <s v="GBP"/>
    <n v="1466463600"/>
    <n v="1463337315"/>
    <b v="0"/>
    <n v="207"/>
    <b v="1"/>
    <x v="6"/>
    <n v="5013.2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65.21000000000004"/>
    <n v="500"/>
    <n v="665.21"/>
    <x v="0"/>
    <x v="1"/>
    <s v="GBP"/>
    <n v="1487580602"/>
    <n v="1485161402"/>
    <b v="0"/>
    <n v="25"/>
    <b v="1"/>
    <x v="6"/>
    <n v="332.6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424"/>
    <n v="2000"/>
    <n v="2424"/>
    <x v="0"/>
    <x v="1"/>
    <s v="GBP"/>
    <n v="1489234891"/>
    <n v="1486642891"/>
    <b v="0"/>
    <n v="72"/>
    <b v="1"/>
    <x v="6"/>
    <n v="121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70"/>
    <n v="500"/>
    <n v="570"/>
    <x v="0"/>
    <x v="0"/>
    <s v="USD"/>
    <n v="1442462340"/>
    <n v="1439743900"/>
    <b v="0"/>
    <n v="14"/>
    <b v="1"/>
    <x v="6"/>
    <n v="285"/>
    <x v="1"/>
    <x v="6"/>
  </r>
  <r>
    <n v="3292"/>
    <s v="Dick Whittington - our 2016 community pantomime!"/>
    <s v="Iver Heath Drama Club is a not-for-profit community group and this year we are performing DICK WHITTINGTON."/>
    <n v="188"/>
    <n v="101"/>
    <n v="289"/>
    <x v="0"/>
    <x v="1"/>
    <s v="GBP"/>
    <n v="1449257348"/>
    <n v="1444069748"/>
    <b v="0"/>
    <n v="15"/>
    <b v="1"/>
    <x v="6"/>
    <n v="144.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3170"/>
    <n v="4500"/>
    <n v="7670"/>
    <x v="0"/>
    <x v="4"/>
    <s v="NZD"/>
    <n v="1488622352"/>
    <n v="1486030352"/>
    <b v="0"/>
    <n v="91"/>
    <b v="1"/>
    <x v="6"/>
    <n v="3835"/>
    <x v="1"/>
    <x v="6"/>
  </r>
  <r>
    <n v="3294"/>
    <s v="old man's Gift"/>
    <s v="A young theatre company promoting new talent and looking for help in funding our very first set for our black comedy &quot;old man's Gift&quot;"/>
    <n v="110"/>
    <n v="600"/>
    <n v="710"/>
    <x v="0"/>
    <x v="1"/>
    <s v="GBP"/>
    <n v="1434459554"/>
    <n v="1431867554"/>
    <b v="0"/>
    <n v="24"/>
    <b v="1"/>
    <x v="6"/>
    <n v="355"/>
    <x v="1"/>
    <x v="6"/>
  </r>
  <r>
    <n v="3295"/>
    <s v="The Divine Comedy Show"/>
    <s v="A comedic drama about The Devil and his quest to take a bride and to Hell with the consequences, no matter what they may be."/>
    <n v="20.009999999999991"/>
    <n v="700"/>
    <n v="720.01"/>
    <x v="0"/>
    <x v="1"/>
    <s v="GBP"/>
    <n v="1474886229"/>
    <n v="1472294229"/>
    <b v="0"/>
    <n v="27"/>
    <b v="1"/>
    <x v="6"/>
    <n v="360.005"/>
    <x v="1"/>
    <x v="6"/>
  </r>
  <r>
    <n v="3296"/>
    <s v="Alix in Wundergarten"/>
    <s v="A dark theatrical comedy about four actors recording a warped radio version of Lewis Carroll's 'Alice's Adventures in Wonderland'."/>
    <n v="661"/>
    <n v="1500"/>
    <n v="2161"/>
    <x v="0"/>
    <x v="1"/>
    <s v="GBP"/>
    <n v="1448229600"/>
    <n v="1446401372"/>
    <b v="0"/>
    <n v="47"/>
    <b v="1"/>
    <x v="6"/>
    <n v="1080.5"/>
    <x v="1"/>
    <x v="6"/>
  </r>
  <r>
    <n v="3297"/>
    <s v="MY EYES WENT DARK"/>
    <s v="A father loses his family in a freak plane crash and goes on to murder the air traffic controller he holds responsible."/>
    <n v="4"/>
    <n v="5500"/>
    <n v="5504"/>
    <x v="0"/>
    <x v="1"/>
    <s v="GBP"/>
    <n v="1438037940"/>
    <n v="1436380256"/>
    <b v="0"/>
    <n v="44"/>
    <b v="1"/>
    <x v="6"/>
    <n v="275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73"/>
    <n v="10000"/>
    <n v="10173"/>
    <x v="0"/>
    <x v="0"/>
    <s v="USD"/>
    <n v="1442102400"/>
    <n v="1440370768"/>
    <b v="0"/>
    <n v="72"/>
    <b v="1"/>
    <x v="6"/>
    <n v="5086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486"/>
    <n v="3000"/>
    <n v="3486"/>
    <x v="0"/>
    <x v="0"/>
    <s v="USD"/>
    <n v="1444860063"/>
    <n v="1442268063"/>
    <b v="0"/>
    <n v="63"/>
    <b v="1"/>
    <x v="6"/>
    <n v="1743"/>
    <x v="1"/>
    <x v="6"/>
  </r>
  <r>
    <n v="3300"/>
    <s v="MAX &amp; ELSA: NO MUSIC. NO CHILDREN."/>
    <s v="A subversive parody about the two people for whom the hills were NOT alive with THE SOUND OF MUSIC."/>
    <n v="1085"/>
    <n v="3000"/>
    <n v="4085"/>
    <x v="0"/>
    <x v="0"/>
    <s v="USD"/>
    <n v="1430329862"/>
    <n v="1428515462"/>
    <b v="0"/>
    <n v="88"/>
    <b v="1"/>
    <x v="6"/>
    <n v="2042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004"/>
    <n v="3000"/>
    <n v="4004"/>
    <x v="0"/>
    <x v="0"/>
    <s v="USD"/>
    <n v="1470034740"/>
    <n v="1466185176"/>
    <b v="0"/>
    <n v="70"/>
    <b v="1"/>
    <x v="6"/>
    <n v="2002"/>
    <x v="1"/>
    <x v="6"/>
  </r>
  <r>
    <n v="3302"/>
    <s v="El muro de BorÃ­s KiÃ©n"/>
    <s v="FilosofÃ­a de los anÃ³nimos"/>
    <n v="285"/>
    <n v="8400"/>
    <n v="8685"/>
    <x v="0"/>
    <x v="3"/>
    <s v="EUR"/>
    <n v="1481099176"/>
    <n v="1478507176"/>
    <b v="0"/>
    <n v="50"/>
    <b v="1"/>
    <x v="6"/>
    <n v="4342.5"/>
    <x v="1"/>
    <x v="6"/>
  </r>
  <r>
    <n v="3303"/>
    <s v="VisiÃ³n Latino Theatre Company"/>
    <s v="VisiÃ³n Latino Theatre Company was founded by three young latino professionals sharing the stories of everyday latinos."/>
    <n v="286"/>
    <n v="1800"/>
    <n v="2086"/>
    <x v="0"/>
    <x v="0"/>
    <s v="USD"/>
    <n v="1427553484"/>
    <n v="1424533084"/>
    <b v="0"/>
    <n v="35"/>
    <b v="1"/>
    <x v="6"/>
    <n v="1043"/>
    <x v="1"/>
    <x v="6"/>
  </r>
  <r>
    <n v="3304"/>
    <s v="I Can Ski Forever 3"/>
    <s v="A musical comedy production celebrating the unique, lovable, insufferable ski culture of the modern day mountain town."/>
    <n v="677.5"/>
    <n v="15000"/>
    <n v="15677.5"/>
    <x v="0"/>
    <x v="0"/>
    <s v="USD"/>
    <n v="1482418752"/>
    <n v="1479826752"/>
    <b v="0"/>
    <n v="175"/>
    <b v="1"/>
    <x v="6"/>
    <n v="7838.75"/>
    <x v="1"/>
    <x v="6"/>
  </r>
  <r>
    <n v="3305"/>
    <s v="The Judgment of Paris"/>
    <s v="The Judgement of Paris is an exciting, inspirational poem set to run Oct. 2, 3 &amp; 4 at Plays &amp; Players, but we need funding and fans."/>
    <n v="81"/>
    <n v="4000"/>
    <n v="4081"/>
    <x v="0"/>
    <x v="0"/>
    <s v="USD"/>
    <n v="1438374748"/>
    <n v="1435782748"/>
    <b v="0"/>
    <n v="20"/>
    <b v="1"/>
    <x v="6"/>
    <n v="204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130"/>
    <n v="1500"/>
    <n v="2630"/>
    <x v="0"/>
    <x v="0"/>
    <s v="USD"/>
    <n v="1465527600"/>
    <n v="1462252542"/>
    <b v="0"/>
    <n v="54"/>
    <b v="1"/>
    <x v="6"/>
    <n v="1315"/>
    <x v="1"/>
    <x v="6"/>
  </r>
  <r>
    <n v="3307"/>
    <s v="The Respectful Prostitute"/>
    <s v="A group of Stanford students are going to present Jean-Paul Sartre's play, The Respectful Prostitute, at the end of Spring quarter."/>
    <n v="66.799999999999955"/>
    <n v="1000"/>
    <n v="1066.8"/>
    <x v="0"/>
    <x v="0"/>
    <s v="USD"/>
    <n v="1463275339"/>
    <n v="1460683339"/>
    <b v="0"/>
    <n v="20"/>
    <b v="1"/>
    <x v="6"/>
    <n v="533.4"/>
    <x v="1"/>
    <x v="6"/>
  </r>
  <r>
    <n v="3308"/>
    <s v="A Hand of Talons"/>
    <s v="Descend into the dark world of steampunk noir in this thrilling new play, written by Maggie Lee and directed by Amy Poisson!"/>
    <n v="780"/>
    <n v="3500"/>
    <n v="4280"/>
    <x v="0"/>
    <x v="0"/>
    <s v="USD"/>
    <n v="1460581365"/>
    <n v="1458766965"/>
    <b v="0"/>
    <n v="57"/>
    <b v="1"/>
    <x v="6"/>
    <n v="2140"/>
    <x v="1"/>
    <x v="6"/>
  </r>
  <r>
    <n v="3309"/>
    <s v="Collision Course"/>
    <s v="Two unlikely friends, a garage, tinned beans &amp; the end of the world."/>
    <n v="208"/>
    <n v="350"/>
    <n v="558"/>
    <x v="0"/>
    <x v="1"/>
    <s v="GBP"/>
    <n v="1476632178"/>
    <n v="1473953778"/>
    <b v="0"/>
    <n v="31"/>
    <b v="1"/>
    <x v="6"/>
    <n v="279"/>
    <x v="1"/>
    <x v="6"/>
  </r>
  <r>
    <n v="3310"/>
    <s v="The Island Boys: A New Play"/>
    <s v="A new play about coming coming home, recovery, and trying to find God in the process."/>
    <n v="5"/>
    <n v="6500"/>
    <n v="6505"/>
    <x v="0"/>
    <x v="0"/>
    <s v="USD"/>
    <n v="1444169825"/>
    <n v="1441577825"/>
    <b v="0"/>
    <n v="31"/>
    <b v="1"/>
    <x v="6"/>
    <n v="3252.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46"/>
    <n v="2500"/>
    <n v="2746"/>
    <x v="0"/>
    <x v="0"/>
    <s v="USD"/>
    <n v="1445065210"/>
    <n v="1442473210"/>
    <b v="0"/>
    <n v="45"/>
    <b v="1"/>
    <x v="6"/>
    <n v="1373"/>
    <x v="1"/>
    <x v="6"/>
  </r>
  <r>
    <n v="3312"/>
    <s v="Richard III"/>
    <s v="Bare Theatre presents one of Shakespeare's most notorious characters in the final chapter of the War of the Roses saga."/>
    <n v="1"/>
    <n v="2500"/>
    <n v="2501"/>
    <x v="0"/>
    <x v="0"/>
    <s v="USD"/>
    <n v="1478901600"/>
    <n v="1477077946"/>
    <b v="0"/>
    <n v="41"/>
    <b v="1"/>
    <x v="6"/>
    <n v="1250.5"/>
    <x v="1"/>
    <x v="6"/>
  </r>
  <r>
    <n v="3313"/>
    <s v="Melbin the Accidental"/>
    <s v="A modern reworking of Shakespeare's histories and tragedies in iambic pentameter to talk of death, love, and race."/>
    <n v="321"/>
    <n v="2000"/>
    <n v="2321"/>
    <x v="0"/>
    <x v="0"/>
    <s v="USD"/>
    <n v="1453856400"/>
    <n v="1452664317"/>
    <b v="0"/>
    <n v="29"/>
    <b v="1"/>
    <x v="6"/>
    <n v="1160.5"/>
    <x v="1"/>
    <x v="6"/>
  </r>
  <r>
    <n v="3314"/>
    <s v="The White Bike"/>
    <s v="I want to add a new perspective to the cycling safety debate by taking my play THE WHITE BIKE to the Edinburgh Festival of Cycling"/>
    <n v="886"/>
    <n v="800"/>
    <n v="1686"/>
    <x v="0"/>
    <x v="1"/>
    <s v="GBP"/>
    <n v="1431115500"/>
    <n v="1428733511"/>
    <b v="0"/>
    <n v="58"/>
    <b v="1"/>
    <x v="6"/>
    <n v="84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"/>
    <n v="4000"/>
    <n v="4400"/>
    <x v="0"/>
    <x v="1"/>
    <s v="GBP"/>
    <n v="1462519041"/>
    <n v="1459927041"/>
    <b v="0"/>
    <n v="89"/>
    <b v="1"/>
    <x v="6"/>
    <n v="2200"/>
    <x v="1"/>
    <x v="6"/>
  </r>
  <r>
    <n v="3316"/>
    <s v="LOVENESS, the play @FringeNYC 2014"/>
    <s v="Gorgeousness that which sits in the root of Loveness._x000a_Other than this there is no endearment for or otherwise_x000a_to describe."/>
    <n v="10.180000000000291"/>
    <n v="11737"/>
    <n v="11747.18"/>
    <x v="0"/>
    <x v="0"/>
    <s v="USD"/>
    <n v="1407506040"/>
    <n v="1404680075"/>
    <b v="0"/>
    <n v="125"/>
    <b v="1"/>
    <x v="6"/>
    <n v="5873.59"/>
    <x v="1"/>
    <x v="6"/>
  </r>
  <r>
    <n v="3317"/>
    <s v="Seven Minutes in Eternity"/>
    <s v="Andy Boyd's epic new satire about heroes and villains, humankind's search for glory, and fascism in America"/>
    <n v="65"/>
    <n v="1050"/>
    <n v="1115"/>
    <x v="0"/>
    <x v="0"/>
    <s v="USD"/>
    <n v="1465347424"/>
    <n v="1462755424"/>
    <b v="0"/>
    <n v="18"/>
    <b v="1"/>
    <x v="6"/>
    <n v="557.5"/>
    <x v="1"/>
    <x v="6"/>
  </r>
  <r>
    <n v="3318"/>
    <s v="ROOMIES - Atlantic Canada Tour 2016-17"/>
    <s v="Help us strengthen and inspire disability arts in Atlantic Canada"/>
    <n v="512"/>
    <n v="2000"/>
    <n v="2512"/>
    <x v="0"/>
    <x v="5"/>
    <s v="CAD"/>
    <n v="1460341800"/>
    <n v="1456902893"/>
    <b v="0"/>
    <n v="32"/>
    <b v="1"/>
    <x v="6"/>
    <n v="1256"/>
    <x v="1"/>
    <x v="6"/>
  </r>
  <r>
    <n v="3319"/>
    <s v="Down the Rabbit Hole"/>
    <s v="Down the Rabbit Hole is an exciting new play by Not Just Theatre Productions. To be performed at Matthew's Yard Theatre in Feb 2015"/>
    <n v="40"/>
    <n v="500"/>
    <n v="540"/>
    <x v="0"/>
    <x v="1"/>
    <s v="GBP"/>
    <n v="1422712986"/>
    <n v="1418824986"/>
    <b v="0"/>
    <n v="16"/>
    <b v="1"/>
    <x v="6"/>
    <n v="270"/>
    <x v="1"/>
    <x v="6"/>
  </r>
  <r>
    <n v="3320"/>
    <s v="Mama Threw Me So High &amp; He Who Speaks"/>
    <s v="Imaginary Theater Company presents two modern day tall tales about family, resilience and redemption."/>
    <n v="25"/>
    <n v="2500"/>
    <n v="2525"/>
    <x v="0"/>
    <x v="0"/>
    <s v="USD"/>
    <n v="1466557557"/>
    <n v="1463965557"/>
    <b v="0"/>
    <n v="38"/>
    <b v="1"/>
    <x v="6"/>
    <n v="1262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37"/>
    <n v="500"/>
    <n v="537"/>
    <x v="0"/>
    <x v="0"/>
    <s v="USD"/>
    <n v="1413431940"/>
    <n v="1412216665"/>
    <b v="0"/>
    <n v="15"/>
    <b v="1"/>
    <x v="6"/>
    <n v="268.5"/>
    <x v="1"/>
    <x v="6"/>
  </r>
  <r>
    <n v="3322"/>
    <s v="Familiar Strangers â€” A Staged Reading"/>
    <s v="Familiar Strangers follows the journey of a community of people living homeless on the streets in and around Tompkins Square Park."/>
    <n v="50"/>
    <n v="3300"/>
    <n v="3350"/>
    <x v="0"/>
    <x v="0"/>
    <s v="USD"/>
    <n v="1466567700"/>
    <n v="1464653696"/>
    <b v="0"/>
    <n v="23"/>
    <b v="1"/>
    <x v="6"/>
    <n v="1675"/>
    <x v="1"/>
    <x v="6"/>
  </r>
  <r>
    <n v="3323"/>
    <s v="Migrants' Theatre"/>
    <s v="Young adult theatre makers from London are raising money to cover costs for touring with their current production MigrantsÂ´ Rhapsody."/>
    <n v="259"/>
    <n v="1000"/>
    <n v="1259"/>
    <x v="0"/>
    <x v="1"/>
    <s v="GBP"/>
    <n v="1474793208"/>
    <n v="1472201208"/>
    <b v="0"/>
    <n v="49"/>
    <b v="1"/>
    <x v="6"/>
    <n v="629.5"/>
    <x v="1"/>
    <x v="6"/>
  </r>
  <r>
    <n v="3324"/>
    <s v="At Swim, Two Boys"/>
    <s v="The play tells the story of Jim and Doyler and their friendship on the brink of Irish independence."/>
    <n v="25"/>
    <n v="1500"/>
    <n v="1525"/>
    <x v="0"/>
    <x v="17"/>
    <s v="EUR"/>
    <n v="1465135190"/>
    <n v="1463925590"/>
    <b v="0"/>
    <n v="10"/>
    <b v="1"/>
    <x v="6"/>
    <n v="762.5"/>
    <x v="1"/>
    <x v="6"/>
  </r>
  <r>
    <n v="3325"/>
    <s v="Infectious, love at the end of the 21st century!"/>
    <s v="Innovative Theatre Company Needs You To Reach Funding Requirements. We Are So Close We Can Smell It! Thank You In Advance."/>
    <n v="50"/>
    <n v="400"/>
    <n v="450"/>
    <x v="0"/>
    <x v="1"/>
    <s v="GBP"/>
    <n v="1428256277"/>
    <n v="1425235877"/>
    <b v="0"/>
    <n v="15"/>
    <b v="1"/>
    <x v="6"/>
    <n v="225"/>
    <x v="1"/>
    <x v="6"/>
  </r>
  <r>
    <n v="3326"/>
    <s v="Me? A Caregiver?"/>
    <s v="An edgy, hilarious, compassionate and honest show to help caregivers find courage, trust their instincts and above all, to laugh."/>
    <n v="110"/>
    <n v="8000"/>
    <n v="8110"/>
    <x v="0"/>
    <x v="0"/>
    <s v="USD"/>
    <n v="1425830905"/>
    <n v="1423242505"/>
    <b v="0"/>
    <n v="57"/>
    <b v="1"/>
    <x v="6"/>
    <n v="4055"/>
    <x v="1"/>
    <x v="6"/>
  </r>
  <r>
    <n v="3327"/>
    <s v="Itch + Scratch at Hackney Showroom"/>
    <s v="After 3 successful nights last year, Itch+Scratch are back. New writing, live music and party fun. Best New Theatre, Great Night Out."/>
    <n v="10"/>
    <n v="800"/>
    <n v="810"/>
    <x v="0"/>
    <x v="1"/>
    <s v="GBP"/>
    <n v="1462697966"/>
    <n v="1460105966"/>
    <b v="0"/>
    <n v="33"/>
    <b v="1"/>
    <x v="6"/>
    <n v="40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835"/>
    <n v="1800"/>
    <n v="2635"/>
    <x v="0"/>
    <x v="0"/>
    <s v="USD"/>
    <n v="1404522000"/>
    <n v="1404308883"/>
    <b v="0"/>
    <n v="9"/>
    <b v="1"/>
    <x v="6"/>
    <n v="1317.5"/>
    <x v="1"/>
    <x v="6"/>
  </r>
  <r>
    <n v="3329"/>
    <s v="Jestia and Raedon"/>
    <s v="Jestia and Raedon is a brand new romantic comedy play going to the Edinburgh Fringe Festival this summer."/>
    <n v="168"/>
    <n v="1000"/>
    <n v="1168"/>
    <x v="0"/>
    <x v="1"/>
    <s v="GBP"/>
    <n v="1406502000"/>
    <n v="1405583108"/>
    <b v="0"/>
    <n v="26"/>
    <b v="1"/>
    <x v="6"/>
    <n v="584"/>
    <x v="1"/>
    <x v="6"/>
  </r>
  <r>
    <n v="3330"/>
    <s v="Tissue by Louise Page. A play about Breast Cancer."/>
    <s v="&quot;Tissue&quot; is a play about Breast Cancer. Produced by MonkeyBond theatre co.ltd to raise awareness for Breast cancer."/>
    <n v="94"/>
    <n v="1500"/>
    <n v="1594"/>
    <x v="0"/>
    <x v="1"/>
    <s v="GBP"/>
    <n v="1427919468"/>
    <n v="1425331068"/>
    <b v="0"/>
    <n v="69"/>
    <b v="1"/>
    <x v="6"/>
    <n v="79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226"/>
    <n v="5000"/>
    <n v="5226"/>
    <x v="0"/>
    <x v="0"/>
    <s v="USD"/>
    <n v="1444149886"/>
    <n v="1441125886"/>
    <b v="0"/>
    <n v="65"/>
    <b v="1"/>
    <x v="6"/>
    <n v="2613"/>
    <x v="1"/>
    <x v="6"/>
  </r>
  <r>
    <n v="3332"/>
    <s v="Cortez"/>
    <s v="Two marine biologists are at odds during an important expedition. When a stranded shark refuses to die, things get weird."/>
    <n v="0"/>
    <n v="6000"/>
    <n v="6000"/>
    <x v="0"/>
    <x v="0"/>
    <s v="USD"/>
    <n v="1405802330"/>
    <n v="1403210330"/>
    <b v="0"/>
    <n v="83"/>
    <b v="1"/>
    <x v="6"/>
    <n v="30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60"/>
    <n v="3500"/>
    <n v="3660"/>
    <x v="0"/>
    <x v="0"/>
    <s v="USD"/>
    <n v="1434384880"/>
    <n v="1432484080"/>
    <b v="0"/>
    <n v="111"/>
    <b v="1"/>
    <x v="6"/>
    <n v="1830"/>
    <x v="1"/>
    <x v="6"/>
  </r>
  <r>
    <n v="3334"/>
    <s v="The Saltbox Theatre Collective Seed Money Project"/>
    <s v="The Saltbox Theatre Collective is a brand new not-for-profit theatre company in Illinois."/>
    <n v="1495"/>
    <n v="3871"/>
    <n v="5366"/>
    <x v="0"/>
    <x v="0"/>
    <s v="USD"/>
    <n v="1438259422"/>
    <n v="1435667422"/>
    <b v="0"/>
    <n v="46"/>
    <b v="1"/>
    <x v="6"/>
    <n v="268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16"/>
    <n v="5000"/>
    <n v="5016"/>
    <x v="0"/>
    <x v="1"/>
    <s v="GBP"/>
    <n v="1407106800"/>
    <n v="1404749446"/>
    <b v="0"/>
    <n v="63"/>
    <b v="1"/>
    <x v="6"/>
    <n v="2508"/>
    <x v="1"/>
    <x v="6"/>
  </r>
  <r>
    <n v="3336"/>
    <s v="WILDE TALES"/>
    <s v="A theatrical adaptation of Oscar Wilde's short stories, presented by Suitcase Civilians at The Space, April 5-10 2016."/>
    <n v="0"/>
    <n v="250"/>
    <n v="250"/>
    <x v="0"/>
    <x v="1"/>
    <s v="GBP"/>
    <n v="1459845246"/>
    <n v="1457429646"/>
    <b v="0"/>
    <n v="9"/>
    <b v="1"/>
    <x v="6"/>
    <n v="125"/>
    <x v="1"/>
    <x v="6"/>
  </r>
  <r>
    <n v="3337"/>
    <s v="Das Ding - A Globetrotting Comedy"/>
    <s v="StoneCrabs is thrilled to bring to the UK the first English production of Philipp LÃ¶hleâ€™s play Das Ding (The Thing)."/>
    <n v="255"/>
    <n v="2500"/>
    <n v="2755"/>
    <x v="0"/>
    <x v="1"/>
    <s v="GBP"/>
    <n v="1412974800"/>
    <n v="1411109167"/>
    <b v="0"/>
    <n v="34"/>
    <b v="1"/>
    <x v="6"/>
    <n v="1377.5"/>
    <x v="1"/>
    <x v="6"/>
  </r>
  <r>
    <n v="3338"/>
    <s v="The Last Days of Judas Iscariot"/>
    <s v="Join Estelle Parsons in support of Theater That Looks and Sounds Like America"/>
    <n v="327"/>
    <n v="15000"/>
    <n v="15327"/>
    <x v="0"/>
    <x v="0"/>
    <s v="USD"/>
    <n v="1487944080"/>
    <n v="1486129680"/>
    <b v="0"/>
    <n v="112"/>
    <b v="1"/>
    <x v="6"/>
    <n v="7663.5"/>
    <x v="1"/>
    <x v="6"/>
  </r>
  <r>
    <n v="3339"/>
    <s v="FRESH PRODUCE'd LA presents: Friends in Transient Places"/>
    <s v="FPLA presents FRIENDS IN TRANSIENT PLACES by Jonathan Caren: a magical story of modern life."/>
    <n v="348"/>
    <n v="8000"/>
    <n v="8348"/>
    <x v="0"/>
    <x v="0"/>
    <s v="USD"/>
    <n v="1469721518"/>
    <n v="1467129518"/>
    <b v="0"/>
    <n v="47"/>
    <b v="1"/>
    <x v="6"/>
    <n v="4174"/>
    <x v="1"/>
    <x v="6"/>
  </r>
  <r>
    <n v="3340"/>
    <s v="King Lear"/>
    <s v="The Eno River Players is a community theater in Durham, North Carolina. We are trying to raise money to get our second show on its feet"/>
    <n v="1145"/>
    <n v="3000"/>
    <n v="4145"/>
    <x v="0"/>
    <x v="0"/>
    <s v="USD"/>
    <n v="1481066554"/>
    <n v="1478906554"/>
    <b v="0"/>
    <n v="38"/>
    <b v="1"/>
    <x v="6"/>
    <n v="2072.5"/>
    <x v="1"/>
    <x v="6"/>
  </r>
  <r>
    <n v="3341"/>
    <s v="Today I Live"/>
    <s v="A London flat, two stories play simultaneously. Irish mapmaker 1821, Iranian artist present day. Each senses the other. Worlds collide."/>
    <n v="0"/>
    <n v="3350"/>
    <n v="3350"/>
    <x v="0"/>
    <x v="1"/>
    <s v="GBP"/>
    <n v="1465750800"/>
    <n v="1463771421"/>
    <b v="0"/>
    <n v="28"/>
    <b v="1"/>
    <x v="6"/>
    <n v="1675"/>
    <x v="1"/>
    <x v="6"/>
  </r>
  <r>
    <n v="3342"/>
    <s v="Uprising Theatre Company's First Production"/>
    <s v="We believe in the power of stories to change the world. Theatre that inspires transformation."/>
    <n v="100"/>
    <n v="6000"/>
    <n v="6100"/>
    <x v="0"/>
    <x v="0"/>
    <s v="USD"/>
    <n v="1427864340"/>
    <n v="1425020810"/>
    <b v="0"/>
    <n v="78"/>
    <b v="1"/>
    <x v="6"/>
    <n v="3050"/>
    <x v="1"/>
    <x v="6"/>
  </r>
  <r>
    <n v="3343"/>
    <s v="The Girl Who Touched the Stars"/>
    <s v="Two sisters make a set of paper dolls which take them on a journey across lands, creating memories along the way."/>
    <n v="500"/>
    <n v="700"/>
    <n v="1200"/>
    <x v="0"/>
    <x v="1"/>
    <s v="GBP"/>
    <n v="1460553480"/>
    <n v="1458770384"/>
    <b v="0"/>
    <n v="23"/>
    <b v="1"/>
    <x v="6"/>
    <n v="600"/>
    <x v="1"/>
    <x v="6"/>
  </r>
  <r>
    <n v="3344"/>
    <s v="The Other Group Theatre"/>
    <s v="We are a company of crafted and trained actors, writers and directors dedicated to the principles set by the legendary Group Theatre."/>
    <n v="65"/>
    <n v="4500"/>
    <n v="4565"/>
    <x v="0"/>
    <x v="0"/>
    <s v="USD"/>
    <n v="1409374093"/>
    <n v="1406782093"/>
    <b v="0"/>
    <n v="40"/>
    <b v="1"/>
    <x v="6"/>
    <n v="228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150"/>
    <n v="500"/>
    <n v="650"/>
    <x v="0"/>
    <x v="0"/>
    <s v="USD"/>
    <n v="1429317420"/>
    <n v="1424226768"/>
    <b v="0"/>
    <n v="13"/>
    <b v="1"/>
    <x v="6"/>
    <n v="325"/>
    <x v="1"/>
    <x v="6"/>
  </r>
  <r>
    <n v="3346"/>
    <s v="Shakespearean Youth Theatre (SYT) - The Tempest"/>
    <s v="Tempest opens Feb. 25. Please support Shakespeare, the arts and community youth theater! Be a part of something special!"/>
    <n v="150"/>
    <n v="1500"/>
    <n v="1650"/>
    <x v="0"/>
    <x v="0"/>
    <s v="USD"/>
    <n v="1424910910"/>
    <n v="1424306110"/>
    <b v="0"/>
    <n v="18"/>
    <b v="1"/>
    <x v="6"/>
    <n v="82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389"/>
    <n v="2000"/>
    <n v="2389"/>
    <x v="0"/>
    <x v="1"/>
    <s v="GBP"/>
    <n v="1462741200"/>
    <n v="1461503654"/>
    <b v="0"/>
    <n v="22"/>
    <b v="1"/>
    <x v="6"/>
    <n v="1194.5"/>
    <x v="1"/>
    <x v="6"/>
  </r>
  <r>
    <n v="3348"/>
    <s v="Macbeth"/>
    <s v="Old Hat's new production explores the bleak culture of war and the cosmic powers of guilt and imagination in Shakespeare's tragedy."/>
    <n v="16"/>
    <n v="5500"/>
    <n v="5516"/>
    <x v="0"/>
    <x v="0"/>
    <s v="USD"/>
    <n v="1461988740"/>
    <n v="1459949080"/>
    <b v="0"/>
    <n v="79"/>
    <b v="1"/>
    <x v="6"/>
    <n v="275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534"/>
    <n v="1000"/>
    <n v="1534"/>
    <x v="0"/>
    <x v="0"/>
    <s v="USD"/>
    <n v="1465837200"/>
    <n v="1463971172"/>
    <b v="0"/>
    <n v="14"/>
    <b v="1"/>
    <x v="6"/>
    <n v="767"/>
    <x v="1"/>
    <x v="6"/>
  </r>
  <r>
    <n v="3350"/>
    <s v="Visions"/>
    <s v="Nora Wageners TheaterstÃ¼ck lÃ¤dt den Zuschauer ein auf eine teils lustige, teils dÃ¼stere Reise ins Wohnzimmer der jungen, arbeitslosen K"/>
    <n v="155"/>
    <n v="3500"/>
    <n v="3655"/>
    <x v="0"/>
    <x v="19"/>
    <s v="EUR"/>
    <n v="1448838000"/>
    <n v="1445791811"/>
    <b v="0"/>
    <n v="51"/>
    <b v="1"/>
    <x v="6"/>
    <n v="1827.5"/>
    <x v="1"/>
    <x v="6"/>
  </r>
  <r>
    <n v="3351"/>
    <s v="Action To The Word's DRACULA"/>
    <s v="A thrilling 'steampunk' reworking of the infamous gothic horror novel by a powerhouse ensemble will leave you begging to be bitten."/>
    <n v="55"/>
    <n v="5000"/>
    <n v="5055"/>
    <x v="0"/>
    <x v="1"/>
    <s v="GBP"/>
    <n v="1406113200"/>
    <n v="1402910965"/>
    <b v="0"/>
    <n v="54"/>
    <b v="1"/>
    <x v="6"/>
    <n v="2527.5"/>
    <x v="1"/>
    <x v="6"/>
  </r>
  <r>
    <n v="3352"/>
    <s v="Brief Hiatus: Little Deaths 2016"/>
    <s v="Actors creating more theatre in Brighton. A LOT MORE. Classics, contemporary, new writing, Shakespeare, foreign translations and more."/>
    <n v="376"/>
    <n v="5000"/>
    <n v="5376"/>
    <x v="0"/>
    <x v="1"/>
    <s v="GBP"/>
    <n v="1467414000"/>
    <n v="1462492178"/>
    <b v="0"/>
    <n v="70"/>
    <b v="1"/>
    <x v="6"/>
    <n v="2688"/>
    <x v="1"/>
    <x v="6"/>
  </r>
  <r>
    <n v="3353"/>
    <s v="Nude: A play by Paul Hewitt"/>
    <s v="A new spoken word play, written by Paul Hewitt, in 3 parts about love and fate, inspired by the Ruba'iyat of Omar Khayyam."/>
    <n v="1075"/>
    <n v="500"/>
    <n v="1575"/>
    <x v="0"/>
    <x v="1"/>
    <s v="GBP"/>
    <n v="1462230000"/>
    <n v="1461061350"/>
    <b v="0"/>
    <n v="44"/>
    <b v="1"/>
    <x v="6"/>
    <n v="787.5"/>
    <x v="1"/>
    <x v="6"/>
  </r>
  <r>
    <n v="3354"/>
    <s v="Strangeloop Theatre - A Focus on New Works"/>
    <s v="Help Strangeloop Theatre create and support new work by sponsoring our 2015-2016 season."/>
    <n v="58"/>
    <n v="3000"/>
    <n v="3058"/>
    <x v="0"/>
    <x v="0"/>
    <s v="USD"/>
    <n v="1446091260"/>
    <n v="1443029206"/>
    <b v="0"/>
    <n v="55"/>
    <b v="1"/>
    <x v="6"/>
    <n v="1529"/>
    <x v="1"/>
    <x v="6"/>
  </r>
  <r>
    <n v="3355"/>
    <s v="Jelly Beans at Theatre503"/>
    <s v="Help get Jelly Beans to the Theatre503 stage. An important piece of new writing by Dan Pick, produced by Kuleshov Theatre"/>
    <n v="460"/>
    <n v="1750"/>
    <n v="2210"/>
    <x v="0"/>
    <x v="1"/>
    <s v="GBP"/>
    <n v="1462879020"/>
    <n v="1461941527"/>
    <b v="0"/>
    <n v="15"/>
    <b v="1"/>
    <x v="6"/>
    <n v="110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21"/>
    <n v="1500"/>
    <n v="1521"/>
    <x v="0"/>
    <x v="1"/>
    <s v="GBP"/>
    <n v="1468611272"/>
    <n v="1466019272"/>
    <b v="0"/>
    <n v="27"/>
    <b v="1"/>
    <x v="6"/>
    <n v="760.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"/>
    <n v="2000"/>
    <n v="2020"/>
    <x v="0"/>
    <x v="1"/>
    <s v="GBP"/>
    <n v="1406887310"/>
    <n v="1404295310"/>
    <b v="0"/>
    <n v="21"/>
    <b v="1"/>
    <x v="6"/>
    <n v="1010"/>
    <x v="1"/>
    <x v="6"/>
  </r>
  <r>
    <n v="3358"/>
    <s v="One-Man Show: &quot;The Book Of oded, Chapter 2&quot;"/>
    <s v="Alef productions, LLC is proud to present a World Premiere Play about Acceptance, Relationships,  Mortality and Love!"/>
    <n v="299"/>
    <n v="10000"/>
    <n v="10299"/>
    <x v="0"/>
    <x v="0"/>
    <s v="USD"/>
    <n v="1416385679"/>
    <n v="1413790079"/>
    <b v="0"/>
    <n v="162"/>
    <b v="1"/>
    <x v="6"/>
    <n v="5149.5"/>
    <x v="1"/>
    <x v="6"/>
  </r>
  <r>
    <n v="3359"/>
    <s v="BEIRUT, LADY OF LEBANON"/>
    <s v="A Theatrical Production Celebrating the Lebanese Culture and the Human Spirit in Time of War."/>
    <n v="250"/>
    <n v="4000"/>
    <n v="4250"/>
    <x v="0"/>
    <x v="0"/>
    <s v="USD"/>
    <n v="1487985734"/>
    <n v="1484097734"/>
    <b v="0"/>
    <n v="23"/>
    <b v="1"/>
    <x v="6"/>
    <n v="2125"/>
    <x v="1"/>
    <x v="6"/>
  </r>
  <r>
    <n v="3360"/>
    <s v="Pretty Butch"/>
    <s v="World Premiere, an M1 Singapore Fringe Festival 2017 commission."/>
    <n v="124"/>
    <n v="9000"/>
    <n v="9124"/>
    <x v="0"/>
    <x v="20"/>
    <s v="SGD"/>
    <n v="1481731140"/>
    <n v="1479866343"/>
    <b v="0"/>
    <n v="72"/>
    <b v="1"/>
    <x v="6"/>
    <n v="456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673"/>
    <n v="5000"/>
    <n v="5673"/>
    <x v="0"/>
    <x v="0"/>
    <s v="USD"/>
    <n v="1409587140"/>
    <n v="1408062990"/>
    <b v="0"/>
    <n v="68"/>
    <b v="1"/>
    <x v="6"/>
    <n v="2836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90"/>
    <n v="500"/>
    <n v="1090"/>
    <x v="0"/>
    <x v="0"/>
    <s v="USD"/>
    <n v="1425704100"/>
    <n v="1424484717"/>
    <b v="0"/>
    <n v="20"/>
    <b v="1"/>
    <x v="6"/>
    <n v="545"/>
    <x v="1"/>
    <x v="6"/>
  </r>
  <r>
    <n v="3363"/>
    <s v="Making the Move--Edinburgh Fringe 2014"/>
    <s v="A first play about a first kiss, Making the Move is going to the Edinburgh Fringe festival.  Join the party, fall in love.  Help us!"/>
    <n v="110"/>
    <n v="7750"/>
    <n v="7860"/>
    <x v="0"/>
    <x v="0"/>
    <s v="USD"/>
    <n v="1408464000"/>
    <n v="1406831445"/>
    <b v="0"/>
    <n v="26"/>
    <b v="1"/>
    <x v="6"/>
    <n v="3930"/>
    <x v="1"/>
    <x v="6"/>
  </r>
  <r>
    <n v="3364"/>
    <s v="Cancel The Sunshine"/>
    <s v="Cancel The SunshineÂ is a new play that explores living with a mental health condition in an honest, witty and articulate way."/>
    <n v="178"/>
    <n v="3000"/>
    <n v="3178"/>
    <x v="0"/>
    <x v="1"/>
    <s v="GBP"/>
    <n v="1458075600"/>
    <n v="1456183649"/>
    <b v="0"/>
    <n v="72"/>
    <b v="1"/>
    <x v="6"/>
    <n v="1589"/>
    <x v="1"/>
    <x v="6"/>
  </r>
  <r>
    <n v="3365"/>
    <s v="From the Pulpit to the Runway"/>
    <s v="A dazzling dramatic musical drama that takes place inside a Charm City Church! Help us finance a play that is back by popular demand!"/>
    <n v="100"/>
    <n v="2500"/>
    <n v="2600"/>
    <x v="0"/>
    <x v="0"/>
    <s v="USD"/>
    <n v="1449973592"/>
    <n v="1447381592"/>
    <b v="0"/>
    <n v="3"/>
    <b v="1"/>
    <x v="6"/>
    <n v="1300"/>
    <x v="1"/>
    <x v="6"/>
  </r>
  <r>
    <n v="3366"/>
    <s v="Montclair Shakespeare Series"/>
    <s v="The Series will consist of free staged readings of Shakespeare's plays, brought to life by professional actors in Montclair, NJ."/>
    <n v="605"/>
    <n v="500"/>
    <n v="1105"/>
    <x v="0"/>
    <x v="0"/>
    <s v="USD"/>
    <n v="1431481037"/>
    <n v="1428889037"/>
    <b v="0"/>
    <n v="18"/>
    <b v="1"/>
    <x v="6"/>
    <n v="552.5"/>
    <x v="1"/>
    <x v="6"/>
  </r>
  <r>
    <n v="3367"/>
    <s v="Only Forever at The Hope Theatre"/>
    <s v="An intense new play exploring how far you would go to protect your family.  Employing new graduates to give their careers a kickstart."/>
    <n v="140"/>
    <n v="750"/>
    <n v="890"/>
    <x v="0"/>
    <x v="1"/>
    <s v="GBP"/>
    <n v="1438467894"/>
    <n v="1436307894"/>
    <b v="0"/>
    <n v="30"/>
    <b v="1"/>
    <x v="6"/>
    <n v="445"/>
    <x v="1"/>
    <x v="6"/>
  </r>
  <r>
    <n v="3368"/>
    <s v="Peter Pan by J.M. Barrie @ Open Space Arts"/>
    <s v="Help a non-profit community theatre create an unforgettable production of J.M. Barrie's classic play."/>
    <n v="46"/>
    <n v="1000"/>
    <n v="1046"/>
    <x v="0"/>
    <x v="0"/>
    <s v="USD"/>
    <n v="1420088400"/>
    <n v="1416977259"/>
    <b v="0"/>
    <n v="23"/>
    <b v="1"/>
    <x v="6"/>
    <n v="523"/>
    <x v="1"/>
    <x v="6"/>
  </r>
  <r>
    <n v="3369"/>
    <s v="The Collector, a play by Daniel Wade"/>
    <s v="How far would you go for revenge? The Collector is a dark thriller of regret, retribution and broken masculinity."/>
    <n v="195"/>
    <n v="5000"/>
    <n v="5195"/>
    <x v="0"/>
    <x v="17"/>
    <s v="EUR"/>
    <n v="1484441980"/>
    <n v="1479257980"/>
    <b v="0"/>
    <n v="54"/>
    <b v="1"/>
    <x v="6"/>
    <n v="2597.5"/>
    <x v="1"/>
    <x v="6"/>
  </r>
  <r>
    <n v="3370"/>
    <s v="&quot;I'm Alright&quot;...an Enso Theatre Education production."/>
    <s v="I'm Alright. A story of young women, told by young women, for the world."/>
    <n v="266"/>
    <n v="1500"/>
    <n v="1766"/>
    <x v="0"/>
    <x v="0"/>
    <s v="USD"/>
    <n v="1481961600"/>
    <n v="1479283285"/>
    <b v="0"/>
    <n v="26"/>
    <b v="1"/>
    <x v="6"/>
    <n v="883"/>
    <x v="1"/>
    <x v="6"/>
  </r>
  <r>
    <n v="3371"/>
    <s v="Red Planet (or One Way Ticket) Staged Reading"/>
    <s v="Help support Red Planet, a new science fiction play based off the Mars One exploration."/>
    <n v="77"/>
    <n v="200"/>
    <n v="277"/>
    <x v="0"/>
    <x v="0"/>
    <s v="USD"/>
    <n v="1449089965"/>
    <n v="1446670765"/>
    <b v="0"/>
    <n v="9"/>
    <b v="1"/>
    <x v="6"/>
    <n v="138.5"/>
    <x v="1"/>
    <x v="6"/>
  </r>
  <r>
    <n v="3372"/>
    <s v="All the Best, Jack"/>
    <s v="This play tells the story of the toxicity of sensationalism shown through one man's struggle with notoriety."/>
    <n v="35"/>
    <n v="1000"/>
    <n v="1035"/>
    <x v="0"/>
    <x v="0"/>
    <s v="USD"/>
    <n v="1408942740"/>
    <n v="1407157756"/>
    <b v="0"/>
    <n v="27"/>
    <b v="1"/>
    <x v="6"/>
    <n v="517.5"/>
    <x v="1"/>
    <x v="6"/>
  </r>
  <r>
    <n v="3373"/>
    <s v="The Rules: Sex, Lies &amp; Serial Killers"/>
    <s v="The Rules is a brand new black-comedy, serial-killer-romance debuting at the Edinburgh Fringe this August and we need your help!"/>
    <n v="5"/>
    <n v="2000"/>
    <n v="2005"/>
    <x v="0"/>
    <x v="1"/>
    <s v="GBP"/>
    <n v="1437235200"/>
    <n v="1435177840"/>
    <b v="0"/>
    <n v="30"/>
    <b v="1"/>
    <x v="6"/>
    <n v="1002.5"/>
    <x v="1"/>
    <x v="6"/>
  </r>
  <r>
    <n v="3374"/>
    <s v="HELP BUILD &quot;THE CASTLE&quot;"/>
    <s v="A rare  production of World acclaimed playwright Howard Barker's groundbreaking &amp; provocative 'The Castle'."/>
    <n v="230"/>
    <n v="3500"/>
    <n v="3730"/>
    <x v="0"/>
    <x v="5"/>
    <s v="CAD"/>
    <n v="1446053616"/>
    <n v="1443461616"/>
    <b v="0"/>
    <n v="52"/>
    <b v="1"/>
    <x v="6"/>
    <n v="1865"/>
    <x v="1"/>
    <x v="6"/>
  </r>
  <r>
    <n v="3375"/>
    <s v="The Frida Kahlo of Penge West"/>
    <s v="Production of wickedly funny new play for two women, written by iconic songwriter and ex-London's Burning man, Chris Larner"/>
    <n v="0"/>
    <n v="3000"/>
    <n v="3000"/>
    <x v="0"/>
    <x v="1"/>
    <s v="GBP"/>
    <n v="1400423973"/>
    <n v="1399387173"/>
    <b v="0"/>
    <n v="17"/>
    <b v="1"/>
    <x v="6"/>
    <n v="1500"/>
    <x v="1"/>
    <x v="6"/>
  </r>
  <r>
    <n v="3376"/>
    <s v="The Tutors"/>
    <s v="3 college grads struggling to fund their social network. 1 bratty blackmailing student. 1 dreamy Asian business man. 1 awesome play."/>
    <n v="1"/>
    <n v="8000"/>
    <n v="8001"/>
    <x v="0"/>
    <x v="0"/>
    <s v="USD"/>
    <n v="1429976994"/>
    <n v="1424796594"/>
    <b v="0"/>
    <n v="19"/>
    <b v="1"/>
    <x v="6"/>
    <n v="4000.5"/>
    <x v="1"/>
    <x v="6"/>
  </r>
  <r>
    <n v="3377"/>
    <s v="To Kill a Machine"/>
    <s v="An empowering play about war time code breaker Alan Turing which tells the real story of a hero vilified for his sexuality and suicide."/>
    <n v="84"/>
    <n v="8000"/>
    <n v="8084"/>
    <x v="0"/>
    <x v="1"/>
    <s v="GBP"/>
    <n v="1426870560"/>
    <n v="1424280899"/>
    <b v="0"/>
    <n v="77"/>
    <b v="1"/>
    <x v="6"/>
    <n v="4042"/>
    <x v="1"/>
    <x v="6"/>
  </r>
  <r>
    <n v="3378"/>
    <s v="Rose of June"/>
    <s v="'Can you ever find acceptance in death?' _x000a_Rose of June is a piece of theatre exploring the stages of grief. Unity Theatre - September"/>
    <n v="42"/>
    <n v="550"/>
    <n v="592"/>
    <x v="0"/>
    <x v="1"/>
    <s v="GBP"/>
    <n v="1409490480"/>
    <n v="1407400306"/>
    <b v="0"/>
    <n v="21"/>
    <b v="1"/>
    <x v="6"/>
    <n v="296"/>
    <x v="1"/>
    <x v="6"/>
  </r>
  <r>
    <n v="3379"/>
    <s v="The Promise"/>
    <s v="A play by Alexei Arbuzov about the lives of three teenagers during the Nazi siege of Leningrad, 1942, in a new adaptation by Nick Dear."/>
    <n v="73"/>
    <n v="2000"/>
    <n v="2073"/>
    <x v="0"/>
    <x v="1"/>
    <s v="GBP"/>
    <n v="1440630000"/>
    <n v="1439122800"/>
    <b v="0"/>
    <n v="38"/>
    <b v="1"/>
    <x v="6"/>
    <n v="1036.5"/>
    <x v="1"/>
    <x v="6"/>
  </r>
  <r>
    <n v="3380"/>
    <s v="A Hard Rain - New York Debut"/>
    <s v="A Hard Rain is a new play that takes place on the eve of the Stonewall riots in the â€˜hiddenâ€™ gay bars of 1969 Greenwich Village."/>
    <n v="133"/>
    <n v="3000"/>
    <n v="3133"/>
    <x v="0"/>
    <x v="0"/>
    <s v="USD"/>
    <n v="1417305178"/>
    <n v="1414277578"/>
    <b v="0"/>
    <n v="28"/>
    <b v="1"/>
    <x v="6"/>
    <n v="1566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90"/>
    <n v="4000"/>
    <n v="4090"/>
    <x v="0"/>
    <x v="0"/>
    <s v="USD"/>
    <n v="1426044383"/>
    <n v="1423455983"/>
    <b v="0"/>
    <n v="48"/>
    <b v="1"/>
    <x v="6"/>
    <n v="204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26"/>
    <n v="3500"/>
    <n v="3526"/>
    <x v="0"/>
    <x v="1"/>
    <s v="GBP"/>
    <n v="1470092340"/>
    <n v="1467973256"/>
    <b v="0"/>
    <n v="46"/>
    <b v="1"/>
    <x v="6"/>
    <n v="176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205"/>
    <n v="1750"/>
    <n v="1955"/>
    <x v="0"/>
    <x v="0"/>
    <s v="USD"/>
    <n v="1466707620"/>
    <n v="1464979620"/>
    <b v="0"/>
    <n v="30"/>
    <b v="1"/>
    <x v="6"/>
    <n v="977.5"/>
    <x v="1"/>
    <x v="6"/>
  </r>
  <r>
    <n v="3384"/>
    <s v="The Hat"/>
    <s v="Six gay men, emotional baggage, and online dating: what could go wrong? A play about looking for love and finding something better."/>
    <n v="0.65999999999985448"/>
    <n v="6000"/>
    <n v="6000.66"/>
    <x v="0"/>
    <x v="0"/>
    <s v="USD"/>
    <n v="1448074800"/>
    <n v="1444874768"/>
    <b v="0"/>
    <n v="64"/>
    <b v="1"/>
    <x v="6"/>
    <n v="3000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0"/>
    <n v="2000"/>
    <n v="2000"/>
    <x v="0"/>
    <x v="0"/>
    <s v="USD"/>
    <n v="1418244552"/>
    <n v="1415652552"/>
    <b v="0"/>
    <n v="15"/>
    <b v="1"/>
    <x v="6"/>
    <n v="1000"/>
    <x v="1"/>
    <x v="6"/>
  </r>
  <r>
    <n v="3386"/>
    <s v="Going To Market"/>
    <s v="Stories from the Bronx make for an uncommon play. Help us finish funding this production, supported by the Kevin Spacey Foundation."/>
    <n v="100"/>
    <n v="2000"/>
    <n v="2100"/>
    <x v="0"/>
    <x v="0"/>
    <s v="USD"/>
    <n v="1417620506"/>
    <n v="1415028506"/>
    <b v="0"/>
    <n v="41"/>
    <b v="1"/>
    <x v="6"/>
    <n v="105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506"/>
    <n v="3000"/>
    <n v="3506"/>
    <x v="0"/>
    <x v="0"/>
    <s v="USD"/>
    <n v="1418581088"/>
    <n v="1415125088"/>
    <b v="0"/>
    <n v="35"/>
    <b v="1"/>
    <x v="6"/>
    <n v="1753"/>
    <x v="1"/>
    <x v="6"/>
  </r>
  <r>
    <n v="3388"/>
    <s v="ICONS"/>
    <s v="ICONS is a unique new play about the Amazon warrior women from Greek myth and re-imagines them from a contemporary female perspective."/>
    <n v="57"/>
    <n v="1500"/>
    <n v="1557"/>
    <x v="0"/>
    <x v="1"/>
    <s v="GBP"/>
    <n v="1434625441"/>
    <n v="1432033441"/>
    <b v="0"/>
    <n v="45"/>
    <b v="1"/>
    <x v="6"/>
    <n v="778.5"/>
    <x v="1"/>
    <x v="6"/>
  </r>
  <r>
    <n v="3389"/>
    <s v="Chimera Ensemble Productions Fund"/>
    <s v="Chimera Ensemble is launching 2 inaugural theater productions, and we need support to do high quality work!"/>
    <n v="1450"/>
    <n v="10000"/>
    <n v="11450"/>
    <x v="0"/>
    <x v="0"/>
    <s v="USD"/>
    <n v="1464960682"/>
    <n v="1462368682"/>
    <b v="0"/>
    <n v="62"/>
    <b v="1"/>
    <x v="6"/>
    <n v="5725"/>
    <x v="1"/>
    <x v="6"/>
  </r>
  <r>
    <n v="3390"/>
    <s v="Support 1140 Productions' 'Romeo Juliet'"/>
    <s v="1140 Productions adapts Shakespeare's 'Romeo and Juliet' for a contemporary audience. It's a raw, melancholic spin on the classic tale."/>
    <n v="36"/>
    <n v="1500"/>
    <n v="1536"/>
    <x v="0"/>
    <x v="0"/>
    <s v="USD"/>
    <n v="1405017345"/>
    <n v="1403721345"/>
    <b v="0"/>
    <n v="22"/>
    <b v="1"/>
    <x v="6"/>
    <n v="768"/>
    <x v="1"/>
    <x v="6"/>
  </r>
  <r>
    <n v="3391"/>
    <s v="TRAVELING needs a Reading"/>
    <s v="New play about the comfort and the danger of living with memories. Gay themes. Experienced team looking to present first reading"/>
    <n v="615"/>
    <n v="500"/>
    <n v="1115"/>
    <x v="0"/>
    <x v="0"/>
    <s v="USD"/>
    <n v="1407536880"/>
    <n v="1404997548"/>
    <b v="0"/>
    <n v="18"/>
    <b v="1"/>
    <x v="6"/>
    <n v="557.5"/>
    <x v="1"/>
    <x v="6"/>
  </r>
  <r>
    <n v="3392"/>
    <s v="1 in 3"/>
    <s v="Life is more than the days you have left. 1 in 3 tells of two normal people &amp; their confrontation with mortality and the dice of fate."/>
    <n v="0"/>
    <n v="500"/>
    <n v="500"/>
    <x v="0"/>
    <x v="1"/>
    <s v="GBP"/>
    <n v="1462565855"/>
    <n v="1458245855"/>
    <b v="0"/>
    <n v="12"/>
    <b v="1"/>
    <x v="6"/>
    <n v="250"/>
    <x v="1"/>
    <x v="6"/>
  </r>
  <r>
    <n v="3393"/>
    <s v="The Maltese Bodkin"/>
    <s v="hiSTORYstage presents a film noir-style comedy mystery with a Shakespearean twist performed as a 1944 radio drama."/>
    <n v="87"/>
    <n v="1500"/>
    <n v="1587"/>
    <x v="0"/>
    <x v="0"/>
    <s v="USD"/>
    <n v="1415234760"/>
    <n v="1413065230"/>
    <b v="0"/>
    <n v="44"/>
    <b v="1"/>
    <x v="6"/>
    <n v="793.5"/>
    <x v="1"/>
    <x v="6"/>
  </r>
  <r>
    <n v="3394"/>
    <s v="Buffer: Edinburgh Fringe 2014"/>
    <s v="Ambitious, Edinburgh-based company, Thrive Theatre, are bringing their brand new comedy BUFFER to the 2014 Edinburgh Fringe!"/>
    <n v="233"/>
    <n v="550"/>
    <n v="783"/>
    <x v="0"/>
    <x v="1"/>
    <s v="GBP"/>
    <n v="1406470645"/>
    <n v="1403878645"/>
    <b v="0"/>
    <n v="27"/>
    <b v="1"/>
    <x v="6"/>
    <n v="391.5"/>
    <x v="1"/>
    <x v="6"/>
  </r>
  <r>
    <n v="3395"/>
    <s v="MIRAMAR"/>
    <s v="Miramar is a a darkly funny play exploring what it is we call â€˜homeâ€™."/>
    <n v="420"/>
    <n v="500"/>
    <n v="920"/>
    <x v="0"/>
    <x v="1"/>
    <s v="GBP"/>
    <n v="1433009400"/>
    <n v="1431795944"/>
    <b v="0"/>
    <n v="38"/>
    <b v="1"/>
    <x v="6"/>
    <n v="460"/>
    <x v="1"/>
    <x v="6"/>
  </r>
  <r>
    <n v="3396"/>
    <s v="Rainbowtown"/>
    <s v="&quot;Rainbowtown&quot; is a new play for kids. Help us bring it to the Main Line during the 2014 Philadelphia Fringe Festival!"/>
    <n v="65"/>
    <n v="1500"/>
    <n v="1565"/>
    <x v="0"/>
    <x v="0"/>
    <s v="USD"/>
    <n v="1401595140"/>
    <n v="1399286589"/>
    <b v="0"/>
    <n v="28"/>
    <b v="1"/>
    <x v="6"/>
    <n v="782.5"/>
    <x v="1"/>
    <x v="6"/>
  </r>
  <r>
    <n v="3397"/>
    <s v="Waiting for Godot - Blue Sky Theatre &amp; Arts"/>
    <s v="Help a group of recovering alcoholics bring Samuel Beckett's classic to a seaside town!"/>
    <n v="30"/>
    <n v="250"/>
    <n v="280"/>
    <x v="0"/>
    <x v="1"/>
    <s v="GBP"/>
    <n v="1455832800"/>
    <n v="1452338929"/>
    <b v="0"/>
    <n v="24"/>
    <b v="1"/>
    <x v="6"/>
    <n v="140"/>
    <x v="1"/>
    <x v="6"/>
  </r>
  <r>
    <n v="3398"/>
    <s v="Lord of the Flies - Syracuse University"/>
    <s v="We're mounting a theatrical adaptation of Lord of the Flies completely student directed, produced, designed, managed and performed."/>
    <n v="443"/>
    <n v="4000"/>
    <n v="4443"/>
    <x v="0"/>
    <x v="0"/>
    <s v="USD"/>
    <n v="1416589200"/>
    <n v="1414605776"/>
    <b v="0"/>
    <n v="65"/>
    <b v="1"/>
    <x v="6"/>
    <n v="2221.5"/>
    <x v="1"/>
    <x v="6"/>
  </r>
  <r>
    <n v="3399"/>
    <s v="Spinning Wheel Youth Takeover"/>
    <s v="13 young people have taken over Spinning Wheel Theatre to choose, produce and create their own show from scratch."/>
    <n v="45"/>
    <n v="1200"/>
    <n v="1245"/>
    <x v="0"/>
    <x v="1"/>
    <s v="GBP"/>
    <n v="1424556325"/>
    <n v="1421964325"/>
    <b v="0"/>
    <n v="46"/>
    <b v="1"/>
    <x v="6"/>
    <n v="622.5"/>
    <x v="1"/>
    <x v="6"/>
  </r>
  <r>
    <n v="3400"/>
    <s v="You, Me and That Guy"/>
    <s v="A hilarious comedy starring Sarah, a recent grad, who uses the magic of a mystical open mic to solve the problems of her relationships."/>
    <n v="41"/>
    <n v="10000"/>
    <n v="10041"/>
    <x v="0"/>
    <x v="0"/>
    <s v="USD"/>
    <n v="1409266414"/>
    <n v="1405378414"/>
    <b v="0"/>
    <n v="85"/>
    <b v="1"/>
    <x v="6"/>
    <n v="5020.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54"/>
    <n v="2900"/>
    <n v="2954"/>
    <x v="0"/>
    <x v="1"/>
    <s v="GBP"/>
    <n v="1438968146"/>
    <n v="1436376146"/>
    <b v="0"/>
    <n v="66"/>
    <b v="1"/>
    <x v="6"/>
    <n v="1477"/>
    <x v="1"/>
    <x v="6"/>
  </r>
  <r>
    <n v="3402"/>
    <s v="Liberty Falls, 54321"/>
    <s v="Itâ€™s a celebration of our heritage. Well, not all of ours. If you live in Liberty Falls, itâ€™s yours. If you donâ€™t, then it's not."/>
    <n v="1465"/>
    <n v="15000"/>
    <n v="16465"/>
    <x v="0"/>
    <x v="0"/>
    <s v="USD"/>
    <n v="1447295460"/>
    <n v="1444747843"/>
    <b v="0"/>
    <n v="165"/>
    <b v="1"/>
    <x v="6"/>
    <n v="8232.5"/>
    <x v="1"/>
    <x v="6"/>
  </r>
  <r>
    <n v="3403"/>
    <s v="'Fats and Tanya' - a play by Lucy Gallagher"/>
    <s v="Two worlds, one bond - no turning back._x000a_A dark comedy about domestic abuse and the power of an unlikely friendship"/>
    <n v="0"/>
    <n v="2000"/>
    <n v="2000"/>
    <x v="0"/>
    <x v="1"/>
    <s v="GBP"/>
    <n v="1435230324"/>
    <n v="1432638324"/>
    <b v="0"/>
    <n v="17"/>
    <b v="1"/>
    <x v="6"/>
    <n v="10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10"/>
    <n v="500"/>
    <n v="610"/>
    <x v="0"/>
    <x v="0"/>
    <s v="USD"/>
    <n v="1434542702"/>
    <n v="1432814702"/>
    <b v="0"/>
    <n v="3"/>
    <b v="1"/>
    <x v="6"/>
    <n v="305"/>
    <x v="1"/>
    <x v="6"/>
  </r>
  <r>
    <n v="3405"/>
    <s v="Seance Theatre Performs Noel Coward's Blithe Spirit"/>
    <s v="We are Seance Theatre Group trying to fund our first performance, Noel Coward's hysterical comedy farce, Blithe Spirit."/>
    <n v="131.5"/>
    <n v="350"/>
    <n v="481.5"/>
    <x v="0"/>
    <x v="1"/>
    <s v="GBP"/>
    <n v="1456876740"/>
    <n v="1455063886"/>
    <b v="0"/>
    <n v="17"/>
    <b v="1"/>
    <x v="6"/>
    <n v="240.75"/>
    <x v="1"/>
    <x v="6"/>
  </r>
  <r>
    <n v="3406"/>
    <s v="Voices of Swords"/>
    <s v="A funny and moving new play about two families dealing with aging parents in very different ways!"/>
    <n v="31"/>
    <n v="10000"/>
    <n v="10031"/>
    <x v="0"/>
    <x v="0"/>
    <s v="USD"/>
    <n v="1405511376"/>
    <n v="1401623376"/>
    <b v="0"/>
    <n v="91"/>
    <b v="1"/>
    <x v="6"/>
    <n v="5015.5"/>
    <x v="1"/>
    <x v="6"/>
  </r>
  <r>
    <n v="3407"/>
    <s v="Chlorine Edinburgh 2014"/>
    <s v="Biddy is 24. Biddy is a hopeless romantic. Biddy always wanted to be a vegan. Find out what happens_x000a_when Biddy gets sectioned."/>
    <n v="142"/>
    <n v="2000"/>
    <n v="2142"/>
    <x v="0"/>
    <x v="1"/>
    <s v="GBP"/>
    <n v="1404641289"/>
    <n v="1402049289"/>
    <b v="0"/>
    <n v="67"/>
    <b v="1"/>
    <x v="6"/>
    <n v="1071"/>
    <x v="1"/>
    <x v="6"/>
  </r>
  <r>
    <n v="3408"/>
    <s v="&quot;She Has a Name&quot; on tour"/>
    <s v="Help us take &quot;She Has a Name&quot;, the human trafficking story of one victim, on tour to all over Northern and Central California."/>
    <n v="555"/>
    <n v="500"/>
    <n v="1055"/>
    <x v="0"/>
    <x v="0"/>
    <s v="USD"/>
    <n v="1405727304"/>
    <n v="1403135304"/>
    <b v="0"/>
    <n v="18"/>
    <b v="1"/>
    <x v="6"/>
    <n v="527.5"/>
    <x v="1"/>
    <x v="6"/>
  </r>
  <r>
    <n v="3409"/>
    <s v="Who Said Theatre Presents: The Calm"/>
    <s v="Exciting and visceral new-writing that challenges the way we view the fine line between war and terror..."/>
    <n v="118"/>
    <n v="500"/>
    <n v="618"/>
    <x v="0"/>
    <x v="1"/>
    <s v="GBP"/>
    <n v="1469998680"/>
    <n v="1466710358"/>
    <b v="0"/>
    <n v="21"/>
    <b v="1"/>
    <x v="6"/>
    <n v="309"/>
    <x v="1"/>
    <x v="6"/>
  </r>
  <r>
    <n v="3410"/>
    <s v="the southland company - LAUNCH LOS ANGELES"/>
    <s v="Join us in a campaign benefitting the southland company and its interdisciplinary artistic efforts in Los Angeles."/>
    <n v="255"/>
    <n v="3000"/>
    <n v="3255"/>
    <x v="0"/>
    <x v="0"/>
    <s v="USD"/>
    <n v="1465196400"/>
    <n v="1462841990"/>
    <b v="0"/>
    <n v="40"/>
    <b v="1"/>
    <x v="6"/>
    <n v="162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535"/>
    <n v="15000"/>
    <n v="15535"/>
    <x v="0"/>
    <x v="0"/>
    <s v="USD"/>
    <n v="1444264372"/>
    <n v="1442536372"/>
    <b v="0"/>
    <n v="78"/>
    <b v="1"/>
    <x v="6"/>
    <n v="7767.5"/>
    <x v="1"/>
    <x v="6"/>
  </r>
  <r>
    <n v="3412"/>
    <s v="Joe Orton's Fred &amp; Madge"/>
    <s v="Rough Haired Pointer present for the first time ever Joe Orton's 'Fred &amp; Madge' at the Hope Theatre, Islington this Sept and Oct"/>
    <n v="0"/>
    <n v="3000"/>
    <n v="3000"/>
    <x v="0"/>
    <x v="1"/>
    <s v="GBP"/>
    <n v="1411858862"/>
    <n v="1409266862"/>
    <b v="0"/>
    <n v="26"/>
    <b v="1"/>
    <x v="6"/>
    <n v="15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50"/>
    <n v="500"/>
    <n v="650"/>
    <x v="0"/>
    <x v="0"/>
    <s v="USD"/>
    <n v="1425099540"/>
    <n v="1424280938"/>
    <b v="0"/>
    <n v="14"/>
    <b v="1"/>
    <x v="6"/>
    <n v="325"/>
    <x v="1"/>
    <x v="6"/>
  </r>
  <r>
    <n v="3414"/>
    <s v="PCSF PlayOffs 2016"/>
    <s v="A new twist on our annual festival of fully-produced plays by member playwrights, performed by a talented ensemble cast!"/>
    <n v="105"/>
    <n v="3000"/>
    <n v="3105"/>
    <x v="0"/>
    <x v="0"/>
    <s v="USD"/>
    <n v="1480579140"/>
    <n v="1478030325"/>
    <b v="0"/>
    <n v="44"/>
    <b v="1"/>
    <x v="6"/>
    <n v="1552.5"/>
    <x v="1"/>
    <x v="6"/>
  </r>
  <r>
    <n v="3415"/>
    <s v="Balm in Gilead at Columbia"/>
    <s v="We are raising funds to allow for enhanced scenic, costume, and lighting design. Every dollar helps!"/>
    <n v="0"/>
    <n v="200"/>
    <n v="200"/>
    <x v="0"/>
    <x v="0"/>
    <s v="USD"/>
    <n v="1460935800"/>
    <n v="1459999656"/>
    <b v="0"/>
    <n v="9"/>
    <b v="1"/>
    <x v="6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784"/>
    <n v="4000"/>
    <n v="4784"/>
    <x v="0"/>
    <x v="1"/>
    <s v="GBP"/>
    <n v="1429813800"/>
    <n v="1427363645"/>
    <b v="0"/>
    <n v="30"/>
    <b v="1"/>
    <x v="6"/>
    <n v="2392"/>
    <x v="1"/>
    <x v="6"/>
  </r>
  <r>
    <n v="3417"/>
    <s v="Fury Theatre is Producing Oleanna"/>
    <s v="Fury Theatre is bringing Mamet's powerful play, Oleanna, to life!  Help us get ahead of funding so we can keep theater affordable."/>
    <n v="9.9999999999909051E-3"/>
    <n v="1700"/>
    <n v="1700.01"/>
    <x v="0"/>
    <x v="0"/>
    <s v="USD"/>
    <n v="1414284180"/>
    <n v="1410558948"/>
    <b v="0"/>
    <n v="45"/>
    <b v="1"/>
    <x v="6"/>
    <n v="850.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35"/>
    <n v="4000"/>
    <n v="4035"/>
    <x v="0"/>
    <x v="0"/>
    <s v="USD"/>
    <n v="1400875307"/>
    <n v="1398283307"/>
    <b v="0"/>
    <n v="56"/>
    <b v="1"/>
    <x v="6"/>
    <n v="2017.5"/>
    <x v="1"/>
    <x v="6"/>
  </r>
  <r>
    <n v="3419"/>
    <s v="HAMLET presented by AC Productions"/>
    <s v="As part of the 400th anniversary of Shakespeareâ€™s death, AC Productions will present a new production of Hamlet adapted by Peter Reid"/>
    <n v="180"/>
    <n v="2750"/>
    <n v="2930"/>
    <x v="0"/>
    <x v="17"/>
    <s v="EUR"/>
    <n v="1459978200"/>
    <n v="1458416585"/>
    <b v="0"/>
    <n v="46"/>
    <b v="1"/>
    <x v="6"/>
    <n v="1465"/>
    <x v="1"/>
    <x v="6"/>
  </r>
  <r>
    <n v="3420"/>
    <s v="Rounds. Set design campaign."/>
    <s v="A powerful and urgent tale of the first line of defence for the NHS. Based on true stories from junior doctors."/>
    <n v="266"/>
    <n v="700"/>
    <n v="966"/>
    <x v="0"/>
    <x v="1"/>
    <s v="GBP"/>
    <n v="1455408000"/>
    <n v="1454638202"/>
    <b v="0"/>
    <n v="34"/>
    <b v="1"/>
    <x v="6"/>
    <n v="48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15"/>
    <n v="10000"/>
    <n v="10115"/>
    <x v="0"/>
    <x v="0"/>
    <s v="USD"/>
    <n v="1425495563"/>
    <n v="1422903563"/>
    <b v="0"/>
    <n v="98"/>
    <b v="1"/>
    <x v="6"/>
    <n v="5057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273"/>
    <n v="3000"/>
    <n v="3273"/>
    <x v="0"/>
    <x v="1"/>
    <s v="GBP"/>
    <n v="1450051200"/>
    <n v="1447594176"/>
    <b v="0"/>
    <n v="46"/>
    <b v="1"/>
    <x v="6"/>
    <n v="1636.5"/>
    <x v="1"/>
    <x v="6"/>
  </r>
  <r>
    <n v="3423"/>
    <s v="And That's How The Story Goes"/>
    <s v="Forest Hills Eastern's Student Run Show 2015. Our goal is to present a professional quality show on a budget."/>
    <n v="100"/>
    <n v="250"/>
    <n v="350"/>
    <x v="0"/>
    <x v="0"/>
    <s v="USD"/>
    <n v="1429912341"/>
    <n v="1427320341"/>
    <b v="0"/>
    <n v="10"/>
    <b v="1"/>
    <x v="6"/>
    <n v="17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215"/>
    <n v="6000"/>
    <n v="6215"/>
    <x v="0"/>
    <x v="0"/>
    <s v="USD"/>
    <n v="1423119540"/>
    <n v="1421252084"/>
    <b v="0"/>
    <n v="76"/>
    <b v="1"/>
    <x v="6"/>
    <n v="3107.5"/>
    <x v="1"/>
    <x v="6"/>
  </r>
  <r>
    <n v="3425"/>
    <s v="The Erlkings"/>
    <s v="The Erlkings is a play that uses the writings of the perpetrators of the Columbine Shooting to explore the inner lives of these boys."/>
    <n v="891.09999999999854"/>
    <n v="30000"/>
    <n v="30891.1"/>
    <x v="0"/>
    <x v="0"/>
    <s v="USD"/>
    <n v="1412434136"/>
    <n v="1409669336"/>
    <b v="0"/>
    <n v="104"/>
    <b v="1"/>
    <x v="6"/>
    <n v="15445.55"/>
    <x v="1"/>
    <x v="6"/>
  </r>
  <r>
    <n v="3426"/>
    <s v="Holocene"/>
    <s v="Part ghost story, part cautionary tale, Holocene is a play about the end of our world, and the beginning of another."/>
    <n v="305"/>
    <n v="3750"/>
    <n v="4055"/>
    <x v="0"/>
    <x v="0"/>
    <s v="USD"/>
    <n v="1411264800"/>
    <n v="1409620903"/>
    <b v="0"/>
    <n v="87"/>
    <b v="1"/>
    <x v="6"/>
    <n v="2027.5"/>
    <x v="1"/>
    <x v="6"/>
  </r>
  <r>
    <n v="3427"/>
    <s v="We Were Kings"/>
    <s v="A new play developed in collaboration with graduating theatre makers, premiering at the Edinburgh Fringe Festival 2014."/>
    <n v="0"/>
    <n v="1500"/>
    <n v="1500"/>
    <x v="0"/>
    <x v="1"/>
    <s v="GBP"/>
    <n v="1404314952"/>
    <n v="1401722952"/>
    <b v="0"/>
    <n v="29"/>
    <b v="1"/>
    <x v="6"/>
    <n v="750"/>
    <x v="1"/>
    <x v="6"/>
  </r>
  <r>
    <n v="3428"/>
    <s v="CREDITORS | Jack Studio Theatre | Smith after Strindberg"/>
    <s v="The WORLD PREMIERE of Neil Smith's beautiful and thrilling new version of Strindberg's modern masterpiece - CREDITORS."/>
    <n v="55"/>
    <n v="2000"/>
    <n v="2055"/>
    <x v="0"/>
    <x v="1"/>
    <s v="GBP"/>
    <n v="1425142800"/>
    <n v="1422983847"/>
    <b v="0"/>
    <n v="51"/>
    <b v="1"/>
    <x v="6"/>
    <n v="1027.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45"/>
    <n v="150"/>
    <n v="195"/>
    <x v="0"/>
    <x v="1"/>
    <s v="GBP"/>
    <n v="1478046661"/>
    <n v="1476837061"/>
    <b v="0"/>
    <n v="12"/>
    <b v="1"/>
    <x v="6"/>
    <n v="97.5"/>
    <x v="1"/>
    <x v="6"/>
  </r>
  <r>
    <n v="3430"/>
    <s v="Being Patient"/>
    <s v="We need support for our play so we can promote awareness of kidney diseases and the effect it has on sufferers and their families."/>
    <n v="170.98999999999978"/>
    <n v="2000"/>
    <n v="2170.9899999999998"/>
    <x v="0"/>
    <x v="1"/>
    <s v="GBP"/>
    <n v="1406760101"/>
    <n v="1404168101"/>
    <b v="0"/>
    <n v="72"/>
    <b v="1"/>
    <x v="6"/>
    <n v="1085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0"/>
    <n v="2000"/>
    <n v="2000"/>
    <x v="0"/>
    <x v="0"/>
    <s v="USD"/>
    <n v="1408383153"/>
    <n v="1405791153"/>
    <b v="0"/>
    <n v="21"/>
    <b v="1"/>
    <x v="6"/>
    <n v="1000"/>
    <x v="1"/>
    <x v="6"/>
  </r>
  <r>
    <n v="3432"/>
    <s v="Love Letters"/>
    <s v="Bare Theatre stages A.R. Gurney's Pulitzer Finalist script about a relationship spanning a lifetime and long distance."/>
    <n v="193"/>
    <n v="2000"/>
    <n v="2193"/>
    <x v="0"/>
    <x v="0"/>
    <s v="USD"/>
    <n v="1454709600"/>
    <n v="1452520614"/>
    <b v="0"/>
    <n v="42"/>
    <b v="1"/>
    <x v="6"/>
    <n v="1096.5"/>
    <x v="1"/>
    <x v="6"/>
  </r>
  <r>
    <n v="3433"/>
    <s v="The Dybbuk"/>
    <s v="death&amp;pretzels presents their first Chicago based project:_x000a_The Dybbuk by S. Ansky"/>
    <n v="25"/>
    <n v="9500"/>
    <n v="9525"/>
    <x v="0"/>
    <x v="0"/>
    <s v="USD"/>
    <n v="1402974000"/>
    <n v="1400290255"/>
    <b v="0"/>
    <n v="71"/>
    <b v="1"/>
    <x v="6"/>
    <n v="4762.5"/>
    <x v="1"/>
    <x v="6"/>
  </r>
  <r>
    <n v="3434"/>
    <s v="The Williams Project"/>
    <s v="Bringing Tennessee Williams, Shakespeare, and 8 world class actors to Longview, Washington to build a play in and for the community."/>
    <n v="555"/>
    <n v="10000"/>
    <n v="10555"/>
    <x v="0"/>
    <x v="0"/>
    <s v="USD"/>
    <n v="1404983269"/>
    <n v="1402391269"/>
    <b v="0"/>
    <n v="168"/>
    <b v="1"/>
    <x v="6"/>
    <n v="5277.5"/>
    <x v="1"/>
    <x v="6"/>
  </r>
  <r>
    <n v="3435"/>
    <s v="Tickets for the Tenderloin"/>
    <s v="People Of Interest is providing free tickets to &quot;Campo Maldito&quot; for Tenderloin residents who could not otherwise afford to see it."/>
    <n v="120"/>
    <n v="1000"/>
    <n v="1120"/>
    <x v="0"/>
    <x v="0"/>
    <s v="USD"/>
    <n v="1470538800"/>
    <n v="1469112493"/>
    <b v="0"/>
    <n v="19"/>
    <b v="1"/>
    <x v="6"/>
    <n v="56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295"/>
    <n v="5000"/>
    <n v="5295"/>
    <x v="0"/>
    <x v="0"/>
    <s v="USD"/>
    <n v="1408638480"/>
    <n v="1406811593"/>
    <b v="0"/>
    <n v="37"/>
    <b v="1"/>
    <x v="6"/>
    <n v="2647.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"/>
    <n v="3000"/>
    <n v="3030"/>
    <x v="0"/>
    <x v="0"/>
    <s v="USD"/>
    <n v="1440003820"/>
    <n v="1437411820"/>
    <b v="0"/>
    <n v="36"/>
    <b v="1"/>
    <x v="6"/>
    <n v="1515"/>
    <x v="1"/>
    <x v="6"/>
  </r>
  <r>
    <n v="3438"/>
    <s v="KLIPPIES"/>
    <s v="Klippies is the debut play from Johannesburg-born writer Jessica SiÃ¢n, premiering at the Southwark Playhouse, London in May 2015."/>
    <n v="105"/>
    <n v="2500"/>
    <n v="2605"/>
    <x v="0"/>
    <x v="1"/>
    <s v="GBP"/>
    <n v="1430600400"/>
    <n v="1428358567"/>
    <b v="0"/>
    <n v="14"/>
    <b v="1"/>
    <x v="6"/>
    <n v="1302.5"/>
    <x v="1"/>
    <x v="6"/>
  </r>
  <r>
    <n v="3439"/>
    <s v="Cirque Inspired Alice's Adventures in Wonderland"/>
    <s v="Help a small theater produce an original adaptation of Lewis Carroll's classic story."/>
    <n v="416.1400000000001"/>
    <n v="1200"/>
    <n v="1616.14"/>
    <x v="0"/>
    <x v="0"/>
    <s v="USD"/>
    <n v="1453179540"/>
    <n v="1452030730"/>
    <b v="0"/>
    <n v="18"/>
    <b v="1"/>
    <x v="6"/>
    <n v="808.07"/>
    <x v="1"/>
    <x v="6"/>
  </r>
  <r>
    <n v="3440"/>
    <s v="Gruesome Playground Injuries"/>
    <s v="LA-based team of professional actors and directors taking Rajiv Joseph's harrowing and romantic play to the Boulder community."/>
    <n v="260.92000000000007"/>
    <n v="5000"/>
    <n v="5260.92"/>
    <x v="0"/>
    <x v="0"/>
    <s v="USD"/>
    <n v="1405095300"/>
    <n v="1403146628"/>
    <b v="0"/>
    <n v="82"/>
    <b v="1"/>
    <x v="6"/>
    <n v="2630.46"/>
    <x v="1"/>
    <x v="6"/>
  </r>
  <r>
    <n v="3441"/>
    <s v="Putting on a great play in Los Angeles!"/>
    <s v="We are producing the play Bug, by Tracy Letts.  This will be an inspiring show, and a great way to bring help to a great LA charity."/>
    <n v="65"/>
    <n v="2500"/>
    <n v="2565"/>
    <x v="0"/>
    <x v="0"/>
    <s v="USD"/>
    <n v="1447445820"/>
    <n v="1445077121"/>
    <b v="0"/>
    <n v="43"/>
    <b v="1"/>
    <x v="6"/>
    <n v="1282.5"/>
    <x v="1"/>
    <x v="6"/>
  </r>
  <r>
    <n v="3442"/>
    <s v="An Evening of Radio"/>
    <s v="An Evening of Radio aims to showcase original work written by undergraduate playwriting students in the style of live staged readings."/>
    <n v="0"/>
    <n v="250"/>
    <n v="250"/>
    <x v="0"/>
    <x v="0"/>
    <s v="USD"/>
    <n v="1433016672"/>
    <n v="1430424672"/>
    <b v="0"/>
    <n v="8"/>
    <b v="1"/>
    <x v="6"/>
    <n v="125"/>
    <x v="1"/>
    <x v="6"/>
  </r>
  <r>
    <n v="3443"/>
    <s v="Reading of a New Play by Garrett Zuercher"/>
    <s v="A new play about dual-faced identities in the gay community, particularly among those who are deaf and those living with HIV."/>
    <n v="855"/>
    <n v="1000"/>
    <n v="1855"/>
    <x v="0"/>
    <x v="0"/>
    <s v="USD"/>
    <n v="1410266146"/>
    <n v="1407674146"/>
    <b v="0"/>
    <n v="45"/>
    <b v="1"/>
    <x v="6"/>
    <n v="927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567"/>
    <n v="300"/>
    <n v="867"/>
    <x v="0"/>
    <x v="2"/>
    <s v="AUD"/>
    <n v="1465394340"/>
    <n v="1464677986"/>
    <b v="0"/>
    <n v="20"/>
    <b v="1"/>
    <x v="6"/>
    <n v="433.5"/>
    <x v="1"/>
    <x v="6"/>
  </r>
  <r>
    <n v="3445"/>
    <s v="Axon Theatre - First Project (Phase 1)"/>
    <s v="Rehearsal &amp; development of our first project as Axon Theatre: &quot;The Star-Spangled Girl&quot; in South Wales."/>
    <n v="0"/>
    <n v="2000"/>
    <n v="2000"/>
    <x v="0"/>
    <x v="1"/>
    <s v="GBP"/>
    <n v="1445604236"/>
    <n v="1443185036"/>
    <b v="0"/>
    <n v="31"/>
    <b v="1"/>
    <x v="6"/>
    <n v="10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82"/>
    <n v="1000"/>
    <n v="1082"/>
    <x v="0"/>
    <x v="1"/>
    <s v="GBP"/>
    <n v="1423138800"/>
    <n v="1421092725"/>
    <b v="0"/>
    <n v="25"/>
    <b v="1"/>
    <x v="6"/>
    <n v="541"/>
    <x v="1"/>
    <x v="6"/>
  </r>
  <r>
    <n v="3447"/>
    <s v="The Vagabond Halfback"/>
    <s v="&quot;He was a poet, a vagrant, a philosopher, a lady's man and a hard drinker&quot;"/>
    <n v="78"/>
    <n v="1000"/>
    <n v="1078"/>
    <x v="0"/>
    <x v="0"/>
    <s v="USD"/>
    <n v="1458332412"/>
    <n v="1454448012"/>
    <b v="0"/>
    <n v="14"/>
    <b v="1"/>
    <x v="6"/>
    <n v="539"/>
    <x v="1"/>
    <x v="6"/>
  </r>
  <r>
    <n v="3448"/>
    <s v="The Mount, new play about Edith Wharton"/>
    <s v="The Mount-- a new play based off the life of Edith Wharton-- is having its premiere reading AT the real Mount in Lenox, MA!"/>
    <n v="205"/>
    <n v="2100"/>
    <n v="2305"/>
    <x v="0"/>
    <x v="0"/>
    <s v="USD"/>
    <n v="1418784689"/>
    <n v="1416192689"/>
    <b v="0"/>
    <n v="45"/>
    <b v="1"/>
    <x v="6"/>
    <n v="1152.5"/>
    <x v="1"/>
    <x v="6"/>
  </r>
  <r>
    <n v="3449"/>
    <s v="Love Letters To My Children, directed by Charles J. Ouda"/>
    <s v="Help us produce this original play! The play will be presented at the LSTFI July 12-14. Follow us on Facebook."/>
    <n v="565"/>
    <n v="800"/>
    <n v="1365"/>
    <x v="0"/>
    <x v="0"/>
    <s v="USD"/>
    <n v="1468036800"/>
    <n v="1465607738"/>
    <b v="0"/>
    <n v="20"/>
    <b v="1"/>
    <x v="6"/>
    <n v="682.5"/>
    <x v="1"/>
    <x v="6"/>
  </r>
  <r>
    <n v="3450"/>
    <s v="The Beautiful House"/>
    <s v="The Beautiful House' is a story of modern mummification and the present day post-humanist crisis in our relationship with death."/>
    <n v="260"/>
    <n v="500"/>
    <n v="760"/>
    <x v="0"/>
    <x v="1"/>
    <s v="GBP"/>
    <n v="1427990071"/>
    <n v="1422809671"/>
    <b v="0"/>
    <n v="39"/>
    <b v="1"/>
    <x v="6"/>
    <n v="380"/>
    <x v="1"/>
    <x v="6"/>
  </r>
  <r>
    <n v="3451"/>
    <s v="The Twilight Zone Play"/>
    <s v="I'm a high school student in New Jersey planning on producing and directing a Twilight Zone Play for a &quot;One Act&quot; competition."/>
    <n v="8"/>
    <n v="650"/>
    <n v="658"/>
    <x v="0"/>
    <x v="0"/>
    <s v="USD"/>
    <n v="1429636927"/>
    <n v="1427304127"/>
    <b v="0"/>
    <n v="16"/>
    <b v="1"/>
    <x v="6"/>
    <n v="329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532"/>
    <n v="1000"/>
    <n v="1532"/>
    <x v="0"/>
    <x v="0"/>
    <s v="USD"/>
    <n v="1406087940"/>
    <n v="1404141626"/>
    <b v="0"/>
    <n v="37"/>
    <b v="1"/>
    <x v="6"/>
    <n v="766"/>
    <x v="1"/>
    <x v="6"/>
  </r>
  <r>
    <n v="3453"/>
    <s v="'Patagonia' - by Robert George"/>
    <s v="A full length comedy, Patagonia follows Grason and Jerry on their journey through a magical, South-American rainforest."/>
    <n v="85"/>
    <n v="300"/>
    <n v="385"/>
    <x v="0"/>
    <x v="1"/>
    <s v="GBP"/>
    <n v="1471130956"/>
    <n v="1465946956"/>
    <b v="0"/>
    <n v="14"/>
    <b v="1"/>
    <x v="6"/>
    <n v="192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5"/>
    <n v="700"/>
    <n v="705"/>
    <x v="0"/>
    <x v="1"/>
    <s v="GBP"/>
    <n v="1406825159"/>
    <n v="1404233159"/>
    <b v="0"/>
    <n v="21"/>
    <b v="1"/>
    <x v="6"/>
    <n v="352.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65"/>
    <n v="10000"/>
    <n v="10065"/>
    <x v="0"/>
    <x v="0"/>
    <s v="USD"/>
    <n v="1476381627"/>
    <n v="1473789627"/>
    <b v="0"/>
    <n v="69"/>
    <b v="1"/>
    <x v="6"/>
    <n v="5032.5"/>
    <x v="1"/>
    <x v="6"/>
  </r>
  <r>
    <n v="3456"/>
    <s v="THIEF"/>
    <s v="&quot;Thief,&quot; a one man touring show, a theatrical experience portraying a supernatural story about the 3 days Jesus spent in the grave."/>
    <n v="2739"/>
    <n v="3000"/>
    <n v="5739"/>
    <x v="0"/>
    <x v="0"/>
    <s v="USD"/>
    <n v="1406876340"/>
    <n v="1404190567"/>
    <b v="0"/>
    <n v="16"/>
    <b v="1"/>
    <x v="6"/>
    <n v="2869.5"/>
    <x v="1"/>
    <x v="6"/>
  </r>
  <r>
    <n v="3457"/>
    <s v="The Impossible Adventures Of Supernova Jones"/>
    <s v="Robots, Space Battles, Mystery, and Intrigue. Nothing is Impossible..."/>
    <n v="804"/>
    <n v="2000"/>
    <n v="2804"/>
    <x v="0"/>
    <x v="0"/>
    <s v="USD"/>
    <n v="1423720740"/>
    <n v="1421081857"/>
    <b v="0"/>
    <n v="55"/>
    <b v="1"/>
    <x v="6"/>
    <n v="1402"/>
    <x v="1"/>
    <x v="6"/>
  </r>
  <r>
    <n v="3458"/>
    <s v="J. Lee Vocque's BASED ON ACTUAL EVENTS"/>
    <s v="I promised my mother on her deathbed that I would tell the world MY story, so here it goes...crossing fingers, 2015 SF FRINGE"/>
    <n v="238"/>
    <n v="978"/>
    <n v="1216"/>
    <x v="0"/>
    <x v="0"/>
    <s v="USD"/>
    <n v="1422937620"/>
    <n v="1420606303"/>
    <b v="0"/>
    <n v="27"/>
    <b v="1"/>
    <x v="6"/>
    <n v="60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31"/>
    <n v="500"/>
    <n v="631"/>
    <x v="0"/>
    <x v="1"/>
    <s v="GBP"/>
    <n v="1463743860"/>
    <n v="1461151860"/>
    <b v="0"/>
    <n v="36"/>
    <b v="1"/>
    <x v="6"/>
    <n v="315.5"/>
    <x v="1"/>
    <x v="6"/>
  </r>
  <r>
    <n v="3460"/>
    <s v="Pushers"/>
    <s v="'Pushers' is an exciting new play and the first project for brand new theatre company, Ain't Got No Home Productions."/>
    <n v="450"/>
    <n v="500"/>
    <n v="950"/>
    <x v="0"/>
    <x v="1"/>
    <s v="GBP"/>
    <n v="1408106352"/>
    <n v="1406896752"/>
    <b v="0"/>
    <n v="19"/>
    <b v="1"/>
    <x v="6"/>
    <n v="47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95"/>
    <n v="500"/>
    <n v="695"/>
    <x v="0"/>
    <x v="0"/>
    <s v="USD"/>
    <n v="1477710000"/>
    <n v="1475248279"/>
    <b v="0"/>
    <n v="12"/>
    <b v="1"/>
    <x v="6"/>
    <n v="347.5"/>
    <x v="1"/>
    <x v="6"/>
  </r>
  <r>
    <n v="3462"/>
    <s v="Upstart Crows of Santa Fe Stage Weapons"/>
    <s v="Help the Upstart Crows of Santa Fe bring Shakespeare's Julius Caesar to life with quality wooden stage swords!"/>
    <n v="255"/>
    <n v="250"/>
    <n v="505"/>
    <x v="0"/>
    <x v="0"/>
    <s v="USD"/>
    <n v="1436551200"/>
    <n v="1435181628"/>
    <b v="0"/>
    <n v="17"/>
    <b v="1"/>
    <x v="6"/>
    <n v="252.5"/>
    <x v="1"/>
    <x v="6"/>
  </r>
  <r>
    <n v="3463"/>
    <s v="Uncalled For Presents: Playday Mayday in Toronto!"/>
    <s v="Uncalled For is finally bringing their latest work of intelligently reckless stream-of-consciousness sketch comedy to Toronto."/>
    <n v="338"/>
    <n v="10000"/>
    <n v="10338"/>
    <x v="0"/>
    <x v="5"/>
    <s v="CAD"/>
    <n v="1476158340"/>
    <n v="1472594585"/>
    <b v="0"/>
    <n v="114"/>
    <b v="1"/>
    <x v="6"/>
    <n v="5169"/>
    <x v="1"/>
    <x v="6"/>
  </r>
  <r>
    <n v="3464"/>
    <s v="SHE! Is History!"/>
    <s v="Why Do We Know More About Kim Kardashian Than Abigail Adams?  Let's produce and publish a play about women who MAKE and MADE history!"/>
    <n v="116.18000000000029"/>
    <n v="5000"/>
    <n v="5116.18"/>
    <x v="0"/>
    <x v="0"/>
    <s v="USD"/>
    <n v="1471921637"/>
    <n v="1469329637"/>
    <b v="0"/>
    <n v="93"/>
    <b v="1"/>
    <x v="6"/>
    <n v="2558.09"/>
    <x v="1"/>
    <x v="6"/>
  </r>
  <r>
    <n v="3465"/>
    <s v="Crooked Tree Theatre Presents Family Duels"/>
    <s v="Family Duels is a tragicomedy about family, filth, fraud and fornication. Please help us bring Crooked Tree to the Camden Fringe."/>
    <n v="60"/>
    <n v="2000"/>
    <n v="2060"/>
    <x v="0"/>
    <x v="1"/>
    <s v="GBP"/>
    <n v="1439136000"/>
    <n v="1436972472"/>
    <b v="0"/>
    <n v="36"/>
    <b v="1"/>
    <x v="6"/>
    <n v="1030"/>
    <x v="1"/>
    <x v="6"/>
  </r>
  <r>
    <n v="3466"/>
    <s v="Spotlight Youth Theater Production of Wizard"/>
    <s v="The Spotlight Youth Theater is a program where every participant has a moment in the spotlight."/>
    <n v="950"/>
    <n v="3500"/>
    <n v="4450"/>
    <x v="0"/>
    <x v="0"/>
    <s v="USD"/>
    <n v="1461108450"/>
    <n v="1455928050"/>
    <b v="0"/>
    <n v="61"/>
    <b v="1"/>
    <x v="6"/>
    <n v="2225"/>
    <x v="1"/>
    <x v="6"/>
  </r>
  <r>
    <n v="3467"/>
    <s v="Venus in Fur, Los Angeles."/>
    <s v="Venus in Fur, By David Ives."/>
    <n v="30"/>
    <n v="3000"/>
    <n v="3030"/>
    <x v="0"/>
    <x v="0"/>
    <s v="USD"/>
    <n v="1426864032"/>
    <n v="1424275632"/>
    <b v="0"/>
    <n v="47"/>
    <b v="1"/>
    <x v="6"/>
    <n v="1515"/>
    <x v="1"/>
    <x v="6"/>
  </r>
  <r>
    <n v="3468"/>
    <s v="Publicity for &quot;When Yellow Were the Stars on Earth&quot;"/>
    <s v="Amidst the atrocities of WWII, two women transcend enemy lines to make the ultimate heroic sacrifice."/>
    <n v="2178"/>
    <n v="10000"/>
    <n v="12178"/>
    <x v="0"/>
    <x v="0"/>
    <s v="USD"/>
    <n v="1474426800"/>
    <n v="1471976529"/>
    <b v="0"/>
    <n v="17"/>
    <b v="1"/>
    <x v="6"/>
    <n v="6089"/>
    <x v="1"/>
    <x v="6"/>
  </r>
  <r>
    <n v="3469"/>
    <s v="An Evening of Original One Acts"/>
    <s v="Original plays written, performed, and produced by young and diverse theater artists - alumni from Hostos Lincoln Academy in the Bronx."/>
    <n v="375"/>
    <n v="2800"/>
    <n v="3175"/>
    <x v="0"/>
    <x v="0"/>
    <s v="USD"/>
    <n v="1461857045"/>
    <n v="1459265045"/>
    <b v="0"/>
    <n v="63"/>
    <b v="1"/>
    <x v="6"/>
    <n v="1587.5"/>
    <x v="1"/>
    <x v="6"/>
  </r>
  <r>
    <n v="3470"/>
    <s v="She Kills Monsters"/>
    <s v="The New Artist's Circle is a theatre company dedicated to bringing the arts to young people."/>
    <n v="125"/>
    <n v="250"/>
    <n v="375"/>
    <x v="0"/>
    <x v="0"/>
    <s v="USD"/>
    <n v="1468618680"/>
    <n v="1465345902"/>
    <b v="0"/>
    <n v="9"/>
    <b v="1"/>
    <x v="6"/>
    <n v="187.5"/>
    <x v="1"/>
    <x v="6"/>
  </r>
  <r>
    <n v="3471"/>
    <s v="Different is Dangerous"/>
    <s v="Fast paced, two hander which uses headphone verbatim technique to give an insight into the everyday lives of Leeds city locals."/>
    <n v="573"/>
    <n v="500"/>
    <n v="1073"/>
    <x v="0"/>
    <x v="1"/>
    <s v="GBP"/>
    <n v="1409515200"/>
    <n v="1405971690"/>
    <b v="0"/>
    <n v="30"/>
    <b v="1"/>
    <x v="6"/>
    <n v="536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41"/>
    <n v="2000"/>
    <n v="2041"/>
    <x v="0"/>
    <x v="0"/>
    <s v="USD"/>
    <n v="1415253540"/>
    <n v="1413432331"/>
    <b v="0"/>
    <n v="23"/>
    <b v="1"/>
    <x v="6"/>
    <n v="1020.5"/>
    <x v="1"/>
    <x v="6"/>
  </r>
  <r>
    <n v="3473"/>
    <s v="King Sisyphus"/>
    <s v="A modern telling of the Greek myth. Sisyphus defies the Gods and attempts to change the world order... but can he overcome his fate?"/>
    <n v="0"/>
    <n v="4900"/>
    <n v="4900"/>
    <x v="0"/>
    <x v="0"/>
    <s v="USD"/>
    <n v="1426883220"/>
    <n v="1425067296"/>
    <b v="0"/>
    <n v="33"/>
    <b v="1"/>
    <x v="6"/>
    <n v="2450"/>
    <x v="1"/>
    <x v="6"/>
  </r>
  <r>
    <n v="3474"/>
    <s v="Be Prepared"/>
    <s v="Help us get actor-writer Ian Bonar's debut play - a hilarious, heartbreaking story of grief and loss - to the 2016 Edinburgh Fringe."/>
    <n v="20"/>
    <n v="2000"/>
    <n v="2020"/>
    <x v="0"/>
    <x v="1"/>
    <s v="GBP"/>
    <n v="1469016131"/>
    <n v="1466424131"/>
    <b v="0"/>
    <n v="39"/>
    <b v="1"/>
    <x v="6"/>
    <n v="1010"/>
    <x v="1"/>
    <x v="6"/>
  </r>
  <r>
    <n v="3475"/>
    <s v="Score"/>
    <s v="Score is a musical play inspired by true stories of parents who have recovered from addiction and regained their children."/>
    <n v="40"/>
    <n v="300"/>
    <n v="340"/>
    <x v="0"/>
    <x v="1"/>
    <s v="GBP"/>
    <n v="1414972800"/>
    <n v="1412629704"/>
    <b v="0"/>
    <n v="17"/>
    <b v="1"/>
    <x v="6"/>
    <n v="17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2"/>
    <n v="300"/>
    <n v="312"/>
    <x v="0"/>
    <x v="0"/>
    <s v="USD"/>
    <n v="1414378800"/>
    <n v="1412836990"/>
    <b v="0"/>
    <n v="6"/>
    <b v="1"/>
    <x v="6"/>
    <n v="156"/>
    <x v="1"/>
    <x v="6"/>
  </r>
  <r>
    <n v="3477"/>
    <s v="PCSF's Biannual 24-Hour Play Festival"/>
    <s v="8 ten-minute plays, written, directed, rehearsed, and fully produced in only 24 hours! Are we crazy? You bet we are!"/>
    <n v="276"/>
    <n v="1800"/>
    <n v="2076"/>
    <x v="0"/>
    <x v="0"/>
    <s v="USD"/>
    <n v="1431831600"/>
    <n v="1430761243"/>
    <b v="0"/>
    <n v="39"/>
    <b v="1"/>
    <x v="6"/>
    <n v="1038"/>
    <x v="1"/>
    <x v="6"/>
  </r>
  <r>
    <n v="3478"/>
    <s v="Measure for Measure"/>
    <s v="Bare Theatre takes on Shakespeare's most notorious &quot;problem play,&quot; which asks how far we are willing to go to do what is right."/>
    <n v="257"/>
    <n v="2000"/>
    <n v="2257"/>
    <x v="0"/>
    <x v="0"/>
    <s v="USD"/>
    <n v="1426539600"/>
    <n v="1424296822"/>
    <b v="0"/>
    <n v="57"/>
    <b v="1"/>
    <x v="6"/>
    <n v="1128.5"/>
    <x v="1"/>
    <x v="6"/>
  </r>
  <r>
    <n v="3479"/>
    <s v="Civil Rogues"/>
    <s v="A new comedy about what happened to a band of foolhardy actors when the Puritans closed the theatres in the 1640s."/>
    <n v="418"/>
    <n v="1500"/>
    <n v="1918"/>
    <x v="0"/>
    <x v="1"/>
    <s v="GBP"/>
    <n v="1403382680"/>
    <n v="1400790680"/>
    <b v="0"/>
    <n v="56"/>
    <b v="1"/>
    <x v="6"/>
    <n v="959"/>
    <x v="1"/>
    <x v="6"/>
  </r>
  <r>
    <n v="3480"/>
    <s v="Georgia - the full cast production"/>
    <s v="Georgia is a play that looks at the taboo topic of rape in a relationship.  It's a play about perspectives and various viewpoints."/>
    <n v="640"/>
    <n v="1500"/>
    <n v="2140"/>
    <x v="0"/>
    <x v="0"/>
    <s v="USD"/>
    <n v="1436562000"/>
    <n v="1434440227"/>
    <b v="0"/>
    <n v="13"/>
    <b v="1"/>
    <x v="6"/>
    <n v="1070"/>
    <x v="1"/>
    <x v="6"/>
  </r>
  <r>
    <n v="3481"/>
    <s v="FIX THE FITZ"/>
    <s v="One of Australia's greatest theatres needs your help. Please help us refurnish, fit out and restore this legendary storytelling venue."/>
    <n v="1880"/>
    <n v="10000"/>
    <n v="11880"/>
    <x v="0"/>
    <x v="2"/>
    <s v="AUD"/>
    <n v="1420178188"/>
    <n v="1418709388"/>
    <b v="0"/>
    <n v="95"/>
    <b v="1"/>
    <x v="6"/>
    <n v="5940"/>
    <x v="1"/>
    <x v="6"/>
  </r>
  <r>
    <n v="3482"/>
    <s v="Old Trunk - Edinburgh 2014"/>
    <s v="Critically-acclaimed new-writing company Old Trunk make their Edinburgh debut alternating their two darkly comic plays."/>
    <n v="1150"/>
    <n v="3000"/>
    <n v="4150"/>
    <x v="0"/>
    <x v="1"/>
    <s v="GBP"/>
    <n v="1404671466"/>
    <n v="1402079466"/>
    <b v="0"/>
    <n v="80"/>
    <b v="1"/>
    <x v="6"/>
    <n v="2075"/>
    <x v="1"/>
    <x v="6"/>
  </r>
  <r>
    <n v="3483"/>
    <s v="The Faculty Lounge"/>
    <s v="Join 5 high school teachers in the lounge of every high school in America.  Hear what they never say in the classroom."/>
    <n v="2008"/>
    <n v="3350"/>
    <n v="5358"/>
    <x v="0"/>
    <x v="0"/>
    <s v="USD"/>
    <n v="1404403381"/>
    <n v="1401811381"/>
    <b v="0"/>
    <n v="133"/>
    <b v="1"/>
    <x v="6"/>
    <n v="2679"/>
    <x v="1"/>
    <x v="6"/>
  </r>
  <r>
    <n v="3484"/>
    <s v="Macbeth in the Basement"/>
    <s v="MACBETH IN THE BASEMENT will premiere at the Capital Fringe Festival in July 2016. A teenage kingâ€™s rise and fall in a vicious game."/>
    <n v="356"/>
    <n v="2500"/>
    <n v="2856"/>
    <x v="0"/>
    <x v="0"/>
    <s v="USD"/>
    <n v="1466014499"/>
    <n v="1463422499"/>
    <b v="0"/>
    <n v="44"/>
    <b v="1"/>
    <x v="6"/>
    <n v="1428"/>
    <x v="1"/>
    <x v="6"/>
  </r>
  <r>
    <n v="3485"/>
    <s v="An Evening with Sarah Pettyfer"/>
    <s v="We're trying to get our play, &quot;An Evening With Sarah Pettyfer,&quot; to the  Orlando Fringe Festival. The only thing is...we need your help!"/>
    <n v="10"/>
    <n v="1650"/>
    <n v="1660"/>
    <x v="0"/>
    <x v="0"/>
    <s v="USD"/>
    <n v="1454431080"/>
    <n v="1451839080"/>
    <b v="0"/>
    <n v="30"/>
    <b v="1"/>
    <x v="6"/>
    <n v="83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656"/>
    <n v="3000"/>
    <n v="4656"/>
    <x v="0"/>
    <x v="0"/>
    <s v="USD"/>
    <n v="1433314740"/>
    <n v="1430600401"/>
    <b v="0"/>
    <n v="56"/>
    <b v="1"/>
    <x v="6"/>
    <n v="2328"/>
    <x v="1"/>
    <x v="6"/>
  </r>
  <r>
    <n v="3487"/>
    <s v="Jericho Creek"/>
    <s v="Jericho Creek is an original production by Fledgling Theatre Company which will be performed at The Cockpit Theatre in July 2015"/>
    <n v="555"/>
    <n v="2000"/>
    <n v="2555"/>
    <x v="0"/>
    <x v="1"/>
    <s v="GBP"/>
    <n v="1435185252"/>
    <n v="1432593252"/>
    <b v="0"/>
    <n v="66"/>
    <b v="1"/>
    <x v="6"/>
    <n v="1277.5"/>
    <x v="1"/>
    <x v="6"/>
  </r>
  <r>
    <n v="3488"/>
    <s v="Gorilla Theater Productions Presents: Phase 3"/>
    <s v="GTP has been protected financially by The Director since 2012. Now it's time for the community. Do you want GTP? Are we worth it?"/>
    <n v="636"/>
    <n v="3000"/>
    <n v="3636"/>
    <x v="0"/>
    <x v="0"/>
    <s v="USD"/>
    <n v="1429286400"/>
    <n v="1427221560"/>
    <b v="0"/>
    <n v="29"/>
    <b v="1"/>
    <x v="6"/>
    <n v="181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635"/>
    <n v="5000"/>
    <n v="5635"/>
    <x v="0"/>
    <x v="1"/>
    <s v="GBP"/>
    <n v="1400965200"/>
    <n v="1398352531"/>
    <b v="0"/>
    <n v="72"/>
    <b v="1"/>
    <x v="6"/>
    <n v="2817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275"/>
    <n v="1000"/>
    <n v="1275"/>
    <x v="0"/>
    <x v="0"/>
    <s v="USD"/>
    <n v="1460574924"/>
    <n v="1457982924"/>
    <b v="0"/>
    <n v="27"/>
    <b v="1"/>
    <x v="6"/>
    <n v="637.5"/>
    <x v="1"/>
    <x v="6"/>
  </r>
  <r>
    <n v="3491"/>
    <s v="William Shakespeare's The Tempest"/>
    <s v="Shakespeare Company at UCLA presents The Tempest under the stars in the Fowler Museum Amphitheater. Bring your blankets and enjoy!"/>
    <n v="291"/>
    <n v="500"/>
    <n v="791"/>
    <x v="0"/>
    <x v="0"/>
    <s v="USD"/>
    <n v="1431928784"/>
    <n v="1430114384"/>
    <b v="0"/>
    <n v="10"/>
    <b v="1"/>
    <x v="6"/>
    <n v="395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200.2199999999998"/>
    <n v="3800"/>
    <n v="4000.22"/>
    <x v="0"/>
    <x v="0"/>
    <s v="USD"/>
    <n v="1445818397"/>
    <n v="1442794397"/>
    <b v="0"/>
    <n v="35"/>
    <b v="1"/>
    <x v="6"/>
    <n v="2000.11"/>
    <x v="1"/>
    <x v="6"/>
  </r>
  <r>
    <n v="3493"/>
    <s v="Not Your Garden Variety Theater"/>
    <s v="We need your help purchasing a stage for our production of the Wizard of Oz! This program is helping children with autism. Thank you!"/>
    <n v="0"/>
    <n v="1500"/>
    <n v="1500"/>
    <x v="0"/>
    <x v="0"/>
    <s v="USD"/>
    <n v="1408252260"/>
    <n v="1406580436"/>
    <b v="0"/>
    <n v="29"/>
    <b v="1"/>
    <x v="6"/>
    <n v="750"/>
    <x v="1"/>
    <x v="6"/>
  </r>
  <r>
    <n v="3494"/>
    <s v="Special in a Bad Way"/>
    <s v="&quot;Special in a Bad Way&quot; is a comedy that questions American Public Schools in their treatment of the so called, 'learning disabled.'"/>
    <n v="0"/>
    <n v="400"/>
    <n v="400"/>
    <x v="0"/>
    <x v="0"/>
    <s v="USD"/>
    <n v="1480140000"/>
    <n v="1479186575"/>
    <b v="0"/>
    <n v="13"/>
    <b v="1"/>
    <x v="6"/>
    <n v="200"/>
    <x v="1"/>
    <x v="6"/>
  </r>
  <r>
    <n v="3495"/>
    <s v="The Village - one woman show"/>
    <s v="A one-woman show by Canadian artist Tina Milo. it is a multimedia show about an actress auditioning for a role of a depressed woman."/>
    <n v="343"/>
    <n v="5000"/>
    <n v="5343"/>
    <x v="0"/>
    <x v="5"/>
    <s v="CAD"/>
    <n v="1414862280"/>
    <n v="1412360309"/>
    <b v="0"/>
    <n v="72"/>
    <b v="1"/>
    <x v="6"/>
    <n v="2671.5"/>
    <x v="1"/>
    <x v="6"/>
  </r>
  <r>
    <n v="3496"/>
    <s v="Resurrecting LIZZIE BORDEN LIVE"/>
    <s v="A one-woman play based on Lizzie Borden who was accused of the brutal hatchet murders of her father and step-mother.  Workshop Oct NYC."/>
    <n v="732"/>
    <n v="3000"/>
    <n v="3732"/>
    <x v="0"/>
    <x v="0"/>
    <s v="USD"/>
    <n v="1473625166"/>
    <n v="1470169166"/>
    <b v="0"/>
    <n v="78"/>
    <b v="1"/>
    <x v="6"/>
    <n v="1866"/>
    <x v="1"/>
    <x v="6"/>
  </r>
  <r>
    <n v="3497"/>
    <s v="Send SACKERSON to SD Fringe"/>
    <s v="We've been invited to the San Diego International Fringe Festival. Can you help us get there? Special performances in SLC and OREM."/>
    <n v="135"/>
    <n v="1551"/>
    <n v="1686"/>
    <x v="0"/>
    <x v="0"/>
    <s v="USD"/>
    <n v="1464904800"/>
    <n v="1463852904"/>
    <b v="0"/>
    <n v="49"/>
    <b v="1"/>
    <x v="6"/>
    <n v="843"/>
    <x v="1"/>
    <x v="6"/>
  </r>
  <r>
    <n v="3498"/>
    <s v="Mamahood: turn and face the strange"/>
    <s v="This solo show has the power to profoundly impact new mothers and those that love them and to educate &amp; change how we support them."/>
    <n v="40"/>
    <n v="1650"/>
    <n v="1690"/>
    <x v="0"/>
    <x v="5"/>
    <s v="CAD"/>
    <n v="1464471840"/>
    <n v="1459309704"/>
    <b v="0"/>
    <n v="42"/>
    <b v="1"/>
    <x v="6"/>
    <n v="845"/>
    <x v="1"/>
    <x v="6"/>
  </r>
  <r>
    <n v="3499"/>
    <s v="Fefu and Her Friends"/>
    <s v="Figure 8 Troupe's debut performance! A stunning piece of theatre written by premier female playwright Maria Irene Fornes."/>
    <n v="110"/>
    <n v="2000"/>
    <n v="2110"/>
    <x v="0"/>
    <x v="0"/>
    <s v="USD"/>
    <n v="1435733940"/>
    <n v="1431046325"/>
    <b v="0"/>
    <n v="35"/>
    <b v="1"/>
    <x v="6"/>
    <n v="105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63"/>
    <n v="1000"/>
    <n v="1063"/>
    <x v="0"/>
    <x v="0"/>
    <s v="USD"/>
    <n v="1457326740"/>
    <n v="1455919438"/>
    <b v="0"/>
    <n v="42"/>
    <b v="1"/>
    <x v="6"/>
    <n v="531.5"/>
    <x v="1"/>
    <x v="6"/>
  </r>
  <r>
    <n v="3501"/>
    <s v="Pig by Alex Oates (London Run)"/>
    <s v="'Pig' by Alex Oates is an urgent and dark comedy with live music that discusses the vital issue of the state of our police force."/>
    <n v="10"/>
    <n v="1500"/>
    <n v="1510"/>
    <x v="0"/>
    <x v="1"/>
    <s v="GBP"/>
    <n v="1441995595"/>
    <n v="1439835595"/>
    <b v="0"/>
    <n v="42"/>
    <b v="1"/>
    <x v="6"/>
    <n v="755"/>
    <x v="1"/>
    <x v="6"/>
  </r>
  <r>
    <n v="3502"/>
    <s v="Dickhead"/>
    <s v="Dickhead is a play about one man's struggle with the dicks in his head. If you want to know more stop being a twat and put out...please"/>
    <n v="216"/>
    <n v="4000"/>
    <n v="4216"/>
    <x v="0"/>
    <x v="0"/>
    <s v="USD"/>
    <n v="1458100740"/>
    <n v="1456862924"/>
    <b v="0"/>
    <n v="31"/>
    <b v="1"/>
    <x v="6"/>
    <n v="2108"/>
    <x v="1"/>
    <x v="6"/>
  </r>
  <r>
    <n v="3503"/>
    <s v="Tarantella"/>
    <s v="A group of Sicilian immigrants in New York struggle to deal with conflict from both within the family and from without."/>
    <n v="189"/>
    <n v="2500"/>
    <n v="2689"/>
    <x v="0"/>
    <x v="1"/>
    <s v="GBP"/>
    <n v="1469359728"/>
    <n v="1466767728"/>
    <b v="0"/>
    <n v="38"/>
    <b v="1"/>
    <x v="6"/>
    <n v="1344.5"/>
    <x v="1"/>
    <x v="6"/>
  </r>
  <r>
    <n v="3504"/>
    <s v="Sterling Lion Theater Company"/>
    <s v="The Sterling Lion Theater Company is a non-profit theater group established for the benefit of the Connecticut lower Naugatuck Valley."/>
    <n v="0"/>
    <n v="1000"/>
    <n v="1000"/>
    <x v="0"/>
    <x v="0"/>
    <s v="USD"/>
    <n v="1447959491"/>
    <n v="1445363891"/>
    <b v="0"/>
    <n v="8"/>
    <b v="1"/>
    <x v="6"/>
    <n v="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94"/>
    <n v="2500"/>
    <n v="2594"/>
    <x v="0"/>
    <x v="0"/>
    <s v="USD"/>
    <n v="1399953600"/>
    <n v="1398983245"/>
    <b v="0"/>
    <n v="39"/>
    <b v="1"/>
    <x v="6"/>
    <n v="129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45"/>
    <n v="3000"/>
    <n v="3045"/>
    <x v="0"/>
    <x v="0"/>
    <s v="USD"/>
    <n v="1408815440"/>
    <n v="1404927440"/>
    <b v="0"/>
    <n v="29"/>
    <b v="1"/>
    <x v="6"/>
    <n v="1522.5"/>
    <x v="1"/>
    <x v="6"/>
  </r>
  <r>
    <n v="3507"/>
    <s v="The Chameleon Fools Theatre Troupe Project"/>
    <s v="Please help our troupe bring our first project from planning to reality! Join us on one exciting ride!"/>
    <n v="440"/>
    <n v="10000"/>
    <n v="10440"/>
    <x v="0"/>
    <x v="0"/>
    <s v="USD"/>
    <n v="1464732537"/>
    <n v="1462140537"/>
    <b v="0"/>
    <n v="72"/>
    <b v="1"/>
    <x v="6"/>
    <n v="5220"/>
    <x v="1"/>
    <x v="6"/>
  </r>
  <r>
    <n v="3508"/>
    <s v="Roll The Dice Theatre Company"/>
    <s v="Roll The Dice Theatre Company revolves around taking risks in the game of life vicariously through beloved childhood games."/>
    <n v="80"/>
    <n v="100"/>
    <n v="180"/>
    <x v="0"/>
    <x v="1"/>
    <s v="GBP"/>
    <n v="1462914000"/>
    <n v="1460914253"/>
    <b v="0"/>
    <n v="15"/>
    <b v="1"/>
    <x v="6"/>
    <n v="9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190"/>
    <n v="3000"/>
    <n v="3190"/>
    <x v="0"/>
    <x v="0"/>
    <s v="USD"/>
    <n v="1416545700"/>
    <n v="1415392666"/>
    <b v="0"/>
    <n v="33"/>
    <b v="1"/>
    <x v="6"/>
    <n v="159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5"/>
    <n v="900"/>
    <n v="905"/>
    <x v="0"/>
    <x v="0"/>
    <s v="USD"/>
    <n v="1404312846"/>
    <n v="1402584846"/>
    <b v="0"/>
    <n v="15"/>
    <b v="1"/>
    <x v="6"/>
    <n v="452.5"/>
    <x v="1"/>
    <x v="6"/>
  </r>
  <r>
    <n v="3511"/>
    <s v="Silent Planet"/>
    <s v="The world premiere of the first full-length play by Eve Leigh, at the intimate Finborough Theatre in London."/>
    <n v="18"/>
    <n v="1500"/>
    <n v="1518"/>
    <x v="0"/>
    <x v="1"/>
    <s v="GBP"/>
    <n v="1415385000"/>
    <n v="1413406695"/>
    <b v="0"/>
    <n v="19"/>
    <b v="1"/>
    <x v="6"/>
    <n v="759"/>
    <x v="1"/>
    <x v="6"/>
  </r>
  <r>
    <n v="3512"/>
    <s v="With My Eyes Wide Open"/>
    <s v="We're making a hard hitting, innovative play which will open your eyes to what mental illness is like in the mind of the sufferer."/>
    <n v="0"/>
    <n v="1000"/>
    <n v="1000"/>
    <x v="0"/>
    <x v="1"/>
    <s v="GBP"/>
    <n v="1429789992"/>
    <n v="1424609592"/>
    <b v="0"/>
    <n v="17"/>
    <b v="1"/>
    <x v="6"/>
    <n v="5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515"/>
    <n v="2800"/>
    <n v="3315"/>
    <x v="0"/>
    <x v="0"/>
    <s v="USD"/>
    <n v="1401857940"/>
    <n v="1400725112"/>
    <b v="0"/>
    <n v="44"/>
    <b v="1"/>
    <x v="6"/>
    <n v="1657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"/>
    <n v="500"/>
    <n v="550"/>
    <x v="0"/>
    <x v="0"/>
    <s v="USD"/>
    <n v="1422853140"/>
    <n v="1421439552"/>
    <b v="0"/>
    <n v="10"/>
    <b v="1"/>
    <x v="6"/>
    <n v="275"/>
    <x v="1"/>
    <x v="6"/>
  </r>
  <r>
    <n v="3515"/>
    <s v="Twelfth Night by William Shakespeare"/>
    <s v="We are casting an all-inclusive production of Shakespeare's Twelfth Night in a non-traditional performance space."/>
    <n v="80"/>
    <n v="3000"/>
    <n v="3080"/>
    <x v="0"/>
    <x v="0"/>
    <s v="USD"/>
    <n v="1433097171"/>
    <n v="1430505171"/>
    <b v="0"/>
    <n v="46"/>
    <b v="1"/>
    <x v="6"/>
    <n v="1540"/>
    <x v="1"/>
    <x v="6"/>
  </r>
  <r>
    <n v="3516"/>
    <s v="The March of the Bonus Army"/>
    <s v="A new play about a lesser known yet pivotal event in American history, about a group of WWI Veterans fighting for their rights."/>
    <n v="0"/>
    <n v="2500"/>
    <n v="2500"/>
    <x v="0"/>
    <x v="0"/>
    <s v="USD"/>
    <n v="1410145200"/>
    <n v="1407197670"/>
    <b v="0"/>
    <n v="11"/>
    <b v="1"/>
    <x v="6"/>
    <n v="1250"/>
    <x v="1"/>
    <x v="6"/>
  </r>
  <r>
    <n v="3517"/>
    <s v="A Bright Room Called Day by Tony Kushner"/>
    <s v="Support an outstanding cast of actors to take on a professional production of a masterpiece of modern theatre"/>
    <n v="0"/>
    <n v="4000"/>
    <n v="4000"/>
    <x v="0"/>
    <x v="1"/>
    <s v="GBP"/>
    <n v="1404471600"/>
    <n v="1401910634"/>
    <b v="0"/>
    <n v="13"/>
    <b v="1"/>
    <x v="6"/>
    <n v="2000"/>
    <x v="1"/>
    <x v="6"/>
  </r>
  <r>
    <n v="3518"/>
    <s v="BEASTS OF BAVERLY GROVE"/>
    <s v="One play.  Two theaters.  See the story from both sides and then decide for yourself - who are the BEASTS OF BAVERLY GROVE?"/>
    <n v="150.69000000000005"/>
    <n v="1500"/>
    <n v="1650.69"/>
    <x v="0"/>
    <x v="0"/>
    <s v="USD"/>
    <n v="1412259660"/>
    <n v="1410461299"/>
    <b v="0"/>
    <n v="33"/>
    <b v="1"/>
    <x v="6"/>
    <n v="825.34500000000003"/>
    <x v="1"/>
    <x v="6"/>
  </r>
  <r>
    <n v="3519"/>
    <s v="Bookstory"/>
    <s v="Bookstory is a tiny puppet musical with some very big ideas that tells the story of the story in the digital age"/>
    <n v="27"/>
    <n v="2000"/>
    <n v="2027"/>
    <x v="0"/>
    <x v="1"/>
    <s v="GBP"/>
    <n v="1425478950"/>
    <n v="1422886950"/>
    <b v="0"/>
    <n v="28"/>
    <b v="1"/>
    <x v="6"/>
    <n v="1013.5"/>
    <x v="1"/>
    <x v="6"/>
  </r>
  <r>
    <n v="3520"/>
    <s v="Protocols"/>
    <s v="Help us to bring &quot;Protocols&quot; at the 2015 Camden Fringe. The most controversial play of the year."/>
    <n v="15"/>
    <n v="2000"/>
    <n v="2015"/>
    <x v="0"/>
    <x v="1"/>
    <s v="GBP"/>
    <n v="1441547220"/>
    <n v="1439322412"/>
    <b v="0"/>
    <n v="21"/>
    <b v="1"/>
    <x v="6"/>
    <n v="1007.5"/>
    <x v="1"/>
    <x v="6"/>
  </r>
  <r>
    <n v="3521"/>
    <s v="As the Naked Lead the Blind (Play)"/>
    <s v="A professionally directed/acted workshop &amp; reading for a new play depicting sexual addiction and its crippling effect on relationships."/>
    <n v="243"/>
    <n v="350"/>
    <n v="593"/>
    <x v="0"/>
    <x v="0"/>
    <s v="USD"/>
    <n v="1411980020"/>
    <n v="1409388020"/>
    <b v="0"/>
    <n v="13"/>
    <b v="1"/>
    <x v="6"/>
    <n v="296.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0"/>
    <n v="1395"/>
    <n v="1395"/>
    <x v="0"/>
    <x v="1"/>
    <s v="GBP"/>
    <n v="1442311560"/>
    <n v="1439924246"/>
    <b v="0"/>
    <n v="34"/>
    <b v="1"/>
    <x v="6"/>
    <n v="697.5"/>
    <x v="1"/>
    <x v="6"/>
  </r>
  <r>
    <n v="3523"/>
    <s v="Magnificence"/>
    <s v="An old play about our world. Set in 1970s England, Magnificence is a gut-wrenching story of radicalisation, idealism and pity."/>
    <n v="546"/>
    <n v="4000"/>
    <n v="4546"/>
    <x v="0"/>
    <x v="1"/>
    <s v="GBP"/>
    <n v="1474844400"/>
    <n v="1469871148"/>
    <b v="0"/>
    <n v="80"/>
    <b v="1"/>
    <x v="6"/>
    <n v="2273"/>
    <x v="1"/>
    <x v="6"/>
  </r>
  <r>
    <n v="3524"/>
    <s v="Sweet, Sweet Spirit"/>
    <s v="A West Texas matriarch is enraged by the news that her gay grandson has been the victim of a hate crime committed by his own father."/>
    <n v="156"/>
    <n v="10000"/>
    <n v="10156"/>
    <x v="0"/>
    <x v="0"/>
    <s v="USD"/>
    <n v="1410580800"/>
    <n v="1409336373"/>
    <b v="0"/>
    <n v="74"/>
    <b v="1"/>
    <x v="6"/>
    <n v="5078"/>
    <x v="1"/>
    <x v="6"/>
  </r>
  <r>
    <n v="3525"/>
    <s v="Talk to Me Like The Rain and Let Me Listen"/>
    <s v="The Attic interns present Tennessee Williams's &quot;Talk to Me Like the Rain and Let Me Listen&quot; performing at The Flea Theater!"/>
    <n v="30"/>
    <n v="500"/>
    <n v="530"/>
    <x v="0"/>
    <x v="0"/>
    <s v="USD"/>
    <n v="1439136000"/>
    <n v="1438188106"/>
    <b v="0"/>
    <n v="7"/>
    <b v="1"/>
    <x v="6"/>
    <n v="265"/>
    <x v="1"/>
    <x v="6"/>
  </r>
  <r>
    <n v="3526"/>
    <s v="Human, Kind Theater Project"/>
    <s v="By day we perform Acts of Kindness, by night we perform free theater, all sustained by the love of our neighbors, not ticket prices."/>
    <n v="66"/>
    <n v="3300"/>
    <n v="3366"/>
    <x v="0"/>
    <x v="0"/>
    <s v="USD"/>
    <n v="1461823140"/>
    <n v="1459411371"/>
    <b v="0"/>
    <n v="34"/>
    <b v="1"/>
    <x v="6"/>
    <n v="168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1015"/>
    <n v="6000"/>
    <n v="7015"/>
    <x v="0"/>
    <x v="0"/>
    <s v="USD"/>
    <n v="1436587140"/>
    <n v="1434069205"/>
    <b v="0"/>
    <n v="86"/>
    <b v="1"/>
    <x v="6"/>
    <n v="3507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9"/>
    <n v="1650"/>
    <n v="1669"/>
    <x v="0"/>
    <x v="1"/>
    <s v="GBP"/>
    <n v="1484740918"/>
    <n v="1483012918"/>
    <b v="0"/>
    <n v="37"/>
    <b v="1"/>
    <x v="6"/>
    <n v="834.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160"/>
    <n v="500"/>
    <n v="660"/>
    <x v="0"/>
    <x v="0"/>
    <s v="USD"/>
    <n v="1436749200"/>
    <n v="1434997018"/>
    <b v="0"/>
    <n v="18"/>
    <b v="1"/>
    <x v="6"/>
    <n v="330"/>
    <x v="1"/>
    <x v="6"/>
  </r>
  <r>
    <n v="3530"/>
    <s v="Far From Fiction"/>
    <s v="â€œFar From Fictionâ€ is a powerful play, written by Sally Willis, offering insights into a new understanding of  female psychology."/>
    <n v="0"/>
    <n v="2750"/>
    <n v="2750"/>
    <x v="0"/>
    <x v="1"/>
    <s v="GBP"/>
    <n v="1460318400"/>
    <n v="1457881057"/>
    <b v="0"/>
    <n v="22"/>
    <b v="1"/>
    <x v="6"/>
    <n v="1375"/>
    <x v="1"/>
    <x v="6"/>
  </r>
  <r>
    <n v="3531"/>
    <s v="The Reinvention of Lily Johnson"/>
    <s v="A political comedy for a crazy election year"/>
    <n v="280"/>
    <n v="1000"/>
    <n v="1280"/>
    <x v="0"/>
    <x v="0"/>
    <s v="USD"/>
    <n v="1467301334"/>
    <n v="1464709334"/>
    <b v="0"/>
    <n v="26"/>
    <b v="1"/>
    <x v="6"/>
    <n v="640"/>
    <x v="1"/>
    <x v="6"/>
  </r>
  <r>
    <n v="3532"/>
    <s v="&quot;I Will Speak For Myself&quot;"/>
    <s v="Our goal: To produce a stirring one-woman show historically based on African-American womenâ€™s experiences, struggles, and journeys."/>
    <n v="182"/>
    <n v="960"/>
    <n v="1142"/>
    <x v="0"/>
    <x v="0"/>
    <s v="USD"/>
    <n v="1411012740"/>
    <n v="1409667827"/>
    <b v="0"/>
    <n v="27"/>
    <b v="1"/>
    <x v="6"/>
    <n v="57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131"/>
    <n v="500"/>
    <n v="631"/>
    <x v="0"/>
    <x v="0"/>
    <s v="USD"/>
    <n v="1447269367"/>
    <n v="1444673767"/>
    <b v="0"/>
    <n v="8"/>
    <b v="1"/>
    <x v="6"/>
    <n v="315.5"/>
    <x v="1"/>
    <x v="6"/>
  </r>
  <r>
    <n v="3534"/>
    <s v="Night of Ashes"/>
    <s v="A Theatrical Prequel to Hell's Rebels, the current Pathfinder Adventure Path from Paizo Publishing"/>
    <n v="2810"/>
    <n v="5000"/>
    <n v="7810"/>
    <x v="0"/>
    <x v="0"/>
    <s v="USD"/>
    <n v="1443711623"/>
    <n v="1440687623"/>
    <b v="0"/>
    <n v="204"/>
    <b v="1"/>
    <x v="6"/>
    <n v="3905"/>
    <x v="1"/>
    <x v="6"/>
  </r>
  <r>
    <n v="3535"/>
    <s v="Twelve Angry Women"/>
    <s v="On the 60th anniversary of Twelve Angry Men, 12 female writers create 12 short pieces about what makes them angry."/>
    <n v="63"/>
    <n v="2000"/>
    <n v="2063"/>
    <x v="0"/>
    <x v="1"/>
    <s v="GBP"/>
    <n v="1443808800"/>
    <n v="1441120910"/>
    <b v="0"/>
    <n v="46"/>
    <b v="1"/>
    <x v="6"/>
    <n v="1031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80"/>
    <n v="150"/>
    <n v="230"/>
    <x v="0"/>
    <x v="1"/>
    <s v="GBP"/>
    <n v="1450612740"/>
    <n v="1448040425"/>
    <b v="0"/>
    <n v="17"/>
    <b v="1"/>
    <x v="6"/>
    <n v="115"/>
    <x v="1"/>
    <x v="6"/>
  </r>
  <r>
    <n v="3537"/>
    <s v="The Untold Tales of the Brothers Grimm"/>
    <s v="A fast-pace, zany comedy involving six actors performing seven usually untold Grimm Fairy Tales about giants, witches, demons and more!"/>
    <n v="543"/>
    <n v="675"/>
    <n v="1218"/>
    <x v="0"/>
    <x v="5"/>
    <s v="CAD"/>
    <n v="1416211140"/>
    <n v="1413016216"/>
    <b v="0"/>
    <n v="28"/>
    <b v="1"/>
    <x v="6"/>
    <n v="609"/>
    <x v="1"/>
    <x v="6"/>
  </r>
  <r>
    <n v="3538"/>
    <s v="'Mooring' - Vocal Point Theatre Project"/>
    <s v="A play about riverside homelessness, inspired by true events. Shows at Brunel Museum, 240 Project and similar community organisations."/>
    <n v="569"/>
    <n v="2000"/>
    <n v="2569"/>
    <x v="0"/>
    <x v="1"/>
    <s v="GBP"/>
    <n v="1471428340"/>
    <n v="1469009140"/>
    <b v="0"/>
    <n v="83"/>
    <b v="1"/>
    <x v="6"/>
    <n v="1284.5"/>
    <x v="1"/>
    <x v="6"/>
  </r>
  <r>
    <n v="3539"/>
    <s v="Chokehold"/>
    <s v="A searing new play that takes  an unflinching look at the terrible costs of police shootings in the African American community."/>
    <n v="118"/>
    <n v="600"/>
    <n v="718"/>
    <x v="0"/>
    <x v="0"/>
    <s v="USD"/>
    <n v="1473358122"/>
    <n v="1471543722"/>
    <b v="0"/>
    <n v="13"/>
    <b v="1"/>
    <x v="6"/>
    <n v="359"/>
    <x v="1"/>
    <x v="6"/>
  </r>
  <r>
    <n v="3540"/>
    <s v="The Silence at the Song's End"/>
    <s v="A brand new stage adaptation of the Libby Purves/Nicholas Heiney book. A new work involving music, poetry and fajitas. #timetochange"/>
    <n v="69"/>
    <n v="300"/>
    <n v="369"/>
    <x v="0"/>
    <x v="1"/>
    <s v="GBP"/>
    <n v="1466899491"/>
    <n v="1464307491"/>
    <b v="0"/>
    <n v="8"/>
    <b v="1"/>
    <x v="6"/>
    <n v="184.5"/>
    <x v="1"/>
    <x v="6"/>
  </r>
  <r>
    <n v="3541"/>
    <s v="Twelfth Night or What You Will"/>
    <s v="Yellowbelly Theatre needs your help to bring this incredible play of love, lust and mistaken identity to life in our debut performance!"/>
    <n v="60"/>
    <n v="1200"/>
    <n v="1260"/>
    <x v="0"/>
    <x v="1"/>
    <s v="GBP"/>
    <n v="1441042275"/>
    <n v="1438882275"/>
    <b v="0"/>
    <n v="32"/>
    <b v="1"/>
    <x v="6"/>
    <n v="630"/>
    <x v="1"/>
    <x v="6"/>
  </r>
  <r>
    <n v="3542"/>
    <s v="Gifts of War"/>
    <s v="Ancient Greece. Giddy, champagne soaked debauchery celebrating the Trojan War's end leads to a shocking and deadly surprise."/>
    <n v="123"/>
    <n v="5500"/>
    <n v="5623"/>
    <x v="0"/>
    <x v="0"/>
    <s v="USD"/>
    <n v="1410099822"/>
    <n v="1404915822"/>
    <b v="0"/>
    <n v="85"/>
    <b v="1"/>
    <x v="6"/>
    <n v="2811.5"/>
    <x v="1"/>
    <x v="6"/>
  </r>
  <r>
    <n v="3543"/>
    <s v="&quot;CIRQUE CAPRICIEUX, the greatest one woman show on earth&quot;"/>
    <s v="A circus theater show. An escaped carousel horse and a beautiful wire dancer let the fantasies run wild."/>
    <n v="70"/>
    <n v="1500"/>
    <n v="1570"/>
    <x v="0"/>
    <x v="12"/>
    <s v="EUR"/>
    <n v="1435255659"/>
    <n v="1432663659"/>
    <b v="0"/>
    <n v="29"/>
    <b v="1"/>
    <x v="6"/>
    <n v="785"/>
    <x v="1"/>
    <x v="6"/>
  </r>
  <r>
    <n v="3544"/>
    <s v="Gruoch, or Lady Macbeth"/>
    <s v="Death &amp; Pretzels presents the world premiere of Paul Pasulka's Gruoch, or Lady Macbeth"/>
    <n v="0"/>
    <n v="2500"/>
    <n v="2500"/>
    <x v="0"/>
    <x v="0"/>
    <s v="USD"/>
    <n v="1425758257"/>
    <n v="1423166257"/>
    <b v="0"/>
    <n v="24"/>
    <b v="1"/>
    <x v="6"/>
    <n v="125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1"/>
    <n v="250"/>
    <n v="251"/>
    <x v="0"/>
    <x v="0"/>
    <s v="USD"/>
    <n v="1428780159"/>
    <n v="1426188159"/>
    <b v="0"/>
    <n v="8"/>
    <b v="1"/>
    <x v="6"/>
    <n v="125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25"/>
    <n v="1100"/>
    <n v="1125"/>
    <x v="0"/>
    <x v="0"/>
    <s v="USD"/>
    <n v="1427860740"/>
    <n v="1426002684"/>
    <b v="0"/>
    <n v="19"/>
    <b v="1"/>
    <x v="6"/>
    <n v="562.5"/>
    <x v="1"/>
    <x v="6"/>
  </r>
  <r>
    <n v="3547"/>
    <s v="Tommy and Me by Ray Didinger - Theatre Exile"/>
    <s v="Help to bring this heart warming story of Ray Didinger's relationship with his boyhood hero Tommy McDonald to life."/>
    <n v="5043.25"/>
    <n v="35000"/>
    <n v="40043.25"/>
    <x v="0"/>
    <x v="0"/>
    <s v="USD"/>
    <n v="1463198340"/>
    <n v="1461117201"/>
    <b v="0"/>
    <n v="336"/>
    <b v="1"/>
    <x v="6"/>
    <n v="20021.625"/>
    <x v="1"/>
    <x v="6"/>
  </r>
  <r>
    <n v="3548"/>
    <s v="THE UNDERSTUDY @ WORKING STAGE"/>
    <s v="We're putting together a production of THE UNDERSTUDY by Theresa Rebeck and hope you'll help us share this story."/>
    <n v="40"/>
    <n v="2100"/>
    <n v="2140"/>
    <x v="0"/>
    <x v="0"/>
    <s v="USD"/>
    <n v="1457139600"/>
    <n v="1455230214"/>
    <b v="0"/>
    <n v="13"/>
    <b v="1"/>
    <x v="6"/>
    <n v="1070"/>
    <x v="1"/>
    <x v="6"/>
  </r>
  <r>
    <n v="3549"/>
    <s v="The Munitionettes"/>
    <s v="Help us bring to life tales of hardship, danger and community of extraordinary women working in WW1 munitions factories."/>
    <n v="20"/>
    <n v="1000"/>
    <n v="1020"/>
    <x v="0"/>
    <x v="1"/>
    <s v="GBP"/>
    <n v="1441358873"/>
    <n v="1438939673"/>
    <b v="0"/>
    <n v="42"/>
    <b v="1"/>
    <x v="6"/>
    <n v="510"/>
    <x v="1"/>
    <x v="6"/>
  </r>
  <r>
    <n v="3550"/>
    <s v="MOONFACE"/>
    <s v="MOONFACE explores the formative f***k-ups of adolescence. Fresh, incisive new writing. Monologue, movement and striking naturalism."/>
    <n v="120"/>
    <n v="2500"/>
    <n v="2620"/>
    <x v="0"/>
    <x v="1"/>
    <s v="GBP"/>
    <n v="1462224398"/>
    <n v="1459632398"/>
    <b v="0"/>
    <n v="64"/>
    <b v="1"/>
    <x v="6"/>
    <n v="1310"/>
    <x v="1"/>
    <x v="6"/>
  </r>
  <r>
    <n v="3551"/>
    <s v="2014 UASPA Theatre Showcase"/>
    <s v="UASPA is a performing arts high school producing its 2014 Theatre Showcase featuring our strongest performances and original work."/>
    <n v="27.5"/>
    <n v="1500"/>
    <n v="1527.5"/>
    <x v="0"/>
    <x v="0"/>
    <s v="USD"/>
    <n v="1400796420"/>
    <n v="1398342170"/>
    <b v="0"/>
    <n v="25"/>
    <b v="1"/>
    <x v="6"/>
    <n v="763.7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0"/>
    <n v="773"/>
    <n v="773"/>
    <x v="0"/>
    <x v="1"/>
    <s v="GBP"/>
    <n v="1403964324"/>
    <n v="1401372324"/>
    <b v="0"/>
    <n v="20"/>
    <b v="1"/>
    <x v="6"/>
    <n v="386.5"/>
    <x v="1"/>
    <x v="6"/>
  </r>
  <r>
    <n v="3553"/>
    <s v="Coming Home"/>
    <s v="Professional actors bring to life the true stories of 5 African-Americans struggling with mental health and their search for healing."/>
    <n v="345"/>
    <n v="5500"/>
    <n v="5845"/>
    <x v="0"/>
    <x v="0"/>
    <s v="USD"/>
    <n v="1439337600"/>
    <n v="1436575280"/>
    <b v="0"/>
    <n v="104"/>
    <b v="1"/>
    <x v="6"/>
    <n v="2922.5"/>
    <x v="1"/>
    <x v="6"/>
  </r>
  <r>
    <n v="3554"/>
    <s v="MASKS: Off-Broadway Debut"/>
    <s v="MASKS is a dramedy dealing with what it means to be alive, the reliability of identity, and what it means to suffer."/>
    <n v="671.10999999999967"/>
    <n v="5000"/>
    <n v="5671.11"/>
    <x v="0"/>
    <x v="0"/>
    <s v="USD"/>
    <n v="1423674000"/>
    <n v="1421025159"/>
    <b v="0"/>
    <n v="53"/>
    <b v="1"/>
    <x v="6"/>
    <n v="2835.5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0"/>
    <n v="2400"/>
    <n v="2400"/>
    <x v="0"/>
    <x v="13"/>
    <s v="EUR"/>
    <n v="1479382594"/>
    <n v="1476786994"/>
    <b v="0"/>
    <n v="14"/>
    <b v="1"/>
    <x v="6"/>
    <n v="1200"/>
    <x v="1"/>
    <x v="6"/>
  </r>
  <r>
    <n v="3556"/>
    <s v="Immortal"/>
    <s v="'Immortal', a play about five English Air Bombers in WW2, is an exciting first project for the brand new Production Company, GreanTea."/>
    <n v="10"/>
    <n v="2200"/>
    <n v="2210"/>
    <x v="0"/>
    <x v="1"/>
    <s v="GBP"/>
    <n v="1408289724"/>
    <n v="1403105724"/>
    <b v="0"/>
    <n v="20"/>
    <b v="1"/>
    <x v="6"/>
    <n v="1105"/>
    <x v="1"/>
    <x v="6"/>
  </r>
  <r>
    <n v="3557"/>
    <s v="Good Bread Alley"/>
    <s v="A play by April Yvette Thompson. A Gullah Healer Woman and an Afro-Cuban Priest forge a new world of magic &amp; dreams in Jim Crow Miami."/>
    <n v="36"/>
    <n v="100000"/>
    <n v="100036"/>
    <x v="0"/>
    <x v="0"/>
    <s v="USD"/>
    <n v="1399271911"/>
    <n v="1396334311"/>
    <b v="0"/>
    <n v="558"/>
    <b v="1"/>
    <x v="6"/>
    <n v="50018"/>
    <x v="1"/>
    <x v="6"/>
  </r>
  <r>
    <n v="3558"/>
    <s v="SPILL - A verbatim show about sex"/>
    <s v="We're making a show about sex. Because it's important, everyone wants to talk about it and it's at the start of everything."/>
    <n v="154"/>
    <n v="350"/>
    <n v="504"/>
    <x v="0"/>
    <x v="1"/>
    <s v="GBP"/>
    <n v="1435352400"/>
    <n v="1431718575"/>
    <b v="0"/>
    <n v="22"/>
    <b v="1"/>
    <x v="6"/>
    <n v="252"/>
    <x v="1"/>
    <x v="6"/>
  </r>
  <r>
    <n v="3559"/>
    <s v="Let's Launch Disco Turtle Productions"/>
    <s v="A theatre company designed to help young people to come out of their shell. Offering workshops and original shows directly to schools."/>
    <n v="35"/>
    <n v="1000"/>
    <n v="1035"/>
    <x v="0"/>
    <x v="2"/>
    <s v="AUD"/>
    <n v="1438333080"/>
    <n v="1436408308"/>
    <b v="0"/>
    <n v="24"/>
    <b v="1"/>
    <x v="6"/>
    <n v="517.5"/>
    <x v="1"/>
    <x v="6"/>
  </r>
  <r>
    <n v="3560"/>
    <s v="Book Club: A Comedy"/>
    <s v="The world premiere of an endearing play about love, friendship, men's styling putty, Dungeons &amp; Dragons &amp; our capacity for forbearance."/>
    <n v="270"/>
    <n v="3200"/>
    <n v="3470"/>
    <x v="0"/>
    <x v="5"/>
    <s v="CAD"/>
    <n v="1432694700"/>
    <n v="1429651266"/>
    <b v="0"/>
    <n v="74"/>
    <b v="1"/>
    <x v="6"/>
    <n v="173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60"/>
    <n v="2500"/>
    <n v="2560"/>
    <x v="0"/>
    <x v="0"/>
    <s v="USD"/>
    <n v="1438799760"/>
    <n v="1437236378"/>
    <b v="0"/>
    <n v="54"/>
    <b v="1"/>
    <x v="6"/>
    <n v="128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154"/>
    <n v="315"/>
    <n v="469"/>
    <x v="0"/>
    <x v="1"/>
    <s v="GBP"/>
    <n v="1457906400"/>
    <n v="1457115427"/>
    <b v="0"/>
    <n v="31"/>
    <b v="1"/>
    <x v="6"/>
    <n v="234.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27.450000000000045"/>
    <n v="500"/>
    <n v="527.45000000000005"/>
    <x v="0"/>
    <x v="1"/>
    <s v="GBP"/>
    <n v="1470078000"/>
    <n v="1467648456"/>
    <b v="0"/>
    <n v="25"/>
    <b v="1"/>
    <x v="6"/>
    <n v="263.72500000000002"/>
    <x v="1"/>
    <x v="6"/>
  </r>
  <r>
    <n v="3564"/>
    <s v="The Pillowman Aberdeen"/>
    <s v="Multi Award-Winng play THE PILLOWMAN coming to the Arts Centre Theatre, Aberdeen"/>
    <n v="5"/>
    <n v="1000"/>
    <n v="1005"/>
    <x v="0"/>
    <x v="1"/>
    <s v="GBP"/>
    <n v="1444060800"/>
    <n v="1440082649"/>
    <b v="0"/>
    <n v="17"/>
    <b v="1"/>
    <x v="6"/>
    <n v="502.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275"/>
    <n v="900"/>
    <n v="1175"/>
    <x v="0"/>
    <x v="0"/>
    <s v="USD"/>
    <n v="1420048208"/>
    <n v="1417456208"/>
    <b v="0"/>
    <n v="12"/>
    <b v="1"/>
    <x v="6"/>
    <n v="587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95"/>
    <n v="2000"/>
    <n v="2095"/>
    <x v="0"/>
    <x v="1"/>
    <s v="GBP"/>
    <n v="1422015083"/>
    <n v="1419423083"/>
    <b v="0"/>
    <n v="38"/>
    <b v="1"/>
    <x v="6"/>
    <n v="1047.5"/>
    <x v="1"/>
    <x v="6"/>
  </r>
  <r>
    <n v="3567"/>
    <s v="Back To Blackbrick- A new play with live music"/>
    <s v="First stage adaptation of Sarah Moore Fitzgerald's beautiful novel about Alzheimer's and time travel with a live folk score."/>
    <n v="88"/>
    <n v="1000"/>
    <n v="1088"/>
    <x v="0"/>
    <x v="1"/>
    <s v="GBP"/>
    <n v="1433964444"/>
    <n v="1431372444"/>
    <b v="0"/>
    <n v="41"/>
    <b v="1"/>
    <x v="6"/>
    <n v="544"/>
    <x v="1"/>
    <x v="6"/>
  </r>
  <r>
    <n v="3568"/>
    <s v="The Fairy Tale: A Little Daylight"/>
    <s v="GK. Jr (for student actors 12 and under) will bring George Macdonald's story to life. 10+ speaking parts &amp; many non-speaking parts!"/>
    <n v="110"/>
    <n v="1000"/>
    <n v="1110"/>
    <x v="0"/>
    <x v="0"/>
    <s v="USD"/>
    <n v="1410975994"/>
    <n v="1408383994"/>
    <b v="0"/>
    <n v="19"/>
    <b v="1"/>
    <x v="6"/>
    <n v="55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24"/>
    <n v="5000"/>
    <n v="5024"/>
    <x v="0"/>
    <x v="0"/>
    <s v="USD"/>
    <n v="1420734696"/>
    <n v="1418142696"/>
    <b v="0"/>
    <n v="41"/>
    <b v="1"/>
    <x v="6"/>
    <n v="2512"/>
    <x v="1"/>
    <x v="6"/>
  </r>
  <r>
    <n v="3570"/>
    <s v="The Lower Depths"/>
    <s v="Theatre Machine presents an all-new adaptation of Maxim Gorky's classic of Russian theatre, The Lower Depths."/>
    <n v="287"/>
    <n v="2000"/>
    <n v="2287"/>
    <x v="0"/>
    <x v="0"/>
    <s v="USD"/>
    <n v="1420009200"/>
    <n v="1417593483"/>
    <b v="0"/>
    <n v="26"/>
    <b v="1"/>
    <x v="6"/>
    <n v="1143.5"/>
    <x v="1"/>
    <x v="6"/>
  </r>
  <r>
    <n v="3571"/>
    <s v="Cans at Theatre503"/>
    <s v="Support Kuleshovâ€™s first full length production; help to build the set and bring a fierce and important new play to life"/>
    <n v="331"/>
    <n v="1500"/>
    <n v="1831"/>
    <x v="0"/>
    <x v="1"/>
    <s v="GBP"/>
    <n v="1414701413"/>
    <n v="1412109413"/>
    <b v="0"/>
    <n v="25"/>
    <b v="1"/>
    <x v="6"/>
    <n v="915.5"/>
    <x v="1"/>
    <x v="6"/>
  </r>
  <r>
    <n v="3572"/>
    <s v="Monster"/>
    <s v="A darkly comic one woman show by Abram Rooney as part of The Camden Fringe 2015."/>
    <n v="0"/>
    <n v="500"/>
    <n v="500"/>
    <x v="0"/>
    <x v="1"/>
    <s v="GBP"/>
    <n v="1434894082"/>
    <n v="1432302082"/>
    <b v="0"/>
    <n v="9"/>
    <b v="1"/>
    <x v="6"/>
    <n v="250"/>
    <x v="1"/>
    <x v="6"/>
  </r>
  <r>
    <n v="3573"/>
    <s v="Licensed To Ill"/>
    <s v="London based theatre makers collaborating to create a new show about the history of HipHop."/>
    <n v="84"/>
    <n v="3000"/>
    <n v="3084"/>
    <x v="0"/>
    <x v="1"/>
    <s v="GBP"/>
    <n v="1415440846"/>
    <n v="1412845246"/>
    <b v="0"/>
    <n v="78"/>
    <b v="1"/>
    <x v="6"/>
    <n v="1542"/>
    <x v="1"/>
    <x v="6"/>
  </r>
  <r>
    <n v="3574"/>
    <s v="Galli Theater Fresh Start Fundraiser"/>
    <s v="Help Galli Theater continue to bring fairytales to children in English &amp; German in our theater and to institutions serving children."/>
    <n v="355"/>
    <n v="5800"/>
    <n v="6155"/>
    <x v="0"/>
    <x v="0"/>
    <s v="USD"/>
    <n v="1415921848"/>
    <n v="1413326248"/>
    <b v="0"/>
    <n v="45"/>
    <b v="1"/>
    <x v="6"/>
    <n v="3077.5"/>
    <x v="1"/>
    <x v="6"/>
  </r>
  <r>
    <n v="3575"/>
    <s v="AnaiÌˆs Nin Goes to Hell"/>
    <s v="An island in hell. Cleopatra, Joan of Arc, &amp; Queen Victoria wait, trapped in the memory of who they were... until AnaiÌˆs Nin shows up."/>
    <n v="133"/>
    <n v="10000"/>
    <n v="10133"/>
    <x v="0"/>
    <x v="0"/>
    <s v="USD"/>
    <n v="1470887940"/>
    <n v="1468176527"/>
    <b v="0"/>
    <n v="102"/>
    <b v="1"/>
    <x v="6"/>
    <n v="5066.5"/>
    <x v="1"/>
    <x v="6"/>
  </r>
  <r>
    <n v="3576"/>
    <s v="Vote for Next Season's Shows!"/>
    <s v="Vote here for whatever show you want to see next year! No gimmick, no stretch goals, just a simple vote and a free ticket."/>
    <n v="0"/>
    <n v="100"/>
    <n v="100"/>
    <x v="0"/>
    <x v="0"/>
    <s v="USD"/>
    <n v="1480947054"/>
    <n v="1475759454"/>
    <b v="0"/>
    <n v="5"/>
    <b v="1"/>
    <x v="6"/>
    <n v="50"/>
    <x v="1"/>
    <x v="6"/>
  </r>
  <r>
    <n v="3577"/>
    <s v="The Laramie Project in Utah County"/>
    <s v="Our goal is to bring this story of one town's processing of tragedy and their own community identity to Utah County."/>
    <n v="180"/>
    <n v="600"/>
    <n v="780"/>
    <x v="0"/>
    <x v="0"/>
    <s v="USD"/>
    <n v="1430029680"/>
    <n v="1427741583"/>
    <b v="0"/>
    <n v="27"/>
    <b v="1"/>
    <x v="6"/>
    <n v="390"/>
    <x v="1"/>
    <x v="6"/>
  </r>
  <r>
    <n v="3578"/>
    <s v="Home"/>
    <s v="An unsparing, slightly surreal look at the effects of the private rented sector on two young women. Based on real events."/>
    <n v="0.20000000000004547"/>
    <n v="1500"/>
    <n v="1500.2"/>
    <x v="0"/>
    <x v="1"/>
    <s v="GBP"/>
    <n v="1462037777"/>
    <n v="1459445777"/>
    <b v="0"/>
    <n v="37"/>
    <b v="1"/>
    <x v="6"/>
    <n v="750.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0"/>
    <n v="500"/>
    <n v="500"/>
    <x v="0"/>
    <x v="1"/>
    <s v="GBP"/>
    <n v="1459444656"/>
    <n v="1456856256"/>
    <b v="0"/>
    <n v="14"/>
    <b v="1"/>
    <x v="6"/>
    <n v="250"/>
    <x v="1"/>
    <x v="6"/>
  </r>
  <r>
    <n v="3580"/>
    <s v="Annabel Lost"/>
    <s v="Annabel Lost combines visual art and performance poetry to tell the story of two orphaned refugees, Quetzal and Rhime."/>
    <n v="125"/>
    <n v="900"/>
    <n v="1025"/>
    <x v="0"/>
    <x v="0"/>
    <s v="USD"/>
    <n v="1425185940"/>
    <n v="1421900022"/>
    <b v="0"/>
    <n v="27"/>
    <b v="1"/>
    <x v="6"/>
    <n v="512.5"/>
    <x v="1"/>
    <x v="6"/>
  </r>
  <r>
    <n v="3581"/>
    <s v="Get FREAK to the Edinburgh Fringe"/>
    <s v="An extraordinary, punchy and provocative new play, providing a voice for women to address their sexuality and self worth. #EDFREAK"/>
    <n v="0"/>
    <n v="1500"/>
    <n v="1500"/>
    <x v="0"/>
    <x v="1"/>
    <s v="GBP"/>
    <n v="1406719110"/>
    <n v="1405509510"/>
    <b v="0"/>
    <n v="45"/>
    <b v="1"/>
    <x v="6"/>
    <n v="750"/>
    <x v="1"/>
    <x v="6"/>
  </r>
  <r>
    <n v="3582"/>
    <s v="REALLY REALLY"/>
    <s v="A contemporary American play touching on the scorching realities of growing up in the Millennial generation."/>
    <n v="1870"/>
    <n v="1000"/>
    <n v="2870"/>
    <x v="0"/>
    <x v="0"/>
    <s v="USD"/>
    <n v="1459822682"/>
    <n v="1458613082"/>
    <b v="0"/>
    <n v="49"/>
    <b v="1"/>
    <x v="6"/>
    <n v="1435"/>
    <x v="1"/>
    <x v="6"/>
  </r>
  <r>
    <n v="3583"/>
    <s v="The Tragedy of Mario and Juliet"/>
    <s v="Bumbling architect Romeo and handsome contractor Mario meet their match while building a balcony for Verona, NJ siren, Juliet."/>
    <n v="255"/>
    <n v="3000"/>
    <n v="3255"/>
    <x v="0"/>
    <x v="0"/>
    <s v="USD"/>
    <n v="1460970805"/>
    <n v="1455790405"/>
    <b v="0"/>
    <n v="24"/>
    <b v="1"/>
    <x v="6"/>
    <n v="1627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465"/>
    <n v="3000"/>
    <n v="3465"/>
    <x v="0"/>
    <x v="1"/>
    <s v="GBP"/>
    <n v="1436772944"/>
    <n v="1434180944"/>
    <b v="0"/>
    <n v="112"/>
    <b v="1"/>
    <x v="6"/>
    <n v="1732.5"/>
    <x v="1"/>
    <x v="6"/>
  </r>
  <r>
    <n v="3585"/>
    <s v="The Lost Boy (a play)"/>
    <s v="The world premiere of a play, a true story about love, loss, and a man reaching back in time as the only way to move forward."/>
    <n v="650"/>
    <n v="3400"/>
    <n v="4050"/>
    <x v="0"/>
    <x v="0"/>
    <s v="USD"/>
    <n v="1419181890"/>
    <n v="1416589890"/>
    <b v="0"/>
    <n v="23"/>
    <b v="1"/>
    <x v="6"/>
    <n v="2025"/>
    <x v="1"/>
    <x v="6"/>
  </r>
  <r>
    <n v="3586"/>
    <s v="Actors &amp; Musicians who are Blind or Autistic"/>
    <s v="See Theatre In A New Light"/>
    <n v="707"/>
    <n v="7500"/>
    <n v="8207"/>
    <x v="0"/>
    <x v="0"/>
    <s v="USD"/>
    <n v="1474649070"/>
    <n v="1469465070"/>
    <b v="0"/>
    <n v="54"/>
    <b v="1"/>
    <x v="6"/>
    <n v="4103.5"/>
    <x v="1"/>
    <x v="6"/>
  </r>
  <r>
    <n v="3587"/>
    <s v="Blue Stockings @ The Cockpit Theatre"/>
    <s v="The GSA BA (Hons) Acting class of 2016 are taking a transfer of their GSA Production to The Cockpit Theatre in London"/>
    <n v="133"/>
    <n v="500"/>
    <n v="633"/>
    <x v="0"/>
    <x v="1"/>
    <s v="GBP"/>
    <n v="1467054000"/>
    <n v="1463144254"/>
    <b v="0"/>
    <n v="28"/>
    <b v="1"/>
    <x v="6"/>
    <n v="316.5"/>
    <x v="1"/>
    <x v="6"/>
  </r>
  <r>
    <n v="3588"/>
    <s v="MENTAL Play short-tour 2015!"/>
    <s v="Touring the fast-paced, playful and poignant story of three twenty-somethings in a mental-health support group."/>
    <n v="1"/>
    <n v="200"/>
    <n v="201"/>
    <x v="0"/>
    <x v="1"/>
    <s v="GBP"/>
    <n v="1430348400"/>
    <n v="1428436410"/>
    <b v="0"/>
    <n v="11"/>
    <b v="1"/>
    <x v="6"/>
    <n v="100.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1100"/>
    <n v="4000"/>
    <n v="5100"/>
    <x v="0"/>
    <x v="0"/>
    <s v="USD"/>
    <n v="1432654347"/>
    <n v="1430494347"/>
    <b v="0"/>
    <n v="62"/>
    <b v="1"/>
    <x v="6"/>
    <n v="2550"/>
    <x v="1"/>
    <x v="6"/>
  </r>
  <r>
    <n v="3590"/>
    <s v="The Glasshouse"/>
    <s v="Two men on trial for desertion, confined within a Glasshouse. How long can friendship last? How much can a man stand before he breaks?"/>
    <n v="3"/>
    <n v="5000"/>
    <n v="5003"/>
    <x v="0"/>
    <x v="1"/>
    <s v="GBP"/>
    <n v="1413792034"/>
    <n v="1411200034"/>
    <b v="0"/>
    <n v="73"/>
    <b v="1"/>
    <x v="6"/>
    <n v="2501.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525"/>
    <n v="700"/>
    <n v="1225"/>
    <x v="0"/>
    <x v="0"/>
    <s v="USD"/>
    <n v="1422075540"/>
    <n v="1419979544"/>
    <b v="0"/>
    <n v="18"/>
    <b v="1"/>
    <x v="6"/>
    <n v="612.5"/>
    <x v="1"/>
    <x v="6"/>
  </r>
  <r>
    <n v="3592"/>
    <s v="boom- a play by Peter Sinn Nachtrieb"/>
    <s v="Sex. Fish. A COMET THAT DESTROYS THE WORLD. boom a play by Peter Sinn Nachtrieb- Feb 19-21 at The Bridge in NYC."/>
    <n v="545"/>
    <n v="2000"/>
    <n v="2545"/>
    <x v="0"/>
    <x v="0"/>
    <s v="USD"/>
    <n v="1423630740"/>
    <n v="1418673307"/>
    <b v="0"/>
    <n v="35"/>
    <b v="1"/>
    <x v="6"/>
    <n v="1272.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19"/>
    <n v="3000"/>
    <n v="3319"/>
    <x v="0"/>
    <x v="0"/>
    <s v="USD"/>
    <n v="1420489560"/>
    <n v="1417469639"/>
    <b v="0"/>
    <n v="43"/>
    <b v="1"/>
    <x v="6"/>
    <n v="1659.5"/>
    <x v="1"/>
    <x v="6"/>
  </r>
  <r>
    <n v="3594"/>
    <s v="HEDDA"/>
    <s v="An adaptation that realizes the internal struggle of Ibsenâ€™s most renowned protagonist as she traverses a claustrophobic social world"/>
    <n v="415"/>
    <n v="1600"/>
    <n v="2015"/>
    <x v="0"/>
    <x v="0"/>
    <s v="USD"/>
    <n v="1472952982"/>
    <n v="1470792982"/>
    <b v="0"/>
    <n v="36"/>
    <b v="1"/>
    <x v="6"/>
    <n v="1007.5"/>
    <x v="1"/>
    <x v="6"/>
  </r>
  <r>
    <n v="3595"/>
    <s v="The Flu Season"/>
    <s v="A new theatre company staging Will Eno's The Flu Season in Seattle"/>
    <n v="481"/>
    <n v="2600"/>
    <n v="3081"/>
    <x v="0"/>
    <x v="0"/>
    <s v="USD"/>
    <n v="1426229940"/>
    <n v="1423959123"/>
    <b v="0"/>
    <n v="62"/>
    <b v="1"/>
    <x v="6"/>
    <n v="1540.5"/>
    <x v="1"/>
    <x v="6"/>
  </r>
  <r>
    <n v="3596"/>
    <s v="SHADFLY - NEW PLAY AT THE ARTS PROJECT"/>
    <s v="A play about the last eight years of the life of Egon Schiele, one of the most influential Austrian Expressionist artists."/>
    <n v="85"/>
    <n v="1100"/>
    <n v="1185"/>
    <x v="0"/>
    <x v="5"/>
    <s v="CAD"/>
    <n v="1409072982"/>
    <n v="1407258582"/>
    <b v="0"/>
    <n v="15"/>
    <b v="1"/>
    <x v="6"/>
    <n v="592.5"/>
    <x v="1"/>
    <x v="6"/>
  </r>
  <r>
    <n v="3597"/>
    <s v="Akvavit Theatre presents NOTHING OF ME by Arne Lygre"/>
    <s v="&quot;I think that I have my own will. I can stop this, I tell myself. But it's not true.&quot;"/>
    <n v="65"/>
    <n v="2500"/>
    <n v="2565"/>
    <x v="0"/>
    <x v="0"/>
    <s v="USD"/>
    <n v="1456984740"/>
    <n v="1455717790"/>
    <b v="0"/>
    <n v="33"/>
    <b v="1"/>
    <x v="6"/>
    <n v="1282.5"/>
    <x v="1"/>
    <x v="6"/>
  </r>
  <r>
    <n v="3598"/>
    <s v="Cinderella"/>
    <s v="River City Theatre Company needs your support as we embark on our thirteenth production, CINDERELLA!"/>
    <n v="101"/>
    <n v="1000"/>
    <n v="1101"/>
    <x v="0"/>
    <x v="0"/>
    <s v="USD"/>
    <n v="1409720340"/>
    <n v="1408129822"/>
    <b v="0"/>
    <n v="27"/>
    <b v="1"/>
    <x v="6"/>
    <n v="550.5"/>
    <x v="1"/>
    <x v="6"/>
  </r>
  <r>
    <n v="3599"/>
    <s v="Promised Land"/>
    <s v="Help Chrysalis get this production off the ground!  An original play, we only need $500 to get this production on its feet!"/>
    <n v="510"/>
    <n v="500"/>
    <n v="1010"/>
    <x v="0"/>
    <x v="0"/>
    <s v="USD"/>
    <n v="1440892800"/>
    <n v="1438715077"/>
    <b v="0"/>
    <n v="17"/>
    <b v="1"/>
    <x v="6"/>
    <n v="505"/>
    <x v="1"/>
    <x v="6"/>
  </r>
  <r>
    <n v="3600"/>
    <s v="Pariah"/>
    <s v="The First Play From The Man Who Brought You The Black James Bond!"/>
    <n v="3"/>
    <n v="10"/>
    <n v="13"/>
    <x v="0"/>
    <x v="0"/>
    <s v="USD"/>
    <n v="1476390164"/>
    <n v="1473970964"/>
    <b v="0"/>
    <n v="4"/>
    <b v="1"/>
    <x v="6"/>
    <n v="6.5"/>
    <x v="1"/>
    <x v="6"/>
  </r>
  <r>
    <n v="3601"/>
    <s v="Pink Confetti at The Courtyard Theatre, Hoxton"/>
    <s v="New play 'Pink Confetti' by Paul Roberts at The Courtyard Theatre produced by Etch and directed by Oliver Dawe."/>
    <n v="87"/>
    <n v="2000"/>
    <n v="2087"/>
    <x v="0"/>
    <x v="1"/>
    <s v="GBP"/>
    <n v="1421452682"/>
    <n v="1418860682"/>
    <b v="0"/>
    <n v="53"/>
    <b v="1"/>
    <x v="6"/>
    <n v="1043.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2"/>
    <n v="4000"/>
    <n v="4002"/>
    <x v="0"/>
    <x v="0"/>
    <s v="USD"/>
    <n v="1463520479"/>
    <n v="1458336479"/>
    <b v="0"/>
    <n v="49"/>
    <b v="1"/>
    <x v="6"/>
    <n v="2001"/>
    <x v="1"/>
    <x v="6"/>
  </r>
  <r>
    <n v="3603"/>
    <s v="Thank You For Waiting"/>
    <s v="Help produce &quot;Thank You For Waiting,&quot; a new play that explores friendship, loss, and mental illness, at the 2016 Frigid Festival!"/>
    <n v="1060"/>
    <n v="1500"/>
    <n v="2560"/>
    <x v="0"/>
    <x v="0"/>
    <s v="USD"/>
    <n v="1446759880"/>
    <n v="1444164280"/>
    <b v="0"/>
    <n v="57"/>
    <b v="1"/>
    <x v="6"/>
    <n v="128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85"/>
    <n v="3000"/>
    <n v="3385"/>
    <x v="0"/>
    <x v="0"/>
    <s v="USD"/>
    <n v="1461913140"/>
    <n v="1461370956"/>
    <b v="0"/>
    <n v="69"/>
    <b v="1"/>
    <x v="6"/>
    <n v="1692.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10"/>
    <n v="250"/>
    <n v="460"/>
    <x v="0"/>
    <x v="1"/>
    <s v="GBP"/>
    <n v="1455390126"/>
    <n v="1452798126"/>
    <b v="0"/>
    <n v="15"/>
    <b v="1"/>
    <x v="6"/>
    <n v="230"/>
    <x v="1"/>
    <x v="6"/>
  </r>
  <r>
    <n v="3606"/>
    <s v="Critical Ambition - BLINK by Phil Porter"/>
    <s v="Support Swansea's youngest theatre company Critical Ambition, in their co-production of BLINK with Volcano and The Other Room."/>
    <n v="908"/>
    <n v="3000"/>
    <n v="3908"/>
    <x v="0"/>
    <x v="1"/>
    <s v="GBP"/>
    <n v="1471185057"/>
    <n v="1468593057"/>
    <b v="0"/>
    <n v="64"/>
    <b v="1"/>
    <x v="6"/>
    <n v="1954"/>
    <x v="1"/>
    <x v="6"/>
  </r>
  <r>
    <n v="3607"/>
    <s v="E15 at The Pleasance and CPT"/>
    <s v="'E15' is a verbatim project that looks at the story of the Focus E15 Campaign"/>
    <n v="30"/>
    <n v="550"/>
    <n v="580"/>
    <x v="0"/>
    <x v="1"/>
    <s v="GBP"/>
    <n v="1450137600"/>
    <n v="1448924882"/>
    <b v="0"/>
    <n v="20"/>
    <b v="1"/>
    <x v="6"/>
    <n v="290"/>
    <x v="1"/>
    <x v="6"/>
  </r>
  <r>
    <n v="3608"/>
    <s v="Petrification"/>
    <s v="Help us get the show on the road! Petrification is a new play about home, memory and identity and we need your help to tour."/>
    <n v="0"/>
    <n v="800"/>
    <n v="800"/>
    <x v="0"/>
    <x v="1"/>
    <s v="GBP"/>
    <n v="1466172000"/>
    <n v="1463418090"/>
    <b v="0"/>
    <n v="27"/>
    <b v="1"/>
    <x v="6"/>
    <n v="4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045"/>
    <n v="1960"/>
    <n v="3005"/>
    <x v="0"/>
    <x v="1"/>
    <s v="GBP"/>
    <n v="1459378085"/>
    <n v="1456789685"/>
    <b v="0"/>
    <n v="21"/>
    <b v="1"/>
    <x v="6"/>
    <n v="1502.5"/>
    <x v="1"/>
    <x v="6"/>
  </r>
  <r>
    <n v="3610"/>
    <s v="The Florence Company presents 'America'"/>
    <s v="The Florence Company premieres its first stage play at the Chelsea Theatre in London with an original piece of writing"/>
    <n v="623"/>
    <n v="1000"/>
    <n v="1623"/>
    <x v="0"/>
    <x v="1"/>
    <s v="GBP"/>
    <n v="1439806936"/>
    <n v="1437214936"/>
    <b v="0"/>
    <n v="31"/>
    <b v="1"/>
    <x v="6"/>
    <n v="811.5"/>
    <x v="1"/>
    <x v="6"/>
  </r>
  <r>
    <n v="3611"/>
    <s v="Xavier Project: Leftovers"/>
    <s v="How do you retain a sense identity after losing your home, your family and your country? Leftovers is a play about refugees in Nairobi."/>
    <n v="900"/>
    <n v="2500"/>
    <n v="3400"/>
    <x v="0"/>
    <x v="1"/>
    <s v="GBP"/>
    <n v="1428483201"/>
    <n v="1425891201"/>
    <b v="0"/>
    <n v="51"/>
    <b v="1"/>
    <x v="6"/>
    <n v="1700"/>
    <x v="1"/>
    <x v="6"/>
  </r>
  <r>
    <n v="3612"/>
    <s v="Welcome Back To Harlem: A Hellfighter's Story"/>
    <s v="A Harlem Hellfighter struggles to re-integrate into his community after heroically fighting for his country in WW1."/>
    <n v="2220"/>
    <n v="5000"/>
    <n v="7220"/>
    <x v="0"/>
    <x v="5"/>
    <s v="CAD"/>
    <n v="1402334811"/>
    <n v="1401470811"/>
    <b v="0"/>
    <n v="57"/>
    <b v="1"/>
    <x v="6"/>
    <n v="3610"/>
    <x v="1"/>
    <x v="6"/>
  </r>
  <r>
    <n v="3613"/>
    <s v="HIS NAME IS ARTHUR HOLMBERG"/>
    <s v="a woman walks into a bar except she looks like a man and no one's serving drinks. one night only"/>
    <n v="0"/>
    <n v="1250"/>
    <n v="1250"/>
    <x v="0"/>
    <x v="0"/>
    <s v="USD"/>
    <n v="1403964574"/>
    <n v="1401372574"/>
    <b v="0"/>
    <n v="20"/>
    <b v="1"/>
    <x v="6"/>
    <n v="625"/>
    <x v="1"/>
    <x v="6"/>
  </r>
  <r>
    <n v="3614"/>
    <s v="Gruesome Playground Injuries"/>
    <s v="A production of &quot;Gruesome Playground Injuries&quot; by Rajiv Joseph July 24th-August 9th at The Bakery in Denver, CO."/>
    <n v="20"/>
    <n v="2500"/>
    <n v="2520"/>
    <x v="0"/>
    <x v="0"/>
    <s v="USD"/>
    <n v="1434675616"/>
    <n v="1432083616"/>
    <b v="0"/>
    <n v="71"/>
    <b v="1"/>
    <x v="6"/>
    <n v="1260"/>
    <x v="1"/>
    <x v="6"/>
  </r>
  <r>
    <n v="3615"/>
    <s v="See Bob Run by Daniel MacIvor"/>
    <s v="Bob is on the road. Bob is on the run. But from what? Will she make it to her destination and what will she find whens she gets there?"/>
    <n v="170"/>
    <n v="2500"/>
    <n v="2670"/>
    <x v="0"/>
    <x v="1"/>
    <s v="GBP"/>
    <n v="1449756896"/>
    <n v="1447164896"/>
    <b v="0"/>
    <n v="72"/>
    <b v="1"/>
    <x v="6"/>
    <n v="1335"/>
    <x v="1"/>
    <x v="6"/>
  </r>
  <r>
    <n v="3616"/>
    <s v="Taming of the Shrew - New Wimbledon Theatre"/>
    <s v="A vibrant, gender-inverted film-noir adaptation of Shakespeare's brutal comedy Taming of the Shrew, a visceral physical spectacle."/>
    <n v="620"/>
    <n v="2500"/>
    <n v="3120"/>
    <x v="0"/>
    <x v="1"/>
    <s v="GBP"/>
    <n v="1426801664"/>
    <n v="1424213264"/>
    <b v="0"/>
    <n v="45"/>
    <b v="1"/>
    <x v="6"/>
    <n v="1560"/>
    <x v="1"/>
    <x v="6"/>
  </r>
  <r>
    <n v="3617"/>
    <s v="One Good Night by Aisling Caffrey"/>
    <s v="Venue hire and payment of designer for a darkly comic, all female play about power - losing it, wanting it and fighting to get it back"/>
    <n v="140"/>
    <n v="740"/>
    <n v="880"/>
    <x v="0"/>
    <x v="1"/>
    <s v="GBP"/>
    <n v="1488240000"/>
    <n v="1486996729"/>
    <b v="0"/>
    <n v="51"/>
    <b v="1"/>
    <x v="6"/>
    <n v="440"/>
    <x v="1"/>
    <x v="6"/>
  </r>
  <r>
    <n v="3618"/>
    <s v="Checkpoint 22"/>
    <s v="The play yet to be described as &quot;A surefire Edinburgh Fringe Festival Cult Hit&quot;. Coming to the Underbelly, Edinburgh, 5th-30th August."/>
    <n v="20"/>
    <n v="2000"/>
    <n v="2020"/>
    <x v="0"/>
    <x v="1"/>
    <s v="GBP"/>
    <n v="1433343850"/>
    <n v="1430751850"/>
    <b v="0"/>
    <n v="56"/>
    <b v="1"/>
    <x v="6"/>
    <n v="1010"/>
    <x v="1"/>
    <x v="6"/>
  </r>
  <r>
    <n v="3619"/>
    <s v="VST presents Sincerity Forever"/>
    <s v="We are a fledgling theatre company based in Atlanta looking to fund our first show, Sincerity Forever by playwright Mac Wellman."/>
    <n v="130"/>
    <n v="1000"/>
    <n v="1130"/>
    <x v="0"/>
    <x v="0"/>
    <s v="USD"/>
    <n v="1479592800"/>
    <n v="1476760226"/>
    <b v="0"/>
    <n v="17"/>
    <b v="1"/>
    <x v="6"/>
    <n v="56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545"/>
    <n v="10500"/>
    <n v="11045"/>
    <x v="0"/>
    <x v="0"/>
    <s v="USD"/>
    <n v="1425528000"/>
    <n v="1422916261"/>
    <b v="0"/>
    <n v="197"/>
    <b v="1"/>
    <x v="6"/>
    <n v="5522.5"/>
    <x v="1"/>
    <x v="6"/>
  </r>
  <r>
    <n v="3621"/>
    <s v="EverScape"/>
    <s v="Bare Theatre and Sonorous Road collaborate on the NC debut of  Allan Maule's gamer fantasy play that was extended in New York."/>
    <n v="292"/>
    <n v="3000"/>
    <n v="3292"/>
    <x v="0"/>
    <x v="0"/>
    <s v="USD"/>
    <n v="1475269200"/>
    <n v="1473200844"/>
    <b v="0"/>
    <n v="70"/>
    <b v="1"/>
    <x v="6"/>
    <n v="1646"/>
    <x v="1"/>
    <x v="6"/>
  </r>
  <r>
    <n v="3622"/>
    <s v="Shakespeare's Pericles, Prince of Tyre"/>
    <s v="5 actors. 39 characters. 1 epic adventure. Presented by the Cradle Theatre Company."/>
    <n v="0.99000000000000909"/>
    <n v="1000"/>
    <n v="1000.99"/>
    <x v="0"/>
    <x v="0"/>
    <s v="USD"/>
    <n v="1411874580"/>
    <n v="1409030371"/>
    <b v="0"/>
    <n v="21"/>
    <b v="1"/>
    <x v="6"/>
    <n v="500.495"/>
    <x v="1"/>
    <x v="6"/>
  </r>
  <r>
    <n v="3623"/>
    <s v="Since I've Been Here"/>
    <s v="An original play exploring the complications of romantic relationships in all forms."/>
    <n v="500"/>
    <n v="2500"/>
    <n v="3000"/>
    <x v="0"/>
    <x v="0"/>
    <s v="USD"/>
    <n v="1406358000"/>
    <n v="1404841270"/>
    <b v="0"/>
    <n v="34"/>
    <b v="1"/>
    <x v="6"/>
    <n v="150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48"/>
    <n v="3000"/>
    <n v="3148"/>
    <x v="0"/>
    <x v="0"/>
    <s v="USD"/>
    <n v="1471977290"/>
    <n v="1466793290"/>
    <b v="0"/>
    <n v="39"/>
    <b v="1"/>
    <x v="6"/>
    <n v="1574"/>
    <x v="1"/>
    <x v="6"/>
  </r>
  <r>
    <n v="3625"/>
    <s v="Village Pub Theatre- FRINGE 2015"/>
    <s v="Help us run Leithâ€™s acclaimed, year round pub theatre VPT as part of Edinburgh Fringe 2015. Presenting 72 short plays over two weeks."/>
    <n v="80"/>
    <n v="3000"/>
    <n v="3080"/>
    <x v="0"/>
    <x v="1"/>
    <s v="GBP"/>
    <n v="1435851577"/>
    <n v="1433259577"/>
    <b v="0"/>
    <n v="78"/>
    <b v="1"/>
    <x v="6"/>
    <n v="1540"/>
    <x v="1"/>
    <x v="6"/>
  </r>
  <r>
    <n v="3626"/>
    <s v="These are your lives."/>
    <s v="The first four-week performance run for our dance-theatre company, Geste Records, to be performed at The Yard Theatre in September."/>
    <n v="73"/>
    <n v="4000"/>
    <n v="4073"/>
    <x v="0"/>
    <x v="1"/>
    <s v="GBP"/>
    <n v="1408204857"/>
    <n v="1406390457"/>
    <b v="0"/>
    <n v="48"/>
    <b v="1"/>
    <x v="6"/>
    <n v="2036.5"/>
    <x v="1"/>
    <x v="6"/>
  </r>
  <r>
    <n v="3627"/>
    <s v="One Shot Theatre Company"/>
    <s v="One Shot Theatre Company is an organization that promotes youth theatre for social change, putting on shows that open a social dialogue"/>
    <n v="0"/>
    <n v="2000"/>
    <n v="2000"/>
    <x v="0"/>
    <x v="0"/>
    <s v="USD"/>
    <n v="1463803140"/>
    <n v="1459446487"/>
    <b v="0"/>
    <n v="29"/>
    <b v="1"/>
    <x v="6"/>
    <n v="1000"/>
    <x v="1"/>
    <x v="6"/>
  </r>
  <r>
    <n v="3628"/>
    <s v="Blast From the Past"/>
    <s v="I am asking for public funding to help put together a musical tribute titled &quot;Blast From The Past&quot; reenacting famous HipHop, RnB acts."/>
    <n v="-100000"/>
    <n v="100000"/>
    <n v="0"/>
    <x v="2"/>
    <x v="0"/>
    <s v="USD"/>
    <n v="1450040396"/>
    <n v="1444852796"/>
    <b v="0"/>
    <n v="0"/>
    <b v="0"/>
    <x v="4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-999998"/>
    <n v="1000000"/>
    <n v="2"/>
    <x v="2"/>
    <x v="0"/>
    <s v="USD"/>
    <n v="1462467600"/>
    <n v="1457403364"/>
    <b v="0"/>
    <n v="2"/>
    <b v="0"/>
    <x v="40"/>
    <n v="1"/>
    <x v="1"/>
    <x v="40"/>
  </r>
  <r>
    <n v="3630"/>
    <s v="Jeremy Kyle- The Opera"/>
    <s v="The Jeremy Kyle Show offers so much subject matter to create an opera with.  Along with his brilliant put downs it could be excellent!"/>
    <n v="-2999"/>
    <n v="3000"/>
    <n v="1"/>
    <x v="2"/>
    <x v="1"/>
    <s v="GBP"/>
    <n v="1417295990"/>
    <n v="1414700390"/>
    <b v="0"/>
    <n v="1"/>
    <b v="0"/>
    <x v="40"/>
    <n v="0.5"/>
    <x v="1"/>
    <x v="40"/>
  </r>
  <r>
    <n v="3631"/>
    <s v="Evo: An Original Rock Opera"/>
    <s v="A revival of Shadowbox Live's Off-Broadway Rock Opera to uncompromisingly explore the darker urges of humankind. But we need your help!"/>
    <n v="-8375"/>
    <n v="17100"/>
    <n v="8725"/>
    <x v="2"/>
    <x v="0"/>
    <s v="USD"/>
    <n v="1411444740"/>
    <n v="1409335497"/>
    <b v="0"/>
    <n v="59"/>
    <b v="0"/>
    <x v="40"/>
    <n v="4362.5"/>
    <x v="1"/>
    <x v="40"/>
  </r>
  <r>
    <n v="3632"/>
    <s v="Some Enchanted Evening UK TOUR"/>
    <s v="A professional musical revue. First performed in 2013 as a short tour, to be embarking on a full length tour across the UK in 2015!"/>
    <n v="-400"/>
    <n v="500"/>
    <n v="100"/>
    <x v="2"/>
    <x v="1"/>
    <s v="GBP"/>
    <n v="1416781749"/>
    <n v="1415053749"/>
    <b v="0"/>
    <n v="1"/>
    <b v="0"/>
    <x v="40"/>
    <n v="50"/>
    <x v="1"/>
    <x v="40"/>
  </r>
  <r>
    <n v="3633"/>
    <s v="SMOKEY AND THE BANDIT: THE MUSICAL"/>
    <s v="SMOKEY AND THE BANDIT: THE MUSICAL_x000a_The classic film, characters and music you love, on stage, LIVE!"/>
    <n v="-3238"/>
    <n v="5000"/>
    <n v="1762"/>
    <x v="2"/>
    <x v="0"/>
    <s v="USD"/>
    <n v="1479517200"/>
    <n v="1475765867"/>
    <b v="0"/>
    <n v="31"/>
    <b v="0"/>
    <x v="40"/>
    <n v="881"/>
    <x v="1"/>
    <x v="40"/>
  </r>
  <r>
    <n v="3634"/>
    <s v="Alice - A New Musical"/>
    <s v="Alice is an original musical for all ages with a unique new story based on Alice's Adventures in Wonderland, premiering in summer 2017."/>
    <n v="-71815"/>
    <n v="75000"/>
    <n v="3185"/>
    <x v="2"/>
    <x v="5"/>
    <s v="CAD"/>
    <n v="1484366340"/>
    <n v="1480219174"/>
    <b v="0"/>
    <n v="18"/>
    <b v="0"/>
    <x v="40"/>
    <n v="1592.5"/>
    <x v="1"/>
    <x v="40"/>
  </r>
  <r>
    <n v="3635"/>
    <s v="Mary's Son"/>
    <s v="Mary's Son is a pop opera about Jesus and the hope he brings to all people."/>
    <n v="-2224"/>
    <n v="3500"/>
    <n v="1276"/>
    <x v="2"/>
    <x v="0"/>
    <s v="USD"/>
    <n v="1461186676"/>
    <n v="1458594676"/>
    <b v="0"/>
    <n v="10"/>
    <b v="0"/>
    <x v="40"/>
    <n v="638"/>
    <x v="1"/>
    <x v="40"/>
  </r>
  <r>
    <n v="3636"/>
    <s v="The Brother's of B-Block"/>
    <s v="The Brotherâ€™s of B-block is a musical play. A new take on &quot;OZ&quot; _x000a_The Wizard of OZ meets HBO's OZ."/>
    <n v="-150000"/>
    <n v="150000"/>
    <n v="0"/>
    <x v="2"/>
    <x v="0"/>
    <s v="USD"/>
    <n v="1442248829"/>
    <n v="1439224829"/>
    <b v="0"/>
    <n v="0"/>
    <b v="0"/>
    <x v="40"/>
    <n v="0"/>
    <x v="1"/>
    <x v="40"/>
  </r>
  <r>
    <n v="3637"/>
    <s v="The Ballad of Downtown Jake"/>
    <s v="THE BALLAD OF DOWNTOWN JAKE is a newly created contemporary music drama that is schedule to premiere in Phoenix, AZ in March 2015."/>
    <n v="-2074"/>
    <n v="3000"/>
    <n v="926"/>
    <x v="2"/>
    <x v="0"/>
    <s v="USD"/>
    <n v="1420130935"/>
    <n v="1417538935"/>
    <b v="0"/>
    <n v="14"/>
    <b v="0"/>
    <x v="40"/>
    <n v="463"/>
    <x v="1"/>
    <x v="40"/>
  </r>
  <r>
    <n v="3638"/>
    <s v="Project Hedwig and the Angry Inch"/>
    <s v="A rock and roll journey that explores love, loss, redemption, duality and ascension."/>
    <n v="-3084"/>
    <n v="3300"/>
    <n v="216"/>
    <x v="2"/>
    <x v="5"/>
    <s v="CAD"/>
    <n v="1429456132"/>
    <n v="1424275732"/>
    <b v="0"/>
    <n v="2"/>
    <b v="0"/>
    <x v="40"/>
    <n v="108"/>
    <x v="1"/>
    <x v="40"/>
  </r>
  <r>
    <n v="3639"/>
    <s v="POE!"/>
    <s v="POE is a tragicomic musical about the life and works of Edgar Poe, with Death as his therapist helping him find peace in the beyond."/>
    <n v="-24999"/>
    <n v="25000"/>
    <n v="1"/>
    <x v="2"/>
    <x v="0"/>
    <s v="USD"/>
    <n v="1475853060"/>
    <n v="1470672906"/>
    <b v="0"/>
    <n v="1"/>
    <b v="0"/>
    <x v="40"/>
    <n v="0.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-945"/>
    <n v="1000"/>
    <n v="55"/>
    <x v="2"/>
    <x v="0"/>
    <s v="USD"/>
    <n v="1431283530"/>
    <n v="1428691530"/>
    <b v="0"/>
    <n v="3"/>
    <b v="0"/>
    <x v="40"/>
    <n v="27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-3000"/>
    <n v="3000"/>
    <n v="0"/>
    <x v="2"/>
    <x v="0"/>
    <s v="USD"/>
    <n v="1412485200"/>
    <n v="1410966179"/>
    <b v="0"/>
    <n v="0"/>
    <b v="0"/>
    <x v="40"/>
    <n v="0"/>
    <x v="1"/>
    <x v="40"/>
  </r>
  <r>
    <n v="3642"/>
    <s v="My own musical"/>
    <s v="All the world's a stage..._x000a_It is my biggest dream to perform my own, selfcreated musical with lots of kids as big as I am able to."/>
    <n v="-685"/>
    <n v="700"/>
    <n v="15"/>
    <x v="2"/>
    <x v="12"/>
    <s v="EUR"/>
    <n v="1448902800"/>
    <n v="1445369727"/>
    <b v="0"/>
    <n v="2"/>
    <b v="0"/>
    <x v="40"/>
    <n v="7.5"/>
    <x v="1"/>
    <x v="40"/>
  </r>
  <r>
    <n v="3643"/>
    <s v="Puberty: The Musical"/>
    <s v="It feels like the first time. Like the very first time everyone's coming-of-age comes to the stage. Think 'Wicked', with bad acne."/>
    <n v="-25000"/>
    <n v="25000"/>
    <n v="0"/>
    <x v="2"/>
    <x v="0"/>
    <s v="USD"/>
    <n v="1447734439"/>
    <n v="1444274839"/>
    <b v="0"/>
    <n v="0"/>
    <b v="0"/>
    <x v="40"/>
    <n v="0"/>
    <x v="1"/>
    <x v="40"/>
  </r>
  <r>
    <n v="3644"/>
    <s v="SHS presents Rodgers and Hammerstein's Cinderella"/>
    <s v="We are the Saugerties High School drama club. Please help us create our musical to keep theater alive!"/>
    <n v="-4179"/>
    <n v="5000"/>
    <n v="821"/>
    <x v="2"/>
    <x v="0"/>
    <s v="USD"/>
    <n v="1457413140"/>
    <n v="1454996887"/>
    <b v="0"/>
    <n v="12"/>
    <b v="0"/>
    <x v="40"/>
    <n v="410.5"/>
    <x v="1"/>
    <x v="40"/>
  </r>
  <r>
    <n v="3645"/>
    <s v="If the Shoe Fits"/>
    <s v="This new musical comedy empowers women and girls of all ages to be themselves in their shoes, whatever shoes they choose."/>
    <n v="-999"/>
    <n v="1000"/>
    <n v="1"/>
    <x v="2"/>
    <x v="5"/>
    <s v="CAD"/>
    <n v="1479773838"/>
    <n v="1477178238"/>
    <b v="0"/>
    <n v="1"/>
    <b v="0"/>
    <x v="40"/>
    <n v="0.5"/>
    <x v="1"/>
    <x v="40"/>
  </r>
  <r>
    <n v="3646"/>
    <s v="Our Sacred Honor"/>
    <s v="Develop demo materials for new, true story of teen Revolutionary War heroes - for hybrid film/live stage musical"/>
    <n v="-9519"/>
    <n v="10000"/>
    <n v="481"/>
    <x v="2"/>
    <x v="0"/>
    <s v="USD"/>
    <n v="1434497400"/>
    <n v="1431770802"/>
    <b v="0"/>
    <n v="8"/>
    <b v="0"/>
    <x v="40"/>
    <n v="240.5"/>
    <x v="1"/>
    <x v="40"/>
  </r>
  <r>
    <n v="3647"/>
    <s v="Zachariah Sheldon: A musical to chill your blood"/>
    <s v="Zachariah Sheldon is a brilliant, darkly twisted brand new musical with music from Mark Newton and script by Anthony Wilkes"/>
    <n v="-470"/>
    <n v="500"/>
    <n v="30"/>
    <x v="2"/>
    <x v="1"/>
    <s v="GBP"/>
    <n v="1475258327"/>
    <n v="1471370327"/>
    <b v="0"/>
    <n v="2"/>
    <b v="0"/>
    <x v="40"/>
    <n v="15"/>
    <x v="1"/>
    <x v="40"/>
  </r>
  <r>
    <n v="3648"/>
    <s v="Moth Theater Lives"/>
    <s v="Help Moth Live! Support Moth and its artist collective to achieve its 2014/15 season."/>
    <n v="153"/>
    <n v="40000"/>
    <n v="40153"/>
    <x v="0"/>
    <x v="0"/>
    <s v="USD"/>
    <n v="1412492445"/>
    <n v="1409900445"/>
    <b v="0"/>
    <n v="73"/>
    <b v="1"/>
    <x v="6"/>
    <n v="20076.5"/>
    <x v="1"/>
    <x v="6"/>
  </r>
  <r>
    <n v="3649"/>
    <s v="Honest Aesop's Fables - Tall tales for short people"/>
    <s v="Monies raised will help offset production costs of  transportation of set and actors, theatre rental and advertising costs."/>
    <n v="30"/>
    <n v="750"/>
    <n v="780"/>
    <x v="0"/>
    <x v="5"/>
    <s v="CAD"/>
    <n v="1402938394"/>
    <n v="1400691994"/>
    <b v="0"/>
    <n v="8"/>
    <b v="1"/>
    <x v="6"/>
    <n v="390"/>
    <x v="1"/>
    <x v="6"/>
  </r>
  <r>
    <n v="3650"/>
    <s v="Weald at The Finborough Theatre"/>
    <s v="A terse and delicate dissection of male emotions from a rural perspective: fathers and sons, legacy and heritage, molasses and mud."/>
    <n v="0"/>
    <n v="500"/>
    <n v="500"/>
    <x v="0"/>
    <x v="1"/>
    <s v="GBP"/>
    <n v="1454412584"/>
    <n v="1452598184"/>
    <b v="0"/>
    <n v="17"/>
    <b v="1"/>
    <x v="6"/>
    <n v="25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20"/>
    <n v="500"/>
    <n v="520"/>
    <x v="0"/>
    <x v="0"/>
    <s v="USD"/>
    <n v="1407686340"/>
    <n v="1404833442"/>
    <b v="0"/>
    <n v="9"/>
    <b v="1"/>
    <x v="6"/>
    <n v="260"/>
    <x v="1"/>
    <x v="6"/>
  </r>
  <r>
    <n v="3652"/>
    <s v="A Midsummer Night's Dream"/>
    <s v="A new take on a classic. Under the direction of Rosanna Saracino, We are exploring the darker elements of A Midsummer Night's Dream."/>
    <n v="452"/>
    <n v="300"/>
    <n v="752"/>
    <x v="0"/>
    <x v="5"/>
    <s v="CAD"/>
    <n v="1472097540"/>
    <n v="1471188502"/>
    <b v="0"/>
    <n v="17"/>
    <b v="1"/>
    <x v="6"/>
    <n v="376"/>
    <x v="1"/>
    <x v="6"/>
  </r>
  <r>
    <n v="3653"/>
    <s v="ALLIE"/>
    <s v="ALLIE is a new dark comedy play which will premiere at the Edinburgh Festival Fringe 2015. Written and produced by Ruaraidh Murray."/>
    <n v="10"/>
    <n v="2000"/>
    <n v="2010"/>
    <x v="0"/>
    <x v="1"/>
    <s v="GBP"/>
    <n v="1438764207"/>
    <n v="1436172207"/>
    <b v="0"/>
    <n v="33"/>
    <b v="1"/>
    <x v="6"/>
    <n v="100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116"/>
    <n v="1500"/>
    <n v="2616"/>
    <x v="0"/>
    <x v="1"/>
    <s v="GBP"/>
    <n v="1459702800"/>
    <n v="1457690386"/>
    <b v="0"/>
    <n v="38"/>
    <b v="1"/>
    <x v="6"/>
    <n v="1308"/>
    <x v="1"/>
    <x v="6"/>
  </r>
  <r>
    <n v="3655"/>
    <s v="The Tumbleweed Zephyr"/>
    <s v="All aboard for the world premiere of a new steampunk-inspired train adventure play, written by Maggie Lee and directed by Amy Poisson!"/>
    <n v="813"/>
    <n v="5000"/>
    <n v="5813"/>
    <x v="0"/>
    <x v="0"/>
    <s v="USD"/>
    <n v="1437202740"/>
    <n v="1434654998"/>
    <b v="0"/>
    <n v="79"/>
    <b v="1"/>
    <x v="6"/>
    <n v="2906.5"/>
    <x v="1"/>
    <x v="6"/>
  </r>
  <r>
    <n v="3656"/>
    <s v="AG Theater RÃ¤mibÃ¼hl Projekt 2017"/>
    <s v="Auch dieses Jahr soll wieder unter der Leitung von Christian Seiler &amp; Bruno Catalano ein Projekt der AG Theater stattfinden."/>
    <n v="291"/>
    <n v="5000"/>
    <n v="5291"/>
    <x v="0"/>
    <x v="16"/>
    <s v="CHF"/>
    <n v="1485989940"/>
    <n v="1483393836"/>
    <b v="0"/>
    <n v="46"/>
    <b v="1"/>
    <x v="6"/>
    <n v="2645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15"/>
    <n v="2000"/>
    <n v="2215"/>
    <x v="0"/>
    <x v="8"/>
    <s v="DKK"/>
    <n v="1464817320"/>
    <n v="1462806419"/>
    <b v="0"/>
    <n v="20"/>
    <b v="1"/>
    <x v="6"/>
    <n v="1107.5"/>
    <x v="1"/>
    <x v="6"/>
  </r>
  <r>
    <n v="3658"/>
    <s v="Mr. Marmalade"/>
    <s v="Life is hard when your own imaginary friend can't make time for you."/>
    <n v="10"/>
    <n v="1500"/>
    <n v="1510"/>
    <x v="0"/>
    <x v="0"/>
    <s v="USD"/>
    <n v="1404273540"/>
    <n v="1400272580"/>
    <b v="0"/>
    <n v="20"/>
    <b v="1"/>
    <x v="6"/>
    <n v="755"/>
    <x v="1"/>
    <x v="6"/>
  </r>
  <r>
    <n v="3659"/>
    <s v="Reality of Love Remix (Love in Disguise)"/>
    <s v="We want you to analyze while we dramatize if people who romanticize can recognize true love in a disguise."/>
    <n v="61"/>
    <n v="3000"/>
    <n v="3061"/>
    <x v="0"/>
    <x v="0"/>
    <s v="USD"/>
    <n v="1426775940"/>
    <n v="1424414350"/>
    <b v="0"/>
    <n v="13"/>
    <b v="1"/>
    <x v="6"/>
    <n v="1530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0"/>
    <n v="250"/>
    <n v="250"/>
    <x v="0"/>
    <x v="1"/>
    <s v="GBP"/>
    <n v="1419368925"/>
    <n v="1417208925"/>
    <b v="0"/>
    <n v="22"/>
    <b v="1"/>
    <x v="6"/>
    <n v="12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30"/>
    <n v="3000"/>
    <n v="3330"/>
    <x v="0"/>
    <x v="0"/>
    <s v="USD"/>
    <n v="1460260800"/>
    <n v="1458336672"/>
    <b v="0"/>
    <n v="36"/>
    <b v="1"/>
    <x v="6"/>
    <n v="166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114"/>
    <n v="8000"/>
    <n v="8114"/>
    <x v="0"/>
    <x v="5"/>
    <s v="CAD"/>
    <n v="1427775414"/>
    <n v="1425187014"/>
    <b v="0"/>
    <n v="40"/>
    <b v="1"/>
    <x v="6"/>
    <n v="4057"/>
    <x v="1"/>
    <x v="6"/>
  </r>
  <r>
    <n v="3663"/>
    <s v="IHDC's 2017 Pantomime - Jack and the Beanstalk"/>
    <s v="Each year our community comes together to put on a fun and funny family show. We need your help to keep our annual event going."/>
    <n v="9"/>
    <n v="225"/>
    <n v="234"/>
    <x v="0"/>
    <x v="1"/>
    <s v="GBP"/>
    <n v="1482321030"/>
    <n v="1477133430"/>
    <b v="0"/>
    <n v="9"/>
    <b v="1"/>
    <x v="6"/>
    <n v="117"/>
    <x v="1"/>
    <x v="6"/>
  </r>
  <r>
    <n v="3664"/>
    <s v="Cubs: an Original Work"/>
    <s v="An Original Short Play: two young women search for answers about sexuality, the history they are taught, and their animal instincts."/>
    <n v="75"/>
    <n v="800"/>
    <n v="875"/>
    <x v="0"/>
    <x v="0"/>
    <s v="USD"/>
    <n v="1466056689"/>
    <n v="1464847089"/>
    <b v="0"/>
    <n v="19"/>
    <b v="1"/>
    <x v="6"/>
    <n v="437.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94"/>
    <n v="620"/>
    <n v="714"/>
    <x v="0"/>
    <x v="6"/>
    <s v="EUR"/>
    <n v="1446062040"/>
    <n v="1445109822"/>
    <b v="0"/>
    <n v="14"/>
    <b v="1"/>
    <x v="6"/>
    <n v="357"/>
    <x v="1"/>
    <x v="6"/>
  </r>
  <r>
    <n v="3666"/>
    <s v="Israel LÃ³pez @ Ojai Playwrights Conference"/>
    <s v="Artistic Internship @ Ojai Playwrights Conference"/>
    <n v="0"/>
    <n v="1200"/>
    <n v="1200"/>
    <x v="0"/>
    <x v="0"/>
    <s v="USD"/>
    <n v="1406185200"/>
    <n v="1404337382"/>
    <b v="0"/>
    <n v="38"/>
    <b v="1"/>
    <x v="6"/>
    <n v="600"/>
    <x v="1"/>
    <x v="6"/>
  </r>
  <r>
    <n v="3667"/>
    <s v="The Stolen Inches, Edinburgh 2015"/>
    <s v="A short man takes his tall family to court for stealing his height. Help Small Things Theatre take this big story to EdFringe 2015!"/>
    <n v="95.110000000000127"/>
    <n v="3000"/>
    <n v="3095.11"/>
    <x v="0"/>
    <x v="1"/>
    <s v="GBP"/>
    <n v="1437261419"/>
    <n v="1434669419"/>
    <b v="0"/>
    <n v="58"/>
    <b v="1"/>
    <x v="6"/>
    <n v="1547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35"/>
    <n v="1000"/>
    <n v="1035"/>
    <x v="0"/>
    <x v="0"/>
    <s v="USD"/>
    <n v="1437676380"/>
    <n v="1435670452"/>
    <b v="0"/>
    <n v="28"/>
    <b v="1"/>
    <x v="6"/>
    <n v="517.5"/>
    <x v="1"/>
    <x v="6"/>
  </r>
  <r>
    <n v="3669"/>
    <s v="Prowl Theatre Company"/>
    <s v="Prowl Theatre Company is brand new. We are putting on our first play 'Sexual perversity in Chicago', from the 10th to the 16th August"/>
    <n v="382"/>
    <n v="1000"/>
    <n v="1382"/>
    <x v="0"/>
    <x v="1"/>
    <s v="GBP"/>
    <n v="1434039137"/>
    <n v="1431447137"/>
    <b v="0"/>
    <n v="17"/>
    <b v="1"/>
    <x v="6"/>
    <n v="691"/>
    <x v="1"/>
    <x v="6"/>
  </r>
  <r>
    <n v="3670"/>
    <s v="Royal Holloway's Drama Society Presents 'Posh'"/>
    <s v="Debauchery, laughter, violence and politics. Why wouldn't you want help Drama Soc's production of 'Posh' be the best it can be?"/>
    <n v="21"/>
    <n v="220"/>
    <n v="241"/>
    <x v="0"/>
    <x v="1"/>
    <s v="GBP"/>
    <n v="1433113200"/>
    <n v="1431951611"/>
    <b v="0"/>
    <n v="12"/>
    <b v="1"/>
    <x v="6"/>
    <n v="120.5"/>
    <x v="1"/>
    <x v="6"/>
  </r>
  <r>
    <n v="3671"/>
    <s v="Kylie for President"/>
    <s v="Bring a touring character education play about making wise choices to elementary students in Kentuckiana. Vote Kylie for President!"/>
    <n v="30"/>
    <n v="3500"/>
    <n v="3530"/>
    <x v="0"/>
    <x v="0"/>
    <s v="USD"/>
    <n v="1405915140"/>
    <n v="1404140667"/>
    <b v="0"/>
    <n v="40"/>
    <b v="1"/>
    <x v="6"/>
    <n v="176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46"/>
    <n v="3000"/>
    <n v="3046"/>
    <x v="0"/>
    <x v="1"/>
    <s v="GBP"/>
    <n v="1411771384"/>
    <n v="1409179384"/>
    <b v="0"/>
    <n v="57"/>
    <b v="1"/>
    <x v="6"/>
    <n v="1523"/>
    <x v="1"/>
    <x v="6"/>
  </r>
  <r>
    <n v="3673"/>
    <s v="CHILD Z"/>
    <s v="Zoe is a teenage girl growing up in a deeply disturbing society. If those paid to protect her aren't listening, then who is?"/>
    <n v="545"/>
    <n v="4000"/>
    <n v="4545"/>
    <x v="0"/>
    <x v="1"/>
    <s v="GBP"/>
    <n v="1415191920"/>
    <n v="1412233497"/>
    <b v="0"/>
    <n v="114"/>
    <b v="1"/>
    <x v="6"/>
    <n v="2272.5"/>
    <x v="1"/>
    <x v="6"/>
  </r>
  <r>
    <n v="3674"/>
    <s v="FAUST.hier und jetzt"/>
    <s v="Theaterprojekt 12. Kl. Waldorfschule Essen. 2 junge Regisseure bringen volles Engagement &amp; Zeit ein. FÃ¼r ihre Finanzierung sammeln wir."/>
    <n v="0"/>
    <n v="4500"/>
    <n v="4500"/>
    <x v="0"/>
    <x v="12"/>
    <s v="EUR"/>
    <n v="1472936229"/>
    <n v="1467752229"/>
    <b v="0"/>
    <n v="31"/>
    <b v="1"/>
    <x v="6"/>
    <n v="2250"/>
    <x v="1"/>
    <x v="6"/>
  </r>
  <r>
    <n v="3675"/>
    <s v="Memoir of a Forgotten Past"/>
    <s v="3 decades, 3 generations, 3 friends, one house. Real Eyes Theatre explore how our lives are influenced by the decades we grow up in."/>
    <n v="20"/>
    <n v="50"/>
    <n v="70"/>
    <x v="0"/>
    <x v="1"/>
    <s v="GBP"/>
    <n v="1463353200"/>
    <n v="1462285182"/>
    <b v="0"/>
    <n v="3"/>
    <b v="1"/>
    <x v="6"/>
    <n v="35"/>
    <x v="1"/>
    <x v="6"/>
  </r>
  <r>
    <n v="3676"/>
    <s v="The Black and White Theatre Company Inc."/>
    <s v="The Black and White Theatre Company Inc. is a small company who loves to perform and entertain, but needs your support to succeed!"/>
    <n v="230"/>
    <n v="800"/>
    <n v="1030"/>
    <x v="0"/>
    <x v="0"/>
    <s v="USD"/>
    <n v="1410550484"/>
    <n v="1408995284"/>
    <b v="0"/>
    <n v="16"/>
    <b v="1"/>
    <x v="6"/>
    <n v="515"/>
    <x v="1"/>
    <x v="6"/>
  </r>
  <r>
    <n v="3677"/>
    <s v="Goldfish Memory Productions"/>
    <s v="Goldfish Memory Productions seeks at least $12,000 to begin their first 3 professional projects."/>
    <n v="348.5"/>
    <n v="12000"/>
    <n v="12348.5"/>
    <x v="0"/>
    <x v="0"/>
    <s v="USD"/>
    <n v="1404359940"/>
    <n v="1402580818"/>
    <b v="0"/>
    <n v="199"/>
    <b v="1"/>
    <x v="6"/>
    <n v="6174.25"/>
    <x v="1"/>
    <x v="6"/>
  </r>
  <r>
    <n v="3678"/>
    <s v="Some big Some bang"/>
    <s v="The Ugly Collective takes Some big Some bang to the Underbelly Venues at the Edinburgh Fringe!"/>
    <n v="50"/>
    <n v="2000"/>
    <n v="2050"/>
    <x v="0"/>
    <x v="1"/>
    <s v="GBP"/>
    <n v="1433076298"/>
    <n v="1430052298"/>
    <b v="0"/>
    <n v="31"/>
    <b v="1"/>
    <x v="6"/>
    <n v="102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2"/>
    <n v="2000"/>
    <n v="2202"/>
    <x v="0"/>
    <x v="0"/>
    <s v="USD"/>
    <n v="1404190740"/>
    <n v="1401214581"/>
    <b v="0"/>
    <n v="30"/>
    <b v="1"/>
    <x v="6"/>
    <n v="1101"/>
    <x v="1"/>
    <x v="6"/>
  </r>
  <r>
    <n v="3680"/>
    <s v="Loading Dock Theatre Presents: The Dudleys! A Family Game"/>
    <s v="In The Dudleys! family memories are brought to life as a malfunctioning 8-bit video game. Press Start."/>
    <n v="383"/>
    <n v="3000"/>
    <n v="3383"/>
    <x v="0"/>
    <x v="0"/>
    <s v="USD"/>
    <n v="1475664834"/>
    <n v="1473850434"/>
    <b v="0"/>
    <n v="34"/>
    <b v="1"/>
    <x v="6"/>
    <n v="1691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19"/>
    <n v="1000"/>
    <n v="1119"/>
    <x v="0"/>
    <x v="0"/>
    <s v="USD"/>
    <n v="1452872290"/>
    <n v="1452008290"/>
    <b v="0"/>
    <n v="18"/>
    <b v="1"/>
    <x v="6"/>
    <n v="559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1176"/>
    <n v="3000"/>
    <n v="4176"/>
    <x v="0"/>
    <x v="0"/>
    <s v="USD"/>
    <n v="1402901940"/>
    <n v="1399998418"/>
    <b v="0"/>
    <n v="67"/>
    <b v="1"/>
    <x v="6"/>
    <n v="2088"/>
    <x v="1"/>
    <x v="6"/>
  </r>
  <r>
    <n v="3683"/>
    <s v="A Krumpus Story - World Premiere"/>
    <s v="A Krumpus Story is a dark holiday comedy for anyone who wants a little more spice in their holiday fare."/>
    <n v="380"/>
    <n v="3500"/>
    <n v="3880"/>
    <x v="0"/>
    <x v="0"/>
    <s v="USD"/>
    <n v="1476931696"/>
    <n v="1474339696"/>
    <b v="0"/>
    <n v="66"/>
    <b v="1"/>
    <x v="6"/>
    <n v="1940"/>
    <x v="1"/>
    <x v="6"/>
  </r>
  <r>
    <n v="3684"/>
    <s v="Cassiopeia"/>
    <s v="Thespis Theater Festival presents Cassiopeia: A romantic tale of a bride finding her way to her unknown groom before it is too late."/>
    <n v="293"/>
    <n v="750"/>
    <n v="1043"/>
    <x v="0"/>
    <x v="0"/>
    <s v="USD"/>
    <n v="1441167586"/>
    <n v="1438575586"/>
    <b v="0"/>
    <n v="23"/>
    <b v="1"/>
    <x v="6"/>
    <n v="521.5"/>
    <x v="1"/>
    <x v="6"/>
  </r>
  <r>
    <n v="3685"/>
    <s v="Two Noble Kinsmen: Fire &amp; Shadows"/>
    <s v="Bare Theatre &amp; Cirque de Vol Studios are back for another outdoor adventure in the amphitheatre at Raleigh Little Theatre!"/>
    <n v="285"/>
    <n v="5000"/>
    <n v="5285"/>
    <x v="0"/>
    <x v="0"/>
    <s v="USD"/>
    <n v="1400533200"/>
    <n v="1398348859"/>
    <b v="0"/>
    <n v="126"/>
    <b v="1"/>
    <x v="6"/>
    <n v="2642.5"/>
    <x v="1"/>
    <x v="6"/>
  </r>
  <r>
    <n v="3686"/>
    <s v="Dog sees God by Bert V. Royal @ FSU"/>
    <s v="This October, in association with Rogue Productions at FSU, I will be directing a production of Dog sees God."/>
    <n v="5"/>
    <n v="350"/>
    <n v="355"/>
    <x v="0"/>
    <x v="0"/>
    <s v="USD"/>
    <n v="1440820740"/>
    <n v="1439567660"/>
    <b v="0"/>
    <n v="6"/>
    <b v="1"/>
    <x v="6"/>
    <n v="177.5"/>
    <x v="1"/>
    <x v="6"/>
  </r>
  <r>
    <n v="3687"/>
    <s v="death (and straight boys)"/>
    <s v="&quot;death (and straight boys)&quot; is a 5 play cycle, loosely founded on the KÃ¼bler-Ross model, more commonly known as the 5 stages of grief."/>
    <n v="12.25"/>
    <n v="5000"/>
    <n v="5012.25"/>
    <x v="0"/>
    <x v="0"/>
    <s v="USD"/>
    <n v="1403846055"/>
    <n v="1401254055"/>
    <b v="0"/>
    <n v="25"/>
    <b v="1"/>
    <x v="6"/>
    <n v="2506.125"/>
    <x v="1"/>
    <x v="6"/>
  </r>
  <r>
    <n v="3688"/>
    <s v="The Tulip Tree 2014"/>
    <s v="The Tulip Tree is a project I have been passionate about for 5 years. It is an unforgettable story that has never been told."/>
    <n v="275"/>
    <n v="3000"/>
    <n v="3275"/>
    <x v="0"/>
    <x v="1"/>
    <s v="GBP"/>
    <n v="1407524004"/>
    <n v="1404932004"/>
    <b v="0"/>
    <n v="39"/>
    <b v="1"/>
    <x v="6"/>
    <n v="1637.5"/>
    <x v="1"/>
    <x v="6"/>
  </r>
  <r>
    <n v="3689"/>
    <s v="Random Us"/>
    <s v="A humorous, touching play about the joys and challenges of a married couple's tender, yet intense relationship &quot;Love is never random&quot;"/>
    <n v="550"/>
    <n v="3000"/>
    <n v="3550"/>
    <x v="0"/>
    <x v="0"/>
    <s v="USD"/>
    <n v="1434925500"/>
    <n v="1432410639"/>
    <b v="0"/>
    <n v="62"/>
    <b v="1"/>
    <x v="6"/>
    <n v="1775"/>
    <x v="1"/>
    <x v="6"/>
  </r>
  <r>
    <n v="3690"/>
    <s v="We Rise"/>
    <s v="A play honoring the lives and legacies of the activists and those remembered at the 1992 ACT UP Ashes Action at The White House"/>
    <n v="300"/>
    <n v="1500"/>
    <n v="1800"/>
    <x v="0"/>
    <x v="0"/>
    <s v="USD"/>
    <n v="1417101683"/>
    <n v="1414506083"/>
    <b v="0"/>
    <n v="31"/>
    <b v="1"/>
    <x v="6"/>
    <n v="900"/>
    <x v="1"/>
    <x v="6"/>
  </r>
  <r>
    <n v="3691"/>
    <s v="Most Dangerous Man in America (WEB DuBois) by Amiri  Baraka"/>
    <s v="World Premiere of last play written by Amiri Baraka"/>
    <n v="11184"/>
    <n v="40000"/>
    <n v="51184"/>
    <x v="0"/>
    <x v="0"/>
    <s v="USD"/>
    <n v="1425272340"/>
    <n v="1421426929"/>
    <b v="0"/>
    <n v="274"/>
    <b v="1"/>
    <x v="6"/>
    <n v="25592"/>
    <x v="1"/>
    <x v="6"/>
  </r>
  <r>
    <n v="3692"/>
    <s v="An Evening With Durang"/>
    <s v="Help us independently produce two great comedies by Christopher Durang."/>
    <n v="260"/>
    <n v="1000"/>
    <n v="1260"/>
    <x v="0"/>
    <x v="0"/>
    <s v="USD"/>
    <n v="1411084800"/>
    <n v="1410304179"/>
    <b v="0"/>
    <n v="17"/>
    <b v="1"/>
    <x v="6"/>
    <n v="630"/>
    <x v="1"/>
    <x v="6"/>
  </r>
  <r>
    <n v="3693"/>
    <s v="Jason (Georgia on My Mind)"/>
    <s v="Jason (Georgia on My Mind), a solo play about a modern quest to the Republic of Georgia in the ancient steps of Jason &amp; the Argonauts"/>
    <n v="97"/>
    <n v="333"/>
    <n v="430"/>
    <x v="0"/>
    <x v="1"/>
    <s v="GBP"/>
    <n v="1448922600"/>
    <n v="1446352529"/>
    <b v="0"/>
    <n v="14"/>
    <b v="1"/>
    <x v="6"/>
    <n v="215"/>
    <x v="1"/>
    <x v="6"/>
  </r>
  <r>
    <n v="3694"/>
    <s v="Three Christs - Presented at Dixon Place"/>
    <s v="A new play exploring themes of reverence, belief, and certainty. _x000a_&quot;Because what is is, and what is cannot not be...&quot;"/>
    <n v="260"/>
    <n v="3500"/>
    <n v="3760"/>
    <x v="0"/>
    <x v="0"/>
    <s v="USD"/>
    <n v="1465178400"/>
    <n v="1461985967"/>
    <b v="0"/>
    <n v="60"/>
    <b v="1"/>
    <x v="6"/>
    <n v="1880"/>
    <x v="1"/>
    <x v="6"/>
  </r>
  <r>
    <n v="3695"/>
    <s v="The History Boys at USC"/>
    <s v="Tony-Award Winning Play, The History Boys brought to you by the Independent Student Production Company Narrative Series: Page to Stage!"/>
    <n v="5"/>
    <n v="4000"/>
    <n v="4005"/>
    <x v="0"/>
    <x v="0"/>
    <s v="USD"/>
    <n v="1421009610"/>
    <n v="1419281610"/>
    <b v="0"/>
    <n v="33"/>
    <b v="1"/>
    <x v="6"/>
    <n v="2002.5"/>
    <x v="1"/>
    <x v="6"/>
  </r>
  <r>
    <n v="3696"/>
    <s v="&quot;Lifted&quot; - The Theatre Shed's 10 Year Anniversary Show"/>
    <s v="We are 10 years old - please help us celebrate the last 10 years and secure our future for the next 10 years."/>
    <n v="1100"/>
    <n v="2000"/>
    <n v="3100"/>
    <x v="0"/>
    <x v="1"/>
    <s v="GBP"/>
    <n v="1423838916"/>
    <n v="1418654916"/>
    <b v="0"/>
    <n v="78"/>
    <b v="1"/>
    <x v="6"/>
    <n v="1550"/>
    <x v="1"/>
    <x v="6"/>
  </r>
  <r>
    <n v="3697"/>
    <s v="Sid the tour 2016"/>
    <s v="With your support this one-man show will tour various theatres in the UK - it's a story of hero worship and love beyond the grave."/>
    <n v="160"/>
    <n v="2000"/>
    <n v="2160"/>
    <x v="0"/>
    <x v="1"/>
    <s v="GBP"/>
    <n v="1462878648"/>
    <n v="1461064248"/>
    <b v="0"/>
    <n v="30"/>
    <b v="1"/>
    <x v="6"/>
    <n v="1080"/>
    <x v="1"/>
    <x v="6"/>
  </r>
  <r>
    <n v="3698"/>
    <s v="CORIOLANUS | THE NORMAL HEART @ The Lab Theater"/>
    <s v="Two great political plays, separated in authorship by four hundred years but united in their urgency."/>
    <n v="526"/>
    <n v="5000"/>
    <n v="5526"/>
    <x v="0"/>
    <x v="0"/>
    <s v="USD"/>
    <n v="1456946487"/>
    <n v="1454354487"/>
    <b v="0"/>
    <n v="136"/>
    <b v="1"/>
    <x v="6"/>
    <n v="2763"/>
    <x v="1"/>
    <x v="6"/>
  </r>
  <r>
    <n v="3699"/>
    <s v="Tell Me That You Love Me"/>
    <s v="Tell Me That You Love Me, a new play about the love affair between Actress and Writer, with the novel Arch of Triumph as the backdrop"/>
    <n v="20"/>
    <n v="2500"/>
    <n v="2520"/>
    <x v="0"/>
    <x v="0"/>
    <s v="USD"/>
    <n v="1413383216"/>
    <n v="1410791216"/>
    <b v="0"/>
    <n v="40"/>
    <b v="1"/>
    <x v="6"/>
    <n v="1260"/>
    <x v="1"/>
    <x v="6"/>
  </r>
  <r>
    <n v="3700"/>
    <s v="Generations (Senior Project)"/>
    <s v="Help me produce the play I have written for my senior project!"/>
    <n v="106"/>
    <n v="500"/>
    <n v="606"/>
    <x v="0"/>
    <x v="0"/>
    <s v="USD"/>
    <n v="1412092800"/>
    <n v="1409493800"/>
    <b v="0"/>
    <n v="18"/>
    <b v="1"/>
    <x v="6"/>
    <n v="303"/>
    <x v="1"/>
    <x v="6"/>
  </r>
  <r>
    <n v="3701"/>
    <s v="Dog Show"/>
    <s v="Part-silent film, part-thriller, Dog Show sees four actors play a community of dogs and their owners. One autumn, a killer strikes."/>
    <n v="5"/>
    <n v="1500"/>
    <n v="1505"/>
    <x v="0"/>
    <x v="1"/>
    <s v="GBP"/>
    <n v="1433422793"/>
    <n v="1430830793"/>
    <b v="0"/>
    <n v="39"/>
    <b v="1"/>
    <x v="6"/>
    <n v="752.5"/>
    <x v="1"/>
    <x v="6"/>
  </r>
  <r>
    <n v="3702"/>
    <s v="SANKARA"/>
    <s v="Shakespeare's &quot;Julius Caesar&quot; inspires the unforgettable story of the &quot;African Che Guevara&quot; Thomas Sankara, President of Burkina Faso."/>
    <n v="275"/>
    <n v="3000"/>
    <n v="3275"/>
    <x v="0"/>
    <x v="1"/>
    <s v="GBP"/>
    <n v="1468191540"/>
    <n v="1464958484"/>
    <b v="0"/>
    <n v="21"/>
    <b v="1"/>
    <x v="6"/>
    <n v="1637.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246"/>
    <n v="1050"/>
    <n v="1296"/>
    <x v="0"/>
    <x v="0"/>
    <s v="USD"/>
    <n v="1471071540"/>
    <n v="1467720388"/>
    <b v="0"/>
    <n v="30"/>
    <b v="1"/>
    <x v="6"/>
    <n v="648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109.00999999999999"/>
    <n v="300"/>
    <n v="409.01"/>
    <x v="0"/>
    <x v="1"/>
    <s v="GBP"/>
    <n v="1464712394"/>
    <n v="1459528394"/>
    <b v="0"/>
    <n v="27"/>
    <b v="1"/>
    <x v="6"/>
    <n v="204.505"/>
    <x v="1"/>
    <x v="6"/>
  </r>
  <r>
    <n v="3705"/>
    <s v="Pennywinkle: A New Chicago Comedy"/>
    <s v="The play satirizes the Chicago improvisation scene exposing the rules of the craft and the eccentricities of its participants"/>
    <n v="98"/>
    <n v="2827"/>
    <n v="2925"/>
    <x v="0"/>
    <x v="0"/>
    <s v="USD"/>
    <n v="1403546400"/>
    <n v="1401714114"/>
    <b v="0"/>
    <n v="35"/>
    <b v="1"/>
    <x v="6"/>
    <n v="1462.5"/>
    <x v="1"/>
    <x v="6"/>
  </r>
  <r>
    <n v="3706"/>
    <s v="The Drama Factory presents : The Magic Flute"/>
    <s v="Our original dramatic adaption of this Mozart opera is staged to create visually stunning fun with live music."/>
    <n v="320"/>
    <n v="1500"/>
    <n v="1820"/>
    <x v="0"/>
    <x v="0"/>
    <s v="USD"/>
    <n v="1410558949"/>
    <n v="1409262949"/>
    <b v="0"/>
    <n v="13"/>
    <b v="1"/>
    <x v="6"/>
    <n v="910"/>
    <x v="1"/>
    <x v="6"/>
  </r>
  <r>
    <n v="3707"/>
    <s v="A KC Fringe World Premiere: DESPERATE ACTS"/>
    <s v="Support this collection of new plays by Kansas City writers and the artists who are bringing it to life!"/>
    <n v="860"/>
    <n v="1000"/>
    <n v="1860"/>
    <x v="0"/>
    <x v="0"/>
    <s v="USD"/>
    <n v="1469165160"/>
    <n v="1467335378"/>
    <b v="0"/>
    <n v="23"/>
    <b v="1"/>
    <x v="6"/>
    <n v="930"/>
    <x v="1"/>
    <x v="6"/>
  </r>
  <r>
    <n v="3708"/>
    <s v="Much Ado About Nothing"/>
    <s v="Dear Stone Theater Company brings its inaugural production of Much Ado About Nothing to Logan Square, Chicago. Thanks for watching!"/>
    <n v="1400"/>
    <n v="700"/>
    <n v="2100"/>
    <x v="0"/>
    <x v="0"/>
    <s v="USD"/>
    <n v="1404444286"/>
    <n v="1403234686"/>
    <b v="0"/>
    <n v="39"/>
    <b v="1"/>
    <x v="6"/>
    <n v="1050"/>
    <x v="1"/>
    <x v="6"/>
  </r>
  <r>
    <n v="3709"/>
    <s v="The Ruby Darlings Show"/>
    <s v="The filthily talented Ruby and Darling, take you on a raunch-tastic musical discovery of life with a vagina. #sayno"/>
    <n v="82.5"/>
    <n v="1000"/>
    <n v="1082.5"/>
    <x v="0"/>
    <x v="1"/>
    <s v="GBP"/>
    <n v="1403715546"/>
    <n v="1401123546"/>
    <b v="0"/>
    <n v="35"/>
    <b v="1"/>
    <x v="6"/>
    <n v="541.25"/>
    <x v="1"/>
    <x v="6"/>
  </r>
  <r>
    <n v="3710"/>
    <s v="&quot;Loving Alanis&quot; Rocky Mountain Regional Premier"/>
    <s v="A comedy about, life, death, men, women, and the power of a good Kegel."/>
    <n v="535"/>
    <n v="1300"/>
    <n v="1835"/>
    <x v="0"/>
    <x v="0"/>
    <s v="USD"/>
    <n v="1428068988"/>
    <n v="1425908988"/>
    <b v="0"/>
    <n v="27"/>
    <b v="1"/>
    <x v="6"/>
    <n v="917.5"/>
    <x v="1"/>
    <x v="6"/>
  </r>
  <r>
    <n v="3711"/>
    <s v="The Youth Shakespeare Project 2014"/>
    <s v="Two teachers and twenty kids bring one of Shakespeare's plays to life!"/>
    <n v="70"/>
    <n v="500"/>
    <n v="570"/>
    <x v="0"/>
    <x v="0"/>
    <s v="USD"/>
    <n v="1402848000"/>
    <n v="1400606573"/>
    <b v="0"/>
    <n v="21"/>
    <b v="1"/>
    <x v="6"/>
    <n v="285"/>
    <x v="1"/>
    <x v="6"/>
  </r>
  <r>
    <n v="3712"/>
    <s v="IT'S JUST MY LIFE"/>
    <s v="Married, Single, Divorced, Straight, Gay, Transgendered, Birth Mother, Adoptive Mother.... Everyone has a story.  These are ours."/>
    <n v="4030"/>
    <n v="7500"/>
    <n v="11530"/>
    <x v="0"/>
    <x v="0"/>
    <s v="USD"/>
    <n v="1433055540"/>
    <n v="1431230867"/>
    <b v="0"/>
    <n v="104"/>
    <b v="1"/>
    <x v="6"/>
    <n v="5765"/>
    <x v="1"/>
    <x v="6"/>
  </r>
  <r>
    <n v="3713"/>
    <s v="Bring Matt Fotis's Nights on the Couch to NYC!"/>
    <s v="Matt Fotis's play, Nights on the Couch, was accepted to the 28th Annual Strawberry One Act Festival! Show your support!"/>
    <n v="30"/>
    <n v="2000"/>
    <n v="2030"/>
    <x v="0"/>
    <x v="0"/>
    <s v="USD"/>
    <n v="1465062166"/>
    <n v="1463334166"/>
    <b v="0"/>
    <n v="19"/>
    <b v="1"/>
    <x v="6"/>
    <n v="1015"/>
    <x v="1"/>
    <x v="6"/>
  </r>
  <r>
    <n v="3714"/>
    <s v="Expedition (to NYC)"/>
    <s v="This summer, help some of the top high school theater students from across the country come to NYC to create a world premiere play."/>
    <n v="235"/>
    <n v="10000"/>
    <n v="10235"/>
    <x v="0"/>
    <x v="0"/>
    <s v="USD"/>
    <n v="1432612740"/>
    <n v="1429881667"/>
    <b v="0"/>
    <n v="97"/>
    <b v="1"/>
    <x v="6"/>
    <n v="5117.5"/>
    <x v="1"/>
    <x v="6"/>
  </r>
  <r>
    <n v="3715"/>
    <s v="The Inspectors Call"/>
    <s v="Vibrant contemporary political theatre, exploring the professional and human impact of the growing corporate culture in education."/>
    <n v="90"/>
    <n v="3500"/>
    <n v="3590"/>
    <x v="0"/>
    <x v="1"/>
    <s v="GBP"/>
    <n v="1427806320"/>
    <n v="1422834819"/>
    <b v="0"/>
    <n v="27"/>
    <b v="1"/>
    <x v="6"/>
    <n v="1795"/>
    <x v="1"/>
    <x v="6"/>
  </r>
  <r>
    <n v="3716"/>
    <s v="Sylvia (a benefit show)"/>
    <s v="I am raising money to pay for the rights to produce Sylvia by A.R. Gurney. The show will be a fundraiser for Wayside Waifs."/>
    <n v="446"/>
    <n v="800"/>
    <n v="1246"/>
    <x v="0"/>
    <x v="0"/>
    <s v="USD"/>
    <n v="1453411109"/>
    <n v="1450819109"/>
    <b v="0"/>
    <n v="24"/>
    <b v="1"/>
    <x v="6"/>
    <n v="623"/>
    <x v="1"/>
    <x v="6"/>
  </r>
  <r>
    <n v="3717"/>
    <s v="Told Look Younger at Jermyn Street Theatre"/>
    <s v="A heart-warming comedy by award-winning writer about Love, Sex, Friendship of three old gay men in their 60s'!"/>
    <n v="30"/>
    <n v="4000"/>
    <n v="4030"/>
    <x v="0"/>
    <x v="1"/>
    <s v="GBP"/>
    <n v="1431204449"/>
    <n v="1428526049"/>
    <b v="0"/>
    <n v="13"/>
    <b v="1"/>
    <x v="6"/>
    <n v="2015"/>
    <x v="1"/>
    <x v="6"/>
  </r>
  <r>
    <n v="3718"/>
    <s v="PUNK ROCK"/>
    <s v="William Carlisle has the world at his feet but its weight on his shoulders. He is intelligent, articulate and fucked."/>
    <n v="697"/>
    <n v="500"/>
    <n v="1197"/>
    <x v="0"/>
    <x v="1"/>
    <s v="GBP"/>
    <n v="1425057075"/>
    <n v="1422465075"/>
    <b v="0"/>
    <n v="46"/>
    <b v="1"/>
    <x v="6"/>
    <n v="598.5"/>
    <x v="1"/>
    <x v="6"/>
  </r>
  <r>
    <n v="3719"/>
    <s v="Corium"/>
    <s v="A new piece of physical theatre about love, regret and longing."/>
    <n v="220"/>
    <n v="200"/>
    <n v="420"/>
    <x v="0"/>
    <x v="1"/>
    <s v="GBP"/>
    <n v="1434994266"/>
    <n v="1432402266"/>
    <b v="0"/>
    <n v="4"/>
    <b v="1"/>
    <x v="6"/>
    <n v="210"/>
    <x v="1"/>
    <x v="6"/>
  </r>
  <r>
    <n v="3720"/>
    <s v="Lakotas and the American Theatre"/>
    <s v="Breaking the American Indian stereotype in the American Theatre."/>
    <n v="149"/>
    <n v="3300"/>
    <n v="3449"/>
    <x v="0"/>
    <x v="0"/>
    <s v="USD"/>
    <n v="1435881006"/>
    <n v="1433980206"/>
    <b v="0"/>
    <n v="40"/>
    <b v="1"/>
    <x v="6"/>
    <n v="172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40"/>
    <n v="5000"/>
    <n v="5040"/>
    <x v="0"/>
    <x v="0"/>
    <s v="USD"/>
    <n v="1415230084"/>
    <n v="1413412084"/>
    <b v="0"/>
    <n v="44"/>
    <b v="1"/>
    <x v="6"/>
    <n v="252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68"/>
    <n v="1500"/>
    <n v="1668"/>
    <x v="0"/>
    <x v="5"/>
    <s v="CAD"/>
    <n v="1455231540"/>
    <n v="1452614847"/>
    <b v="0"/>
    <n v="35"/>
    <b v="1"/>
    <x v="6"/>
    <n v="834"/>
    <x v="1"/>
    <x v="6"/>
  </r>
  <r>
    <n v="3723"/>
    <s v="Beauty and the Beast"/>
    <s v="Saltmine Theatre Company present Beauty and the Beast:"/>
    <n v="92"/>
    <n v="4500"/>
    <n v="4592"/>
    <x v="0"/>
    <x v="1"/>
    <s v="GBP"/>
    <n v="1417374262"/>
    <n v="1414778662"/>
    <b v="0"/>
    <n v="63"/>
    <b v="1"/>
    <x v="6"/>
    <n v="229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109.55000000000018"/>
    <n v="4300"/>
    <n v="4409.55"/>
    <x v="0"/>
    <x v="1"/>
    <s v="GBP"/>
    <n v="1462402800"/>
    <n v="1459856860"/>
    <b v="0"/>
    <n v="89"/>
    <b v="1"/>
    <x v="6"/>
    <n v="2204.7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81"/>
    <n v="300"/>
    <n v="381"/>
    <x v="0"/>
    <x v="1"/>
    <s v="GBP"/>
    <n v="1455831000"/>
    <n v="1454366467"/>
    <b v="0"/>
    <n v="15"/>
    <b v="1"/>
    <x v="6"/>
    <n v="190.5"/>
    <x v="1"/>
    <x v="6"/>
  </r>
  <r>
    <n v="3726"/>
    <s v="Howard's End 3.0"/>
    <s v="A week of rehearsal culminating in a staged reading of our three-actor adaptation of &quot;Howards End,&quot; for potential producers."/>
    <n v="2029"/>
    <n v="850"/>
    <n v="2879"/>
    <x v="0"/>
    <x v="0"/>
    <s v="USD"/>
    <n v="1461963600"/>
    <n v="1459567371"/>
    <b v="0"/>
    <n v="46"/>
    <b v="1"/>
    <x v="6"/>
    <n v="1439.5"/>
    <x v="1"/>
    <x v="6"/>
  </r>
  <r>
    <n v="3727"/>
    <s v="Star-Spangled Sitcoms: Huzzah &amp; John Adams"/>
    <s v="It's exactly what you think it is: a historical parody of your favorite sitcom about a bar and its psychiatrist spinoff!"/>
    <n v="15"/>
    <n v="2000"/>
    <n v="2015"/>
    <x v="0"/>
    <x v="0"/>
    <s v="USD"/>
    <n v="1476939300"/>
    <n v="1474273294"/>
    <b v="0"/>
    <n v="33"/>
    <b v="1"/>
    <x v="6"/>
    <n v="1007.5"/>
    <x v="1"/>
    <x v="6"/>
  </r>
  <r>
    <n v="3728"/>
    <s v="Bare Bones Shakespeare 2015-16 Season"/>
    <s v="Bare Bones Shakespeare's first season will start with a DFW school touring show: Romeo and Juliet."/>
    <n v="-18138"/>
    <n v="20000"/>
    <n v="1862"/>
    <x v="2"/>
    <x v="0"/>
    <s v="USD"/>
    <n v="1439957176"/>
    <n v="1437365176"/>
    <b v="0"/>
    <n v="31"/>
    <b v="0"/>
    <x v="6"/>
    <n v="9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-4638"/>
    <n v="5000"/>
    <n v="362"/>
    <x v="2"/>
    <x v="0"/>
    <s v="USD"/>
    <n v="1427082912"/>
    <n v="1423198512"/>
    <b v="0"/>
    <n v="5"/>
    <b v="0"/>
    <x v="6"/>
    <n v="18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-900"/>
    <n v="1000"/>
    <n v="100"/>
    <x v="2"/>
    <x v="0"/>
    <s v="USD"/>
    <n v="1439828159"/>
    <n v="1437236159"/>
    <b v="0"/>
    <n v="1"/>
    <b v="0"/>
    <x v="6"/>
    <n v="50"/>
    <x v="1"/>
    <x v="6"/>
  </r>
  <r>
    <n v="3731"/>
    <s v="The Rabbit on the Moon"/>
    <s v="A long distance wrong number leads to love, but with Emily flying in to finally meet, Nick somehow forgot to mention he's blind."/>
    <n v="-4880"/>
    <n v="5500"/>
    <n v="620"/>
    <x v="2"/>
    <x v="0"/>
    <s v="USD"/>
    <n v="1420860180"/>
    <n v="1418234646"/>
    <b v="0"/>
    <n v="12"/>
    <b v="0"/>
    <x v="6"/>
    <n v="310"/>
    <x v="1"/>
    <x v="6"/>
  </r>
  <r>
    <n v="3732"/>
    <s v="Elektra Bekent - Afstudeervoorstelling"/>
    <s v="Mijn solo voorstelling gaat over Elektra (Sophokles) en hoe zij als jongere alles beleeft en meemaakt!"/>
    <n v="-719"/>
    <n v="850"/>
    <n v="131"/>
    <x v="2"/>
    <x v="9"/>
    <s v="EUR"/>
    <n v="1422100800"/>
    <n v="1416932133"/>
    <b v="0"/>
    <n v="4"/>
    <b v="0"/>
    <x v="6"/>
    <n v="65.5"/>
    <x v="1"/>
    <x v="6"/>
  </r>
  <r>
    <n v="3733"/>
    <s v="laughter in the hood"/>
    <s v="want to donate tickets to residents who live in the community that cant afford the 35.00 price of ticket"/>
    <n v="-1500"/>
    <n v="1500"/>
    <n v="0"/>
    <x v="2"/>
    <x v="0"/>
    <s v="USD"/>
    <n v="1429396200"/>
    <n v="1428539708"/>
    <b v="0"/>
    <n v="0"/>
    <b v="0"/>
    <x v="6"/>
    <n v="0"/>
    <x v="1"/>
    <x v="6"/>
  </r>
  <r>
    <n v="3734"/>
    <s v="Shakespeare in Sarajevo"/>
    <s v="Shakespeare's plays have an important message for the world. Bosnia needs to hear. Bring Shakespeare to Sarajevo! Fund performances!"/>
    <n v="-1073"/>
    <n v="1500"/>
    <n v="427"/>
    <x v="2"/>
    <x v="0"/>
    <s v="USD"/>
    <n v="1432589896"/>
    <n v="1427405896"/>
    <b v="0"/>
    <n v="7"/>
    <b v="0"/>
    <x v="6"/>
    <n v="213.5"/>
    <x v="1"/>
    <x v="6"/>
  </r>
  <r>
    <n v="3735"/>
    <s v="Women Beware Women"/>
    <s v="Young Actor's taking on a Jacobean tragedy. Family, betrayal, love, lust, sex and death."/>
    <n v="-130"/>
    <n v="150"/>
    <n v="20"/>
    <x v="2"/>
    <x v="1"/>
    <s v="GBP"/>
    <n v="1432831089"/>
    <n v="1430239089"/>
    <b v="0"/>
    <n v="2"/>
    <b v="0"/>
    <x v="6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-1490"/>
    <n v="1500"/>
    <n v="10"/>
    <x v="2"/>
    <x v="1"/>
    <s v="GBP"/>
    <n v="1427133600"/>
    <n v="1423847093"/>
    <b v="0"/>
    <n v="1"/>
    <b v="0"/>
    <x v="6"/>
    <n v="5"/>
    <x v="1"/>
    <x v="6"/>
  </r>
  <r>
    <n v="3737"/>
    <s v="Measure For Measure"/>
    <s v="The ASU Theatre and Shakespeare Club presents Measure For Measure directed by Jordyn Ochser."/>
    <n v="-550"/>
    <n v="700"/>
    <n v="150"/>
    <x v="2"/>
    <x v="0"/>
    <s v="USD"/>
    <n v="1447311540"/>
    <n v="1445358903"/>
    <b v="0"/>
    <n v="4"/>
    <b v="0"/>
    <x v="6"/>
    <n v="75"/>
    <x v="1"/>
    <x v="6"/>
  </r>
  <r>
    <n v="3738"/>
    <s v="'GULF' - a new play by PIVOT THEATRE"/>
    <s v="A filmic, fast-paced exploration of trust, making its debut at Camden People's Theatre this July."/>
    <n v="-1230"/>
    <n v="1500"/>
    <n v="270"/>
    <x v="2"/>
    <x v="1"/>
    <s v="GBP"/>
    <n v="1405461600"/>
    <n v="1403562705"/>
    <b v="0"/>
    <n v="6"/>
    <b v="0"/>
    <x v="6"/>
    <n v="13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-3195"/>
    <n v="4000"/>
    <n v="805"/>
    <x v="2"/>
    <x v="1"/>
    <s v="GBP"/>
    <n v="1468752468"/>
    <n v="1467024468"/>
    <b v="0"/>
    <n v="8"/>
    <b v="0"/>
    <x v="6"/>
    <n v="402.5"/>
    <x v="1"/>
    <x v="6"/>
  </r>
  <r>
    <n v="3740"/>
    <s v="dasGROUP Theatre: Savage in Limbo"/>
    <s v="Savage in Limbo is the pilot production of dasGROUP Theatre; a Dallas-based production company with an eye for grit &amp; love of theatre."/>
    <n v="-1642"/>
    <n v="2000"/>
    <n v="358"/>
    <x v="2"/>
    <x v="0"/>
    <s v="USD"/>
    <n v="1407808438"/>
    <n v="1405217355"/>
    <b v="0"/>
    <n v="14"/>
    <b v="0"/>
    <x v="6"/>
    <n v="179"/>
    <x v="1"/>
    <x v="6"/>
  </r>
  <r>
    <n v="3741"/>
    <s v="Open House Theater"/>
    <s v="A small community with a love for theater would like to continue. Help the children of this community continue."/>
    <n v="-20000"/>
    <n v="20000"/>
    <n v="0"/>
    <x v="2"/>
    <x v="0"/>
    <s v="USD"/>
    <n v="1450389950"/>
    <n v="1447797950"/>
    <b v="0"/>
    <n v="0"/>
    <b v="0"/>
    <x v="6"/>
    <n v="0"/>
    <x v="1"/>
    <x v="6"/>
  </r>
  <r>
    <n v="3742"/>
    <s v="The Jennings Family Reunion"/>
    <s v="In the midst of dealing with sending their son off to the army, Mitch and Melanie Jennings plan a family reunion to ease their sorrow."/>
    <n v="-4900"/>
    <n v="5000"/>
    <n v="100"/>
    <x v="2"/>
    <x v="0"/>
    <s v="USD"/>
    <n v="1409980144"/>
    <n v="1407388144"/>
    <b v="0"/>
    <n v="4"/>
    <b v="0"/>
    <x v="6"/>
    <n v="50"/>
    <x v="1"/>
    <x v="6"/>
  </r>
  <r>
    <n v="3743"/>
    <s v="Down the Mississippi"/>
    <s v="I'm taking the Adventures of Huckleberry Finn puppet show down the Mississippi River!"/>
    <n v="-2200"/>
    <n v="2200"/>
    <n v="0"/>
    <x v="2"/>
    <x v="0"/>
    <s v="USD"/>
    <n v="1404406964"/>
    <n v="1401814964"/>
    <b v="0"/>
    <n v="0"/>
    <b v="0"/>
    <x v="6"/>
    <n v="0"/>
    <x v="1"/>
    <x v="6"/>
  </r>
  <r>
    <n v="3744"/>
    <s v="The Game's Afoot - Spotlight"/>
    <s v="This summer, The Spotlight Players are celebrating Christmas in July with a presentation of Ken Ludwig's side splitting comedy."/>
    <n v="-1200"/>
    <n v="1200"/>
    <n v="0"/>
    <x v="2"/>
    <x v="0"/>
    <s v="USD"/>
    <n v="1404532740"/>
    <n v="1401823952"/>
    <b v="0"/>
    <n v="0"/>
    <b v="0"/>
    <x v="6"/>
    <n v="0"/>
    <x v="1"/>
    <x v="6"/>
  </r>
  <r>
    <n v="3745"/>
    <s v="Tyke Theatre Web Show"/>
    <s v="Tyke wants to expand her puppet theater show to weekly online web shows and is looking for backers."/>
    <n v="-90"/>
    <n v="100"/>
    <n v="10"/>
    <x v="2"/>
    <x v="0"/>
    <s v="USD"/>
    <n v="1407689102"/>
    <n v="1405097102"/>
    <b v="0"/>
    <n v="1"/>
    <b v="0"/>
    <x v="6"/>
    <n v="5"/>
    <x v="1"/>
    <x v="6"/>
  </r>
  <r>
    <n v="3746"/>
    <s v="Stage Play Production - &quot;I Love You to Death&quot;"/>
    <s v="Generational curses CAN be broken...right?"/>
    <n v="-8298"/>
    <n v="8500"/>
    <n v="202"/>
    <x v="2"/>
    <x v="0"/>
    <s v="USD"/>
    <n v="1475918439"/>
    <n v="1473326439"/>
    <b v="0"/>
    <n v="1"/>
    <b v="0"/>
    <x v="6"/>
    <n v="101"/>
    <x v="1"/>
    <x v="6"/>
  </r>
  <r>
    <n v="3747"/>
    <s v="Counting Stars"/>
    <s v="The world premiere of an astonishing new play by acclaimed writer Atiha Sen Gupta."/>
    <n v="-2475"/>
    <n v="2500"/>
    <n v="25"/>
    <x v="2"/>
    <x v="1"/>
    <s v="GBP"/>
    <n v="1436137140"/>
    <n v="1433833896"/>
    <b v="0"/>
    <n v="1"/>
    <b v="0"/>
    <x v="6"/>
    <n v="12.5"/>
    <x v="1"/>
    <x v="6"/>
  </r>
  <r>
    <n v="3748"/>
    <s v="CAUCUS! THE MUSICAL"/>
    <s v="An irreverent look at the Iowa Caucuses and the oversized role this undersized state plays in the presidential election process."/>
    <n v="176"/>
    <n v="5000"/>
    <n v="5176"/>
    <x v="0"/>
    <x v="0"/>
    <s v="USD"/>
    <n v="1455602340"/>
    <n v="1453827436"/>
    <b v="0"/>
    <n v="52"/>
    <b v="1"/>
    <x v="40"/>
    <n v="2588"/>
    <x v="1"/>
    <x v="40"/>
  </r>
  <r>
    <n v="3749"/>
    <s v="Dante's Capstone Project: Who am I?"/>
    <s v="A night of music, fellowship, and a reflection of my experiences over the past 4 years at Ball State University."/>
    <n v="25"/>
    <n v="500"/>
    <n v="525"/>
    <x v="0"/>
    <x v="0"/>
    <s v="USD"/>
    <n v="1461902340"/>
    <n v="1459220588"/>
    <b v="0"/>
    <n v="7"/>
    <b v="1"/>
    <x v="40"/>
    <n v="262.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27"/>
    <n v="6000"/>
    <n v="6027"/>
    <x v="0"/>
    <x v="0"/>
    <s v="USD"/>
    <n v="1423555140"/>
    <n v="1421105608"/>
    <b v="0"/>
    <n v="28"/>
    <b v="1"/>
    <x v="40"/>
    <n v="3013.5"/>
    <x v="1"/>
    <x v="40"/>
  </r>
  <r>
    <n v="3751"/>
    <s v="GGC Productions 2016"/>
    <s v="I will be performing in TWO productions to kick off the 2016 season. NEED HELP TO FUND THESE GREAT SHOWS!"/>
    <n v="326"/>
    <n v="1000"/>
    <n v="1326"/>
    <x v="0"/>
    <x v="0"/>
    <s v="USD"/>
    <n v="1459641073"/>
    <n v="1454460673"/>
    <b v="0"/>
    <n v="11"/>
    <b v="1"/>
    <x v="40"/>
    <n v="66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65"/>
    <n v="500"/>
    <n v="565"/>
    <x v="0"/>
    <x v="1"/>
    <s v="GBP"/>
    <n v="1476651600"/>
    <n v="1473189335"/>
    <b v="0"/>
    <n v="15"/>
    <b v="1"/>
    <x v="40"/>
    <n v="282.5"/>
    <x v="1"/>
    <x v="40"/>
  </r>
  <r>
    <n v="3753"/>
    <s v="Wagner in English"/>
    <s v="An English-language production of the opera TannhÃ¤user. Some of the greatest songs ever composed, now with lyrics we can understand."/>
    <n v="167"/>
    <n v="5000"/>
    <n v="5167"/>
    <x v="0"/>
    <x v="0"/>
    <s v="USD"/>
    <n v="1433289600"/>
    <n v="1430768800"/>
    <b v="0"/>
    <n v="30"/>
    <b v="1"/>
    <x v="40"/>
    <n v="2583.5"/>
    <x v="1"/>
    <x v="40"/>
  </r>
  <r>
    <n v="3754"/>
    <s v="Little Shop of Horrors"/>
    <s v="CitÃ© des Arts needs your help in funding their fall production of the hit musical comedy &quot;Little Shop of Horrors.&quot;"/>
    <n v="500"/>
    <n v="2500"/>
    <n v="3000"/>
    <x v="0"/>
    <x v="0"/>
    <s v="USD"/>
    <n v="1406350740"/>
    <n v="1403125737"/>
    <b v="0"/>
    <n v="27"/>
    <b v="1"/>
    <x v="40"/>
    <n v="1500"/>
    <x v="1"/>
    <x v="40"/>
  </r>
  <r>
    <n v="3755"/>
    <s v="Retro Rhapsody"/>
    <s v="We have formed an innovative company that aims to create musical comedic performances suitable for a range of venues."/>
    <n v="163"/>
    <n v="550"/>
    <n v="713"/>
    <x v="0"/>
    <x v="1"/>
    <s v="GBP"/>
    <n v="1460753307"/>
    <n v="1458161307"/>
    <b v="0"/>
    <n v="28"/>
    <b v="1"/>
    <x v="40"/>
    <n v="356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50"/>
    <n v="4500"/>
    <n v="4550"/>
    <x v="0"/>
    <x v="0"/>
    <s v="USD"/>
    <n v="1402515198"/>
    <n v="1399923198"/>
    <b v="0"/>
    <n v="17"/>
    <b v="1"/>
    <x v="40"/>
    <n v="227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298"/>
    <n v="3500"/>
    <n v="3798"/>
    <x v="0"/>
    <x v="0"/>
    <s v="USD"/>
    <n v="1417465515"/>
    <n v="1415737515"/>
    <b v="0"/>
    <n v="50"/>
    <b v="1"/>
    <x v="40"/>
    <n v="1899"/>
    <x v="1"/>
    <x v="40"/>
  </r>
  <r>
    <n v="3758"/>
    <s v="Luigi's Ladies"/>
    <s v="LUIGI'S LADIES: an original one-woman musical comedy"/>
    <n v="35"/>
    <n v="1500"/>
    <n v="1535"/>
    <x v="0"/>
    <x v="0"/>
    <s v="USD"/>
    <n v="1400475600"/>
    <n v="1397819938"/>
    <b v="0"/>
    <n v="26"/>
    <b v="1"/>
    <x v="40"/>
    <n v="767.5"/>
    <x v="1"/>
    <x v="40"/>
  </r>
  <r>
    <n v="3759"/>
    <s v="Pared Down Productions"/>
    <s v="A production company specializing in small-scale musicals"/>
    <n v="409.77000000000044"/>
    <n v="4000"/>
    <n v="4409.7700000000004"/>
    <x v="0"/>
    <x v="0"/>
    <s v="USD"/>
    <n v="1440556553"/>
    <n v="1435372553"/>
    <b v="0"/>
    <n v="88"/>
    <b v="1"/>
    <x v="40"/>
    <n v="2204.8850000000002"/>
    <x v="1"/>
    <x v="40"/>
  </r>
  <r>
    <n v="3760"/>
    <s v="Song of the Sea"/>
    <s v="Two Shows: SIRENS and The Girl From Bare Cove. A community of artists determined to give voice to survivors of sexual violence."/>
    <n v="50.770000000000437"/>
    <n v="5000"/>
    <n v="5050.7700000000004"/>
    <x v="0"/>
    <x v="0"/>
    <s v="USD"/>
    <n v="1399293386"/>
    <n v="1397133386"/>
    <b v="0"/>
    <n v="91"/>
    <b v="1"/>
    <x v="40"/>
    <n v="2525.3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0"/>
    <n v="500"/>
    <n v="500"/>
    <x v="0"/>
    <x v="1"/>
    <s v="GBP"/>
    <n v="1439247600"/>
    <n v="1434625937"/>
    <b v="0"/>
    <n v="3"/>
    <b v="1"/>
    <x v="40"/>
    <n v="250"/>
    <x v="1"/>
    <x v="40"/>
  </r>
  <r>
    <n v="3762"/>
    <s v="iolite the musical"/>
    <s v="We are trying to raise money to perform a musical we have written, called &quot;Iolite&quot;, at the Edinburgh Fringe in 2015."/>
    <n v="78"/>
    <n v="1250"/>
    <n v="1328"/>
    <x v="0"/>
    <x v="1"/>
    <s v="GBP"/>
    <n v="1438543889"/>
    <n v="1436383889"/>
    <b v="0"/>
    <n v="28"/>
    <b v="1"/>
    <x v="40"/>
    <n v="664"/>
    <x v="1"/>
    <x v="40"/>
  </r>
  <r>
    <n v="3763"/>
    <s v="[title of show] â€” The Chicago Storefront Premiere"/>
    <s v="A musical about two guys writing a musical about...two guys writing a musical."/>
    <n v="0"/>
    <n v="5000"/>
    <n v="5000"/>
    <x v="0"/>
    <x v="0"/>
    <s v="USD"/>
    <n v="1427907626"/>
    <n v="1425319226"/>
    <b v="0"/>
    <n v="77"/>
    <b v="1"/>
    <x v="40"/>
    <n v="2500"/>
    <x v="1"/>
    <x v="40"/>
  </r>
  <r>
    <n v="3764"/>
    <s v="Agape Performing Arts Company, a Ministry of OLG"/>
    <s v="Talented, hard-working performers for Into the Woods JR need your help in renting microphones for our show!"/>
    <n v="0"/>
    <n v="1500"/>
    <n v="1500"/>
    <x v="0"/>
    <x v="0"/>
    <s v="USD"/>
    <n v="1464482160"/>
    <n v="1462824832"/>
    <b v="0"/>
    <n v="27"/>
    <b v="1"/>
    <x v="40"/>
    <n v="750"/>
    <x v="1"/>
    <x v="40"/>
  </r>
  <r>
    <n v="3765"/>
    <s v="Before and After"/>
    <s v="An new musical from Laura Grill &amp; Misha Chowdhury about relationships, Relationships, and the moments that change everything."/>
    <n v="942"/>
    <n v="7000"/>
    <n v="7942"/>
    <x v="0"/>
    <x v="0"/>
    <s v="USD"/>
    <n v="1406745482"/>
    <n v="1404153482"/>
    <b v="0"/>
    <n v="107"/>
    <b v="1"/>
    <x v="40"/>
    <n v="3971"/>
    <x v="1"/>
    <x v="40"/>
  </r>
  <r>
    <n v="3766"/>
    <s v="Held Momentarily The Musical Takes FringeNYC"/>
    <s v="Trapped on a stalled New York subway, seven strangers realize it's not just the train that's stuck."/>
    <n v="265.01000000000022"/>
    <n v="10000"/>
    <n v="10265.01"/>
    <x v="0"/>
    <x v="0"/>
    <s v="USD"/>
    <n v="1404360045"/>
    <n v="1401336045"/>
    <b v="0"/>
    <n v="96"/>
    <b v="1"/>
    <x v="40"/>
    <n v="5132.5050000000001"/>
    <x v="1"/>
    <x v="40"/>
  </r>
  <r>
    <n v="3767"/>
    <s v="Accidental Artists Lab"/>
    <s v="A ragtag crew collaborating on a live performance for the first time, with music as their medium and NYC as their inspiration."/>
    <n v="335"/>
    <n v="2000"/>
    <n v="2335"/>
    <x v="0"/>
    <x v="0"/>
    <s v="USD"/>
    <n v="1425185940"/>
    <n v="1423960097"/>
    <b v="0"/>
    <n v="56"/>
    <b v="1"/>
    <x v="40"/>
    <n v="1167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306.10999999999967"/>
    <n v="4000"/>
    <n v="4306.1099999999997"/>
    <x v="0"/>
    <x v="0"/>
    <s v="USD"/>
    <n v="1402594090"/>
    <n v="1400002090"/>
    <b v="0"/>
    <n v="58"/>
    <b v="1"/>
    <x v="40"/>
    <n v="2153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0"/>
    <n v="1100"/>
    <n v="1100"/>
    <x v="0"/>
    <x v="0"/>
    <s v="USD"/>
    <n v="1460730079"/>
    <n v="1458138079"/>
    <b v="0"/>
    <n v="15"/>
    <b v="1"/>
    <x v="40"/>
    <n v="550"/>
    <x v="1"/>
    <x v="40"/>
  </r>
  <r>
    <n v="3770"/>
    <s v="The White Feather: a new musical"/>
    <s v="The incredible story of woman's fight to clear her brother from the charge of cowardice in the Great War, brought to life musically"/>
    <n v="0"/>
    <n v="2000"/>
    <n v="2000"/>
    <x v="0"/>
    <x v="1"/>
    <s v="GBP"/>
    <n v="1434234010"/>
    <n v="1431642010"/>
    <b v="0"/>
    <n v="20"/>
    <b v="1"/>
    <x v="40"/>
    <n v="1000"/>
    <x v="1"/>
    <x v="40"/>
  </r>
  <r>
    <n v="3771"/>
    <s v="COME OUT SWINGIN'!"/>
    <s v="I would like to make a demo recording of six songs from COME OUT SWINGIN'!"/>
    <n v="460"/>
    <n v="1000"/>
    <n v="1460"/>
    <x v="0"/>
    <x v="0"/>
    <s v="USD"/>
    <n v="1463529600"/>
    <n v="1462307652"/>
    <b v="0"/>
    <n v="38"/>
    <b v="1"/>
    <x v="40"/>
    <n v="730"/>
    <x v="1"/>
    <x v="40"/>
  </r>
  <r>
    <n v="3772"/>
    <s v="Make &quot;Tonya and Nancy&quot; a Rock Opera!"/>
    <s v="A dark comedy about two girls, one knee, and the 1994 Olympics. Help us make sure &quot;Tonya and Nancy&quot; rocks!"/>
    <n v="510"/>
    <n v="5000"/>
    <n v="5510"/>
    <x v="0"/>
    <x v="0"/>
    <s v="USD"/>
    <n v="1480399200"/>
    <n v="1478616506"/>
    <b v="0"/>
    <n v="33"/>
    <b v="1"/>
    <x v="40"/>
    <n v="2755"/>
    <x v="1"/>
    <x v="40"/>
  </r>
  <r>
    <n v="3773"/>
    <s v="Dundee: A Hip-Hopera"/>
    <s v="A dramatic hip-hopera, inspired from monologues written by the performers."/>
    <n v="410"/>
    <n v="5000"/>
    <n v="5410"/>
    <x v="0"/>
    <x v="0"/>
    <s v="USD"/>
    <n v="1479175680"/>
    <n v="1476317247"/>
    <b v="0"/>
    <n v="57"/>
    <b v="1"/>
    <x v="40"/>
    <n v="2705"/>
    <x v="1"/>
    <x v="40"/>
  </r>
  <r>
    <n v="3774"/>
    <s v="Mabel Moon Goes to Earth!"/>
    <s v="Mabel Moon and her co-pilot Silvertoes are coming to earth in the form of a 35 minute interactive and educational musical adventure  !"/>
    <n v="0"/>
    <n v="2500"/>
    <n v="2500"/>
    <x v="0"/>
    <x v="5"/>
    <s v="CAD"/>
    <n v="1428606055"/>
    <n v="1427223655"/>
    <b v="0"/>
    <n v="25"/>
    <b v="1"/>
    <x v="40"/>
    <n v="125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5"/>
    <n v="2000"/>
    <n v="2005"/>
    <x v="0"/>
    <x v="0"/>
    <s v="USD"/>
    <n v="1428552000"/>
    <n v="1426199843"/>
    <b v="0"/>
    <n v="14"/>
    <b v="1"/>
    <x v="40"/>
    <n v="1002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537"/>
    <n v="8000"/>
    <n v="8537"/>
    <x v="0"/>
    <x v="0"/>
    <s v="USD"/>
    <n v="1406854800"/>
    <n v="1403599778"/>
    <b v="0"/>
    <n v="94"/>
    <b v="1"/>
    <x v="40"/>
    <n v="4268.5"/>
    <x v="1"/>
    <x v="40"/>
  </r>
  <r>
    <n v="3777"/>
    <s v="The Musical Adventure of Mimi and the Ghosts"/>
    <s v="This musical adventure is a funny and heartwarming story of Mimi, a rebellious young girl who is spirited to Ghostlynd."/>
    <n v="864"/>
    <n v="2000"/>
    <n v="2864"/>
    <x v="0"/>
    <x v="0"/>
    <s v="USD"/>
    <n v="1411790400"/>
    <n v="1409884821"/>
    <b v="0"/>
    <n v="59"/>
    <b v="1"/>
    <x v="40"/>
    <n v="1432"/>
    <x v="1"/>
    <x v="40"/>
  </r>
  <r>
    <n v="3778"/>
    <s v="Give a Puppet a Hand"/>
    <s v="Sponsor an AVENUE Q puppet for The Barn Players April 2015 production."/>
    <n v="121"/>
    <n v="2400"/>
    <n v="2521"/>
    <x v="0"/>
    <x v="0"/>
    <s v="USD"/>
    <n v="1423942780"/>
    <n v="1418758780"/>
    <b v="0"/>
    <n v="36"/>
    <b v="1"/>
    <x v="40"/>
    <n v="1260.5"/>
    <x v="1"/>
    <x v="40"/>
  </r>
  <r>
    <n v="3779"/>
    <s v="&quot;The Last Adam&quot; A New Musical, NYC reading"/>
    <s v="A fresh, re-telling of the Jesus story for a new generation."/>
    <n v="597"/>
    <n v="15000"/>
    <n v="15597"/>
    <x v="0"/>
    <x v="0"/>
    <s v="USD"/>
    <n v="1459010340"/>
    <n v="1456421940"/>
    <b v="0"/>
    <n v="115"/>
    <b v="1"/>
    <x v="40"/>
    <n v="7798.5"/>
    <x v="1"/>
    <x v="40"/>
  </r>
  <r>
    <n v="3780"/>
    <s v="Melissa Youth OnSTAGE Season 5. Act Like you Mean it!"/>
    <s v="Melissa Youth OnSTAGE (MYO) provides kids in North Collin County with the very best in youth theatre opportunities."/>
    <n v="500"/>
    <n v="2500"/>
    <n v="3000"/>
    <x v="0"/>
    <x v="0"/>
    <s v="USD"/>
    <n v="1436817960"/>
    <n v="1433999785"/>
    <b v="0"/>
    <n v="30"/>
    <b v="1"/>
    <x v="40"/>
    <n v="15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35"/>
    <n v="4500"/>
    <n v="4935"/>
    <x v="0"/>
    <x v="0"/>
    <s v="USD"/>
    <n v="1410210685"/>
    <n v="1408050685"/>
    <b v="0"/>
    <n v="52"/>
    <b v="1"/>
    <x v="40"/>
    <n v="2467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35"/>
    <n v="2000"/>
    <n v="2035"/>
    <x v="0"/>
    <x v="1"/>
    <s v="GBP"/>
    <n v="1469401200"/>
    <n v="1466887297"/>
    <b v="0"/>
    <n v="27"/>
    <b v="1"/>
    <x v="40"/>
    <n v="1017.5"/>
    <x v="1"/>
    <x v="40"/>
  </r>
  <r>
    <n v="3783"/>
    <s v="Help DORO &amp; DIEGA find their way to the Orlando FRINGE 2016"/>
    <s v="Help fund Doro &amp; Diega's journey to the Orlando Fringe 2016. A brand new choose-your-own adventure musical!"/>
    <n v="347"/>
    <n v="1200"/>
    <n v="1547"/>
    <x v="0"/>
    <x v="0"/>
    <s v="USD"/>
    <n v="1458057600"/>
    <n v="1455938520"/>
    <b v="0"/>
    <n v="24"/>
    <b v="1"/>
    <x v="40"/>
    <n v="773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50"/>
    <n v="1000"/>
    <n v="1150"/>
    <x v="0"/>
    <x v="5"/>
    <s v="CAD"/>
    <n v="1468193532"/>
    <n v="1465601532"/>
    <b v="0"/>
    <n v="10"/>
    <b v="1"/>
    <x v="40"/>
    <n v="575"/>
    <x v="1"/>
    <x v="40"/>
  </r>
  <r>
    <n v="3785"/>
    <s v="Send &quot;Pawn&quot; to Edinburgh!"/>
    <s v="Chess. Betrayal. Blueberry yoghurts. &quot;Pawn&quot; - a new musical by Oxford students - needs funding to go to the Edinburgh Fringe!"/>
    <n v="1015"/>
    <n v="2000"/>
    <n v="3015"/>
    <x v="0"/>
    <x v="1"/>
    <s v="GBP"/>
    <n v="1470132180"/>
    <n v="1467040769"/>
    <b v="0"/>
    <n v="30"/>
    <b v="1"/>
    <x v="40"/>
    <n v="1507.5"/>
    <x v="1"/>
    <x v="40"/>
  </r>
  <r>
    <n v="3786"/>
    <s v="Puberty the Musical: Original Cast Recording"/>
    <s v="The brainchild of Coleman Peterson and Janice Gilbert.  The funding will be used to professionally record the songs."/>
    <n v="658"/>
    <n v="6000"/>
    <n v="6658"/>
    <x v="0"/>
    <x v="0"/>
    <s v="USD"/>
    <n v="1464310475"/>
    <n v="1461718475"/>
    <b v="0"/>
    <n v="71"/>
    <b v="1"/>
    <x v="40"/>
    <n v="3329"/>
    <x v="1"/>
    <x v="40"/>
  </r>
  <r>
    <n v="3787"/>
    <s v="Happiest Show On Earth Production Sponsor"/>
    <s v="The Happiest Show on Earth is a Disney musical revue to benefit the Make-A-Wish foundation. Funds for production needed."/>
    <n v="1"/>
    <n v="350"/>
    <n v="351"/>
    <x v="0"/>
    <x v="0"/>
    <s v="USD"/>
    <n v="1436587140"/>
    <n v="1434113406"/>
    <b v="0"/>
    <n v="10"/>
    <b v="1"/>
    <x v="40"/>
    <n v="175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-74500"/>
    <n v="75000"/>
    <n v="500"/>
    <x v="2"/>
    <x v="0"/>
    <s v="USD"/>
    <n v="1450887480"/>
    <n v="1448469719"/>
    <b v="0"/>
    <n v="1"/>
    <b v="0"/>
    <x v="40"/>
    <n v="250"/>
    <x v="1"/>
    <x v="40"/>
  </r>
  <r>
    <n v="3789"/>
    <s v="Austen a New Musical Play"/>
    <s v="This fabulous new play explores the little known love life of England's most famous romantic novelist, Jane Austen."/>
    <n v="-3434"/>
    <n v="3550"/>
    <n v="116"/>
    <x v="2"/>
    <x v="1"/>
    <s v="GBP"/>
    <n v="1434395418"/>
    <n v="1431630618"/>
    <b v="0"/>
    <n v="4"/>
    <b v="0"/>
    <x v="40"/>
    <n v="58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-15000"/>
    <n v="15000"/>
    <n v="0"/>
    <x v="2"/>
    <x v="0"/>
    <s v="USD"/>
    <n v="1479834023"/>
    <n v="1477238423"/>
    <b v="0"/>
    <n v="0"/>
    <b v="0"/>
    <x v="40"/>
    <n v="0"/>
    <x v="1"/>
    <x v="40"/>
  </r>
  <r>
    <n v="3791"/>
    <s v="Spin! at The Cumming Playhouse"/>
    <s v="Spin! is an original musical comedy-drama presented by Blue Palm Productions."/>
    <n v="-1500"/>
    <n v="1500"/>
    <n v="0"/>
    <x v="2"/>
    <x v="0"/>
    <s v="USD"/>
    <n v="1404664592"/>
    <n v="1399480592"/>
    <b v="0"/>
    <n v="0"/>
    <b v="0"/>
    <x v="40"/>
    <n v="0"/>
    <x v="1"/>
    <x v="40"/>
  </r>
  <r>
    <n v="3792"/>
    <s v="BorikÃ©n: The Show"/>
    <s v="A cultural and historic journey through Puerto Rico's music and dance!"/>
    <n v="-12465"/>
    <n v="12500"/>
    <n v="35"/>
    <x v="2"/>
    <x v="0"/>
    <s v="USD"/>
    <n v="1436957022"/>
    <n v="1434365022"/>
    <b v="0"/>
    <n v="2"/>
    <b v="0"/>
    <x v="4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-2824"/>
    <n v="7000"/>
    <n v="4176"/>
    <x v="2"/>
    <x v="0"/>
    <s v="USD"/>
    <n v="1418769129"/>
    <n v="1416954729"/>
    <b v="0"/>
    <n v="24"/>
    <b v="0"/>
    <x v="40"/>
    <n v="208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-4950"/>
    <n v="5000"/>
    <n v="50"/>
    <x v="2"/>
    <x v="1"/>
    <s v="GBP"/>
    <n v="1433685354"/>
    <n v="1431093354"/>
    <b v="0"/>
    <n v="1"/>
    <b v="0"/>
    <x v="40"/>
    <n v="25"/>
    <x v="1"/>
    <x v="40"/>
  </r>
  <r>
    <n v="3795"/>
    <s v="Duodeca"/>
    <s v="Poppin Productions are currently entering the development stage of their very first production -  &quot;Duodeca&quot;."/>
    <n v="-590"/>
    <n v="600"/>
    <n v="10"/>
    <x v="2"/>
    <x v="1"/>
    <s v="GBP"/>
    <n v="1440801000"/>
    <n v="1437042490"/>
    <b v="0"/>
    <n v="2"/>
    <b v="0"/>
    <x v="4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-22499"/>
    <n v="22500"/>
    <n v="1"/>
    <x v="2"/>
    <x v="0"/>
    <s v="USD"/>
    <n v="1484354556"/>
    <n v="1479170556"/>
    <b v="0"/>
    <n v="1"/>
    <b v="0"/>
    <x v="40"/>
    <n v="0.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-620"/>
    <n v="6000"/>
    <n v="5380"/>
    <x v="2"/>
    <x v="0"/>
    <s v="USD"/>
    <n v="1429564165"/>
    <n v="1426972165"/>
    <b v="0"/>
    <n v="37"/>
    <b v="0"/>
    <x v="40"/>
    <n v="26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-68975"/>
    <n v="70000"/>
    <n v="1025"/>
    <x v="2"/>
    <x v="0"/>
    <s v="USD"/>
    <n v="1407691248"/>
    <n v="1405099248"/>
    <b v="0"/>
    <n v="5"/>
    <b v="0"/>
    <x v="40"/>
    <n v="512.5"/>
    <x v="1"/>
    <x v="40"/>
  </r>
  <r>
    <n v="3799"/>
    <s v="A Story Once Told"/>
    <s v="An original musical on it's way to the stage in Minneapolis, MN. Feel free to ask any questions."/>
    <n v="-9598"/>
    <n v="10000"/>
    <n v="402"/>
    <x v="2"/>
    <x v="0"/>
    <s v="USD"/>
    <n v="1457734843"/>
    <n v="1455142843"/>
    <b v="0"/>
    <n v="4"/>
    <b v="0"/>
    <x v="40"/>
    <n v="201"/>
    <x v="1"/>
    <x v="40"/>
  </r>
  <r>
    <n v="3800"/>
    <s v="Be The Change ~ The Children's Campaign"/>
    <s v="Playground was established in 2007 on the back of paper napkins and has since provided opportunities for over 800 boys and girls."/>
    <n v="-21119"/>
    <n v="22000"/>
    <n v="881"/>
    <x v="2"/>
    <x v="0"/>
    <s v="USD"/>
    <n v="1420952340"/>
    <n v="1418146883"/>
    <b v="0"/>
    <n v="16"/>
    <b v="0"/>
    <x v="40"/>
    <n v="440.5"/>
    <x v="1"/>
    <x v="40"/>
  </r>
  <r>
    <n v="3801"/>
    <s v="The Imaginary A Musical"/>
    <s v="The Imaginary : A Musical is a new musical adaptation based on the novel written by A.F. Harrold.       TheImaginaryAMusical.com"/>
    <n v="-4574"/>
    <n v="5000"/>
    <n v="426"/>
    <x v="2"/>
    <x v="0"/>
    <s v="USD"/>
    <n v="1420215216"/>
    <n v="1417536816"/>
    <b v="0"/>
    <n v="9"/>
    <b v="0"/>
    <x v="40"/>
    <n v="213"/>
    <x v="1"/>
    <x v="40"/>
  </r>
  <r>
    <n v="3802"/>
    <s v="The Lost Play of William Shakespeare"/>
    <s v="A musical about how Shakespeare was inspired to write only his own plays after the co-authored play Henry VI was taken."/>
    <n v="-3000"/>
    <n v="3000"/>
    <n v="0"/>
    <x v="2"/>
    <x v="0"/>
    <s v="USD"/>
    <n v="1445482906"/>
    <n v="1442890906"/>
    <b v="0"/>
    <n v="0"/>
    <b v="0"/>
    <x v="40"/>
    <n v="0"/>
    <x v="1"/>
    <x v="40"/>
  </r>
  <r>
    <n v="3803"/>
    <s v="Benjamin Button the Musical Concept Album"/>
    <s v="A fully orchestrated concept album of Benjamin Button the Musical!"/>
    <n v="-9642"/>
    <n v="12000"/>
    <n v="2358"/>
    <x v="2"/>
    <x v="0"/>
    <s v="USD"/>
    <n v="1457133568"/>
    <n v="1454541568"/>
    <b v="0"/>
    <n v="40"/>
    <b v="0"/>
    <x v="40"/>
    <n v="117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-8000"/>
    <n v="8000"/>
    <n v="0"/>
    <x v="2"/>
    <x v="0"/>
    <s v="USD"/>
    <n v="1469948400"/>
    <n v="1465172024"/>
    <b v="0"/>
    <n v="0"/>
    <b v="0"/>
    <x v="4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-149997"/>
    <n v="150000"/>
    <n v="3"/>
    <x v="2"/>
    <x v="0"/>
    <s v="USD"/>
    <n v="1411852640"/>
    <n v="1406668640"/>
    <b v="0"/>
    <n v="2"/>
    <b v="0"/>
    <x v="4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-7495"/>
    <n v="7500"/>
    <n v="5"/>
    <x v="2"/>
    <x v="2"/>
    <s v="AUD"/>
    <n v="1404022381"/>
    <n v="1402294381"/>
    <b v="0"/>
    <n v="1"/>
    <b v="0"/>
    <x v="40"/>
    <n v="2.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-1045"/>
    <n v="1500"/>
    <n v="455"/>
    <x v="2"/>
    <x v="0"/>
    <s v="USD"/>
    <n v="1428097739"/>
    <n v="1427492939"/>
    <b v="0"/>
    <n v="9"/>
    <b v="0"/>
    <x v="40"/>
    <n v="227.5"/>
    <x v="1"/>
    <x v="40"/>
  </r>
  <r>
    <n v="3808"/>
    <s v="Time at the Bar! The road to Edinburgh"/>
    <s v="Following a sell-out run in Loughborough, Time at the Bar! is heading to this year's Fringe Festival... But we need your help!"/>
    <n v="0"/>
    <n v="1000"/>
    <n v="1000"/>
    <x v="0"/>
    <x v="1"/>
    <s v="GBP"/>
    <n v="1429955619"/>
    <n v="1424775219"/>
    <b v="0"/>
    <n v="24"/>
    <b v="1"/>
    <x v="6"/>
    <n v="500"/>
    <x v="1"/>
    <x v="6"/>
  </r>
  <r>
    <n v="3809"/>
    <s v="15% of The Seagull Flies to Edinburgh"/>
    <s v="The story of two women trying to produce their own version of Chekhov's The Seagull with limited resources and unfettered enthusiasm."/>
    <n v="25"/>
    <n v="2000"/>
    <n v="2025"/>
    <x v="0"/>
    <x v="1"/>
    <s v="GBP"/>
    <n v="1406761200"/>
    <n v="1402403907"/>
    <b v="0"/>
    <n v="38"/>
    <b v="1"/>
    <x v="6"/>
    <n v="1012.5"/>
    <x v="1"/>
    <x v="6"/>
  </r>
  <r>
    <n v="3810"/>
    <s v="Romeo &amp; Juliet"/>
    <s v="Theater students of UMass present a large-scale theater collaboration that will revolutionize the way you see Shakespeare."/>
    <n v="326"/>
    <n v="1500"/>
    <n v="1826"/>
    <x v="0"/>
    <x v="0"/>
    <s v="USD"/>
    <n v="1426965758"/>
    <n v="1424377358"/>
    <b v="0"/>
    <n v="26"/>
    <b v="1"/>
    <x v="6"/>
    <n v="913"/>
    <x v="1"/>
    <x v="6"/>
  </r>
  <r>
    <n v="3811"/>
    <s v="The Merchant of Venice"/>
    <s v="The University of Exeter Shakespeare Society is touring its acclaimed show The Merchant of Venice to Stratford-upon-Avon!"/>
    <n v="575"/>
    <n v="250"/>
    <n v="825"/>
    <x v="0"/>
    <x v="1"/>
    <s v="GBP"/>
    <n v="1464692400"/>
    <n v="1461769373"/>
    <b v="0"/>
    <n v="19"/>
    <b v="1"/>
    <x v="6"/>
    <n v="412.5"/>
    <x v="1"/>
    <x v="6"/>
  </r>
  <r>
    <n v="3812"/>
    <s v="Save &quot;The Stage Door&quot;"/>
    <s v="We are raising funds for our local theatre group &quot;The Stage Door&quot;. Funding required for lighting, stage equipment and productions."/>
    <n v="191"/>
    <n v="2000"/>
    <n v="2191"/>
    <x v="0"/>
    <x v="5"/>
    <s v="CAD"/>
    <n v="1433131140"/>
    <n v="1429120908"/>
    <b v="0"/>
    <n v="11"/>
    <b v="1"/>
    <x v="6"/>
    <n v="1095.5"/>
    <x v="1"/>
    <x v="6"/>
  </r>
  <r>
    <n v="3813"/>
    <s v="SUCKIN INJUN"/>
    <s v="A comedic play about hillbilly vampires and the absurdity of judging by appearances. Wanna live forever? Better watch what you drink."/>
    <n v="19.989999999999782"/>
    <n v="2100"/>
    <n v="2119.9899999999998"/>
    <x v="0"/>
    <x v="0"/>
    <s v="USD"/>
    <n v="1465940580"/>
    <n v="1462603021"/>
    <b v="0"/>
    <n v="27"/>
    <b v="1"/>
    <x v="6"/>
    <n v="1059.9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602"/>
    <n v="1500"/>
    <n v="2102"/>
    <x v="0"/>
    <x v="0"/>
    <s v="USD"/>
    <n v="1427860740"/>
    <n v="1424727712"/>
    <b v="0"/>
    <n v="34"/>
    <b v="1"/>
    <x v="6"/>
    <n v="1051"/>
    <x v="1"/>
    <x v="6"/>
  </r>
  <r>
    <n v="3815"/>
    <s v="The Canterbury Shakespeare Festival - first season"/>
    <s v="Come and help us make the Canterbury Shakespeare Festival a reality"/>
    <n v="9.9999999999909051E-3"/>
    <n v="1000"/>
    <n v="1000.01"/>
    <x v="0"/>
    <x v="1"/>
    <s v="GBP"/>
    <n v="1440111600"/>
    <n v="1437545657"/>
    <b v="0"/>
    <n v="20"/>
    <b v="1"/>
    <x v="6"/>
    <n v="50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288.56999999999994"/>
    <n v="1500"/>
    <n v="1788.57"/>
    <x v="0"/>
    <x v="0"/>
    <s v="USD"/>
    <n v="1405614823"/>
    <n v="1403022823"/>
    <b v="0"/>
    <n v="37"/>
    <b v="1"/>
    <x v="6"/>
    <n v="894.2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145"/>
    <n v="2000"/>
    <n v="2145"/>
    <x v="0"/>
    <x v="0"/>
    <s v="USD"/>
    <n v="1445659140"/>
    <n v="1444236216"/>
    <b v="0"/>
    <n v="20"/>
    <b v="1"/>
    <x v="6"/>
    <n v="1072.5"/>
    <x v="1"/>
    <x v="6"/>
  </r>
  <r>
    <n v="3818"/>
    <s v="The AOA Presents: The Maiden of Orleans"/>
    <s v="The Arthurian Order of Avalon is attempting to raise funds to put on the annual Human Chessboard in March 2015!"/>
    <n v="320"/>
    <n v="250"/>
    <n v="570"/>
    <x v="0"/>
    <x v="0"/>
    <s v="USD"/>
    <n v="1426187582"/>
    <n v="1423599182"/>
    <b v="0"/>
    <n v="10"/>
    <b v="1"/>
    <x v="6"/>
    <n v="285"/>
    <x v="1"/>
    <x v="6"/>
  </r>
  <r>
    <n v="3819"/>
    <s v="A Kansas City Fringe Festival premiere: &quot;The Art is a Lie&quot;"/>
    <s v="Support this collection of new plays by Kansas City writers and the artists who are bringing it to life!"/>
    <n v="64"/>
    <n v="1000"/>
    <n v="1064"/>
    <x v="0"/>
    <x v="0"/>
    <s v="USD"/>
    <n v="1437166920"/>
    <n v="1435554104"/>
    <b v="0"/>
    <n v="26"/>
    <b v="1"/>
    <x v="6"/>
    <n v="532"/>
    <x v="1"/>
    <x v="6"/>
  </r>
  <r>
    <n v="3820"/>
    <s v="TUSENTACK THEATRE"/>
    <s v="Tusentack Theatre is a professional theatre company providing opportunities to adults who access Mental Health Services."/>
    <n v="130"/>
    <n v="300"/>
    <n v="430"/>
    <x v="0"/>
    <x v="1"/>
    <s v="GBP"/>
    <n v="1436110717"/>
    <n v="1433518717"/>
    <b v="0"/>
    <n v="20"/>
    <b v="1"/>
    <x v="6"/>
    <n v="2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159"/>
    <n v="3500"/>
    <n v="3659"/>
    <x v="0"/>
    <x v="0"/>
    <s v="USD"/>
    <n v="1451881207"/>
    <n v="1449116407"/>
    <b v="0"/>
    <n v="46"/>
    <b v="1"/>
    <x v="6"/>
    <n v="1829.5"/>
    <x v="1"/>
    <x v="6"/>
  </r>
  <r>
    <n v="3822"/>
    <s v="Geschichten sollen leben"/>
    <s v="19 TheaterstÃ¼cke des Schnuppe Figurentheaters bei einem GroÃŸbrand zerstÃ¶rt - bitte unterstÃ¼tzt uns, den Wiederaufbau zu finanzieren"/>
    <n v="501"/>
    <n v="5000"/>
    <n v="5501"/>
    <x v="0"/>
    <x v="12"/>
    <s v="EUR"/>
    <n v="1453244340"/>
    <n v="1448136417"/>
    <b v="0"/>
    <n v="76"/>
    <b v="1"/>
    <x v="6"/>
    <n v="2750.5"/>
    <x v="1"/>
    <x v="6"/>
  </r>
  <r>
    <n v="3823"/>
    <s v="FEED"/>
    <s v="Feed, a new play by Garrett Markgraf (based on the novel by M.T. Anderson), Directed by Anna Marck at Oakland University."/>
    <n v="150"/>
    <n v="2500"/>
    <n v="2650"/>
    <x v="0"/>
    <x v="0"/>
    <s v="USD"/>
    <n v="1437364740"/>
    <n v="1434405044"/>
    <b v="0"/>
    <n v="41"/>
    <b v="1"/>
    <x v="6"/>
    <n v="1325"/>
    <x v="1"/>
    <x v="6"/>
  </r>
  <r>
    <n v="3824"/>
    <s v="Count Your Blessings - A Verbatim Performance"/>
    <s v="the hardy presents a collaboration between Robbie Curran and Abram Rooney. Kemble House, 9th-14th August, every night at 8pm."/>
    <n v="20"/>
    <n v="250"/>
    <n v="270"/>
    <x v="0"/>
    <x v="1"/>
    <s v="GBP"/>
    <n v="1470058860"/>
    <n v="1469026903"/>
    <b v="0"/>
    <n v="7"/>
    <b v="1"/>
    <x v="6"/>
    <n v="13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271"/>
    <n v="5000"/>
    <n v="5271"/>
    <x v="0"/>
    <x v="0"/>
    <s v="USD"/>
    <n v="1434505214"/>
    <n v="1432690814"/>
    <b v="0"/>
    <n v="49"/>
    <b v="1"/>
    <x v="6"/>
    <n v="2635.5"/>
    <x v="1"/>
    <x v="6"/>
  </r>
  <r>
    <n v="3826"/>
    <s v="DAY OF THE DOG by Blue Sparrow Theatre Company"/>
    <s v="This is the story about the Westons. One family who live with mental illness on a daily basis."/>
    <n v="115"/>
    <n v="600"/>
    <n v="715"/>
    <x v="0"/>
    <x v="1"/>
    <s v="GBP"/>
    <n v="1430993394"/>
    <n v="1428401394"/>
    <b v="0"/>
    <n v="26"/>
    <b v="1"/>
    <x v="6"/>
    <n v="357.5"/>
    <x v="1"/>
    <x v="6"/>
  </r>
  <r>
    <n v="3827"/>
    <s v="BROKEN BISCUITS EDINBURGH"/>
    <s v="IAM TRYING TO TAKE MY DEBUT PLAY BROKEN BISCUITS TO EDINGBURGH FESTIVAL 2015 AND REALLY NEED SOME FUNDING TO HELP ME ACHIEVE THIS GOAL"/>
    <n v="1580"/>
    <n v="3000"/>
    <n v="4580"/>
    <x v="0"/>
    <x v="1"/>
    <s v="GBP"/>
    <n v="1427414400"/>
    <n v="1422656201"/>
    <b v="0"/>
    <n v="65"/>
    <b v="1"/>
    <x v="6"/>
    <n v="2290"/>
    <x v="1"/>
    <x v="6"/>
  </r>
  <r>
    <n v="3828"/>
    <s v="A Few Brave Men: The Chosen Few"/>
    <s v="In 1942 three black and one Puerto Rican jazz musicians from Harlem join the segregated US Marines. We see &quot;Love In Time of War&quot;"/>
    <n v="0"/>
    <n v="5000"/>
    <n v="5000"/>
    <x v="0"/>
    <x v="0"/>
    <s v="USD"/>
    <n v="1420033187"/>
    <n v="1414845587"/>
    <b v="0"/>
    <n v="28"/>
    <b v="1"/>
    <x v="6"/>
    <n v="2500"/>
    <x v="1"/>
    <x v="6"/>
  </r>
  <r>
    <n v="3829"/>
    <s v="Returning Home."/>
    <s v="A play that illustrates the symptoms of PTSD, shows its effect on families, and demonstrates some of the difficulties of treating it."/>
    <n v="1"/>
    <n v="500"/>
    <n v="501"/>
    <x v="0"/>
    <x v="0"/>
    <s v="USD"/>
    <n v="1472676371"/>
    <n v="1470948371"/>
    <b v="0"/>
    <n v="8"/>
    <b v="1"/>
    <x v="6"/>
    <n v="250.5"/>
    <x v="1"/>
    <x v="6"/>
  </r>
  <r>
    <n v="3830"/>
    <s v="Run Away"/>
    <s v="The Aeon Theatre company is producing another original play by Parker Hale at the Manhattan Reportory Theatre"/>
    <n v="125"/>
    <n v="100"/>
    <n v="225"/>
    <x v="0"/>
    <x v="0"/>
    <s v="USD"/>
    <n v="1464371211"/>
    <n v="1463161611"/>
    <b v="0"/>
    <n v="3"/>
    <b v="1"/>
    <x v="6"/>
    <n v="112.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30.110000000000014"/>
    <n v="500"/>
    <n v="530.11"/>
    <x v="0"/>
    <x v="0"/>
    <s v="USD"/>
    <n v="1415222545"/>
    <n v="1413404545"/>
    <b v="0"/>
    <n v="9"/>
    <b v="1"/>
    <x v="6"/>
    <n v="265.0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56"/>
    <n v="1200"/>
    <n v="1256"/>
    <x v="0"/>
    <x v="0"/>
    <s v="USD"/>
    <n v="1455936335"/>
    <n v="1452048335"/>
    <b v="0"/>
    <n v="9"/>
    <b v="1"/>
    <x v="6"/>
    <n v="628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200"/>
    <n v="1200"/>
    <n v="1400"/>
    <x v="0"/>
    <x v="5"/>
    <s v="CAD"/>
    <n v="1417460940"/>
    <n v="1416516972"/>
    <b v="0"/>
    <n v="20"/>
    <b v="1"/>
    <x v="6"/>
    <n v="700"/>
    <x v="1"/>
    <x v="6"/>
  </r>
  <r>
    <n v="3834"/>
    <s v="Better to Have Loved...?"/>
    <s v="About the impact of addiction on relationships; my play hopes to inspire &amp; support those affected to connect with their own creativity"/>
    <n v="271"/>
    <n v="3000"/>
    <n v="3271"/>
    <x v="0"/>
    <x v="1"/>
    <s v="GBP"/>
    <n v="1434624067"/>
    <n v="1432032067"/>
    <b v="0"/>
    <n v="57"/>
    <b v="1"/>
    <x v="6"/>
    <n v="1635.5"/>
    <x v="1"/>
    <x v="6"/>
  </r>
  <r>
    <n v="3835"/>
    <s v="Support new theatre piece IT DOESN'T MATTER"/>
    <s v="IT DOESN'T MATTER is a new comedic piece of political theatre written by three enthusiastic students. Help us produce it at LIPA!"/>
    <n v="120"/>
    <n v="200"/>
    <n v="320"/>
    <x v="0"/>
    <x v="1"/>
    <s v="GBP"/>
    <n v="1461278208"/>
    <n v="1459463808"/>
    <b v="0"/>
    <n v="8"/>
    <b v="1"/>
    <x v="6"/>
    <n v="160"/>
    <x v="1"/>
    <x v="6"/>
  </r>
  <r>
    <n v="3836"/>
    <s v="Home (The Place Where My Stuff Resides)"/>
    <s v="&quot;The surveyor said the foundation was shaky&quot;. A woman finds what it means to rebuild her marriage."/>
    <n v="100"/>
    <n v="800"/>
    <n v="900"/>
    <x v="0"/>
    <x v="0"/>
    <s v="USD"/>
    <n v="1470197340"/>
    <n v="1467497652"/>
    <b v="0"/>
    <n v="14"/>
    <b v="1"/>
    <x v="6"/>
    <n v="450"/>
    <x v="1"/>
    <x v="6"/>
  </r>
  <r>
    <n v="3837"/>
    <s v="Farcical Elements Presents Boeing-Boeing"/>
    <s v="A high-flying French farce with the thrust of a well-tuned jet engine"/>
    <n v="42"/>
    <n v="2000"/>
    <n v="2042"/>
    <x v="0"/>
    <x v="1"/>
    <s v="GBP"/>
    <n v="1435947758"/>
    <n v="1432837358"/>
    <b v="0"/>
    <n v="17"/>
    <b v="1"/>
    <x v="6"/>
    <n v="102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824"/>
    <n v="100000"/>
    <n v="100824"/>
    <x v="0"/>
    <x v="11"/>
    <s v="SEK"/>
    <n v="1432314209"/>
    <n v="1429722209"/>
    <b v="0"/>
    <n v="100"/>
    <b v="1"/>
    <x v="6"/>
    <n v="5041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5"/>
    <n v="2000"/>
    <n v="2025"/>
    <x v="0"/>
    <x v="0"/>
    <s v="USD"/>
    <n v="1438226724"/>
    <n v="1433042724"/>
    <b v="0"/>
    <n v="32"/>
    <b v="1"/>
    <x v="6"/>
    <n v="1012.5"/>
    <x v="1"/>
    <x v="6"/>
  </r>
  <r>
    <n v="3840"/>
    <s v="Tonight I'll be April"/>
    <s v="A gritty play looking at a modern day relationship, highlighting issues of mental health and abuse suffered by men."/>
    <n v="64"/>
    <n v="1"/>
    <n v="65"/>
    <x v="0"/>
    <x v="1"/>
    <s v="GBP"/>
    <n v="1459180229"/>
    <n v="1457023829"/>
    <b v="0"/>
    <n v="3"/>
    <b v="1"/>
    <x v="6"/>
    <n v="32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-9128"/>
    <n v="10000"/>
    <n v="872"/>
    <x v="2"/>
    <x v="0"/>
    <s v="USD"/>
    <n v="1405882287"/>
    <n v="1400698287"/>
    <b v="1"/>
    <n v="34"/>
    <b v="0"/>
    <x v="6"/>
    <n v="436"/>
    <x v="1"/>
    <x v="6"/>
  </r>
  <r>
    <n v="3842"/>
    <s v="Shakespeare's The Tempest: In-The-Round"/>
    <s v="Follow the sell-out Tree Folk Theatre, as we lead you through The Tempest with masks, puppetry and live music! 15th July - 3rd August"/>
    <n v="-3903"/>
    <n v="5000"/>
    <n v="1097"/>
    <x v="2"/>
    <x v="1"/>
    <s v="GBP"/>
    <n v="1399809052"/>
    <n v="1397217052"/>
    <b v="1"/>
    <n v="23"/>
    <b v="0"/>
    <x v="6"/>
    <n v="548.5"/>
    <x v="1"/>
    <x v="6"/>
  </r>
  <r>
    <n v="3843"/>
    <s v="Vengeance Can Wait"/>
    <s v="Vengeance Can Wait navigates Japanese sub-culture as it charts a dark, twisted and touching, â€œdifferentâ€ kind of love story."/>
    <n v="-3935"/>
    <n v="5000"/>
    <n v="1065"/>
    <x v="2"/>
    <x v="0"/>
    <s v="USD"/>
    <n v="1401587064"/>
    <n v="1399427064"/>
    <b v="1"/>
    <n v="19"/>
    <b v="0"/>
    <x v="6"/>
    <n v="532.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-5734"/>
    <n v="9800"/>
    <n v="4066"/>
    <x v="2"/>
    <x v="0"/>
    <s v="USD"/>
    <n v="1401778740"/>
    <n v="1399474134"/>
    <b v="1"/>
    <n v="50"/>
    <b v="0"/>
    <x v="6"/>
    <n v="2033"/>
    <x v="1"/>
    <x v="6"/>
  </r>
  <r>
    <n v="3845"/>
    <s v="Marilyn Madness &amp; Me"/>
    <s v="He met Marilyn. He became obsessed with Norma Jean. That changed everything._x000a__x000a_                                A play by Frank Furino"/>
    <n v="-39158"/>
    <n v="40000"/>
    <n v="842"/>
    <x v="2"/>
    <x v="0"/>
    <s v="USD"/>
    <n v="1443711774"/>
    <n v="1441119774"/>
    <b v="1"/>
    <n v="12"/>
    <b v="0"/>
    <x v="6"/>
    <n v="421"/>
    <x v="1"/>
    <x v="6"/>
  </r>
  <r>
    <n v="3846"/>
    <s v="My Insane Shakespeare"/>
    <s v="My Insane Shakespeare. An original play by Arthur Elbakyan premiering October 13th at United Solo, New York City."/>
    <n v="-6811"/>
    <n v="7000"/>
    <n v="189"/>
    <x v="2"/>
    <x v="0"/>
    <s v="USD"/>
    <n v="1412405940"/>
    <n v="1409721542"/>
    <b v="1"/>
    <n v="8"/>
    <b v="0"/>
    <x v="6"/>
    <n v="94.5"/>
    <x v="1"/>
    <x v="6"/>
  </r>
  <r>
    <n v="3847"/>
    <s v="Madame X"/>
    <s v="The production of the original play &quot;Madame X&quot; by Amanda Davison. Inspired by the painting by John Singer Sargent."/>
    <n v="-8803"/>
    <n v="10500"/>
    <n v="1697"/>
    <x v="2"/>
    <x v="0"/>
    <s v="USD"/>
    <n v="1437283391"/>
    <n v="1433395391"/>
    <b v="1"/>
    <n v="9"/>
    <b v="0"/>
    <x v="6"/>
    <n v="848.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-10871"/>
    <n v="13000"/>
    <n v="2129"/>
    <x v="2"/>
    <x v="0"/>
    <s v="USD"/>
    <n v="1445196989"/>
    <n v="1442604989"/>
    <b v="1"/>
    <n v="43"/>
    <b v="0"/>
    <x v="6"/>
    <n v="1064.5"/>
    <x v="1"/>
    <x v="6"/>
  </r>
  <r>
    <n v="3849"/>
    <s v="Auf geht's beim Schichtl"/>
    <s v="Bayerische KomÃ¶die im Schaustellermillieu vor historischem Hintergrund des Oktoberfestes von Winfried Frey. UrauffÃ¼hrung September 2015"/>
    <n v="-27887"/>
    <n v="30000"/>
    <n v="2113"/>
    <x v="2"/>
    <x v="12"/>
    <s v="EUR"/>
    <n v="1434047084"/>
    <n v="1431455084"/>
    <b v="1"/>
    <n v="28"/>
    <b v="0"/>
    <x v="6"/>
    <n v="1056.5"/>
    <x v="1"/>
    <x v="6"/>
  </r>
  <r>
    <n v="3850"/>
    <s v="The Vagina Monologues 2015"/>
    <s v="V-Day is a global activist movement to end violence against women and girls."/>
    <n v="-962"/>
    <n v="1000"/>
    <n v="38"/>
    <x v="2"/>
    <x v="0"/>
    <s v="USD"/>
    <n v="1420081143"/>
    <n v="1417489143"/>
    <b v="1"/>
    <n v="4"/>
    <b v="0"/>
    <x v="6"/>
    <n v="19"/>
    <x v="1"/>
    <x v="6"/>
  </r>
  <r>
    <n v="3851"/>
    <s v="Waving Goodbye"/>
    <s v="A play about the horrible choices we have to make every day. Should we take a risk, or take the road most travelled?"/>
    <n v="-1648"/>
    <n v="2500"/>
    <n v="852"/>
    <x v="2"/>
    <x v="1"/>
    <s v="GBP"/>
    <n v="1437129179"/>
    <n v="1434537179"/>
    <b v="1"/>
    <n v="24"/>
    <b v="0"/>
    <x v="6"/>
    <n v="426"/>
    <x v="1"/>
    <x v="6"/>
  </r>
  <r>
    <n v="3852"/>
    <s v="Rob Base Presents Unequally Yoked The Stage Play"/>
    <s v="Writer/Director Lynette J. Blackwell presents the hilarious entangled love story of when evil and good attempt to coexist."/>
    <n v="-9980"/>
    <n v="10000"/>
    <n v="20"/>
    <x v="2"/>
    <x v="0"/>
    <s v="USD"/>
    <n v="1427427276"/>
    <n v="1425270876"/>
    <b v="0"/>
    <n v="2"/>
    <b v="0"/>
    <x v="6"/>
    <n v="10"/>
    <x v="1"/>
    <x v="6"/>
  </r>
  <r>
    <n v="3853"/>
    <s v="The Original Laughter Therapist"/>
    <s v="A dose of One-woman &quot;Dramedy&quot; to cure those daily blues is just what the doctor ordered!"/>
    <n v="-99974"/>
    <n v="100000"/>
    <n v="26"/>
    <x v="2"/>
    <x v="0"/>
    <s v="USD"/>
    <n v="1409602178"/>
    <n v="1406578178"/>
    <b v="0"/>
    <n v="2"/>
    <b v="0"/>
    <x v="6"/>
    <n v="13"/>
    <x v="1"/>
    <x v="6"/>
  </r>
  <r>
    <n v="3854"/>
    <s v="The Case Of Soghomon Tehlirian"/>
    <s v="A play dedicated to the 100th anniversary of the Armenian Genocide."/>
    <n v="-9212"/>
    <n v="11000"/>
    <n v="1788"/>
    <x v="2"/>
    <x v="0"/>
    <s v="USD"/>
    <n v="1431206058"/>
    <n v="1428614058"/>
    <b v="0"/>
    <n v="20"/>
    <b v="0"/>
    <x v="6"/>
    <n v="89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-975"/>
    <n v="1000"/>
    <n v="25"/>
    <x v="2"/>
    <x v="0"/>
    <s v="USD"/>
    <n v="1427408271"/>
    <n v="1424819871"/>
    <b v="0"/>
    <n v="1"/>
    <b v="0"/>
    <x v="6"/>
    <n v="1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-4999"/>
    <n v="5000"/>
    <n v="1"/>
    <x v="2"/>
    <x v="0"/>
    <s v="USD"/>
    <n v="1425833403"/>
    <n v="1423245003"/>
    <b v="0"/>
    <n v="1"/>
    <b v="0"/>
    <x v="6"/>
    <n v="0.5"/>
    <x v="1"/>
    <x v="6"/>
  </r>
  <r>
    <n v="3857"/>
    <s v="I support Molding Heartz"/>
    <s v="The Ultimate Screenwriting Conference_x000a_is the experience showing screenwriters how to write and sell a screenplay in hollywood!"/>
    <n v="-4740"/>
    <n v="5000"/>
    <n v="260"/>
    <x v="2"/>
    <x v="0"/>
    <s v="USD"/>
    <n v="1406913120"/>
    <n v="1404927690"/>
    <b v="0"/>
    <n v="4"/>
    <b v="0"/>
    <x v="6"/>
    <n v="13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-490"/>
    <n v="500"/>
    <n v="10"/>
    <x v="2"/>
    <x v="1"/>
    <s v="GBP"/>
    <n v="1432328400"/>
    <n v="1430734844"/>
    <b v="0"/>
    <n v="1"/>
    <b v="0"/>
    <x v="6"/>
    <n v="5"/>
    <x v="1"/>
    <x v="6"/>
  </r>
  <r>
    <n v="3859"/>
    <s v="What Dreams Were Made Of"/>
    <s v="This is a play that will have each and everyone that sees it thinking about the dreams they had growing up. It's a dramady"/>
    <n v="-2499"/>
    <n v="2500"/>
    <n v="1"/>
    <x v="2"/>
    <x v="0"/>
    <s v="USD"/>
    <n v="1403730000"/>
    <n v="1401485207"/>
    <b v="0"/>
    <n v="1"/>
    <b v="0"/>
    <x v="6"/>
    <n v="0.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-4940"/>
    <n v="6000"/>
    <n v="1060"/>
    <x v="2"/>
    <x v="0"/>
    <s v="USD"/>
    <n v="1407858710"/>
    <n v="1405266710"/>
    <b v="0"/>
    <n v="13"/>
    <b v="0"/>
    <x v="6"/>
    <n v="530"/>
    <x v="1"/>
    <x v="6"/>
  </r>
  <r>
    <n v="3861"/>
    <s v="READY OR NOT HERE I COME"/>
    <s v="THE COMING OF THE LORD!"/>
    <n v="-1900"/>
    <n v="2000"/>
    <n v="100"/>
    <x v="2"/>
    <x v="0"/>
    <s v="USD"/>
    <n v="1415828820"/>
    <n v="1412258977"/>
    <b v="0"/>
    <n v="1"/>
    <b v="0"/>
    <x v="6"/>
    <n v="50"/>
    <x v="1"/>
    <x v="6"/>
  </r>
  <r>
    <n v="3862"/>
    <s v="The Container Play"/>
    <s v="The hit immersive theatre experience of England comes to Corpus Christi!"/>
    <n v="-7499"/>
    <n v="7500"/>
    <n v="1"/>
    <x v="2"/>
    <x v="0"/>
    <s v="USD"/>
    <n v="1473699540"/>
    <n v="1472451356"/>
    <b v="0"/>
    <n v="1"/>
    <b v="0"/>
    <x v="6"/>
    <n v="0.5"/>
    <x v="1"/>
    <x v="6"/>
  </r>
  <r>
    <n v="3863"/>
    <s v="Umma Yemaya"/>
    <s v="Umma Yemaya is  a play that examines the challenges of unconventional love. The Lady  and the Artist create their own world for love."/>
    <n v="-6000"/>
    <n v="6000"/>
    <n v="0"/>
    <x v="2"/>
    <x v="0"/>
    <s v="USD"/>
    <n v="1446739905"/>
    <n v="1441552305"/>
    <b v="0"/>
    <n v="0"/>
    <b v="0"/>
    <x v="6"/>
    <n v="0"/>
    <x v="1"/>
    <x v="6"/>
  </r>
  <r>
    <n v="3864"/>
    <s v="Grammar Land Performances"/>
    <s v="I want to create a theatrical performance of the book Grammar Land and present it at schools to help children learn proper grammar."/>
    <n v="-4940"/>
    <n v="5000"/>
    <n v="60"/>
    <x v="2"/>
    <x v="0"/>
    <s v="USD"/>
    <n v="1447799054"/>
    <n v="1445203454"/>
    <b v="0"/>
    <n v="3"/>
    <b v="0"/>
    <x v="6"/>
    <n v="30"/>
    <x v="1"/>
    <x v="6"/>
  </r>
  <r>
    <n v="3865"/>
    <s v="Fellatia's-Fantastic-Fun-Time-Show"/>
    <s v="Sissy Entertainment delivers a delicious cabaret that blends comedic monologue, song, and traditional sketch comedy."/>
    <n v="-1763"/>
    <n v="2413"/>
    <n v="650"/>
    <x v="2"/>
    <x v="5"/>
    <s v="CAD"/>
    <n v="1409376600"/>
    <n v="1405957098"/>
    <b v="0"/>
    <n v="14"/>
    <b v="0"/>
    <x v="6"/>
    <n v="325"/>
    <x v="1"/>
    <x v="6"/>
  </r>
  <r>
    <n v="3866"/>
    <s v="a feminine ending, brought to you by the East End Theatre Co"/>
    <s v="A funny, moving, witty piece about a girl, her oboe, and her dreams."/>
    <n v="-1989"/>
    <n v="2000"/>
    <n v="11"/>
    <x v="2"/>
    <x v="0"/>
    <s v="USD"/>
    <n v="1458703740"/>
    <n v="1454453021"/>
    <b v="0"/>
    <n v="2"/>
    <b v="0"/>
    <x v="6"/>
    <n v="5.5"/>
    <x v="1"/>
    <x v="6"/>
  </r>
  <r>
    <n v="3867"/>
    <s v="RUSSIAN PLAY &quot;HOW TO BE BRAVE&quot;"/>
    <s v="What do you know about Russian Culture? Our project helps the American children to find out about Russian literature."/>
    <n v="-1749"/>
    <n v="2000"/>
    <n v="251"/>
    <x v="2"/>
    <x v="0"/>
    <s v="USD"/>
    <n v="1466278339"/>
    <n v="1463686339"/>
    <b v="0"/>
    <n v="5"/>
    <b v="0"/>
    <x v="6"/>
    <n v="125.5"/>
    <x v="1"/>
    <x v="6"/>
  </r>
  <r>
    <n v="3868"/>
    <s v="1000 words (Canceled)"/>
    <s v="New collection of music by Scott Evan Davis!"/>
    <n v="-4990"/>
    <n v="5000"/>
    <n v="10"/>
    <x v="1"/>
    <x v="1"/>
    <s v="GBP"/>
    <n v="1410191405"/>
    <n v="1408031405"/>
    <b v="0"/>
    <n v="1"/>
    <b v="0"/>
    <x v="40"/>
    <n v="5"/>
    <x v="1"/>
    <x v="40"/>
  </r>
  <r>
    <n v="3869"/>
    <s v="The Masturbation Musical (Canceled)"/>
    <s v="A Musical about 3 women who pursue their Pleasure and end up finding themselves."/>
    <n v="-12659"/>
    <n v="13111"/>
    <n v="452"/>
    <x v="1"/>
    <x v="0"/>
    <s v="USD"/>
    <n v="1426302660"/>
    <n v="1423761792"/>
    <b v="0"/>
    <n v="15"/>
    <b v="0"/>
    <x v="40"/>
    <n v="226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-8500"/>
    <n v="10000"/>
    <n v="1500"/>
    <x v="1"/>
    <x v="0"/>
    <s v="USD"/>
    <n v="1404360478"/>
    <n v="1401768478"/>
    <b v="0"/>
    <n v="10"/>
    <b v="0"/>
    <x v="40"/>
    <n v="750"/>
    <x v="1"/>
    <x v="40"/>
  </r>
  <r>
    <n v="3871"/>
    <s v="Pocket Monsters: A Musical Parody (Canceled)"/>
    <s v="Our musical is finally ready to come to life, and we're raising funds to help make that happen!"/>
    <n v="-1460"/>
    <n v="1500"/>
    <n v="40"/>
    <x v="1"/>
    <x v="0"/>
    <s v="USD"/>
    <n v="1490809450"/>
    <n v="1485629050"/>
    <b v="0"/>
    <n v="3"/>
    <b v="0"/>
    <x v="40"/>
    <n v="20"/>
    <x v="1"/>
    <x v="40"/>
  </r>
  <r>
    <n v="3872"/>
    <s v="Shining Star Players (Canceled)"/>
    <s v="We are a brand new theatrical teen production company, and we need enough money to put on our first musical production."/>
    <n v="-15000"/>
    <n v="15000"/>
    <n v="0"/>
    <x v="1"/>
    <x v="0"/>
    <s v="USD"/>
    <n v="1439522996"/>
    <n v="1435202996"/>
    <b v="0"/>
    <n v="0"/>
    <b v="0"/>
    <x v="4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-5500"/>
    <n v="5500"/>
    <n v="0"/>
    <x v="1"/>
    <x v="0"/>
    <s v="USD"/>
    <n v="1444322535"/>
    <n v="1441730535"/>
    <b v="0"/>
    <n v="0"/>
    <b v="0"/>
    <x v="4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-620"/>
    <n v="620"/>
    <n v="0"/>
    <x v="1"/>
    <x v="4"/>
    <s v="NZD"/>
    <n v="1422061200"/>
    <n v="1420244622"/>
    <b v="0"/>
    <n v="0"/>
    <b v="0"/>
    <x v="4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-30000"/>
    <n v="30000"/>
    <n v="0"/>
    <x v="1"/>
    <x v="8"/>
    <s v="DKK"/>
    <n v="1472896800"/>
    <n v="1472804365"/>
    <b v="0"/>
    <n v="0"/>
    <b v="0"/>
    <x v="4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-1841"/>
    <n v="3900"/>
    <n v="2059"/>
    <x v="1"/>
    <x v="1"/>
    <s v="GBP"/>
    <n v="1454425128"/>
    <n v="1451833128"/>
    <b v="0"/>
    <n v="46"/>
    <b v="0"/>
    <x v="40"/>
    <n v="1029.5"/>
    <x v="1"/>
    <x v="40"/>
  </r>
  <r>
    <n v="3877"/>
    <s v="Does NY Heart Me? The Musical (Canceled)"/>
    <s v="Help us record the concept album and stage grand concerts with a fantastic cast and orchestra. Get your tickets, music and more!"/>
    <n v="-23759"/>
    <n v="25000"/>
    <n v="1241"/>
    <x v="1"/>
    <x v="0"/>
    <s v="USD"/>
    <n v="1481213752"/>
    <n v="1478621752"/>
    <b v="0"/>
    <n v="14"/>
    <b v="0"/>
    <x v="40"/>
    <n v="620.5"/>
    <x v="1"/>
    <x v="40"/>
  </r>
  <r>
    <n v="3878"/>
    <s v="Boys In The Arts Scholarship Program (Canceled)"/>
    <s v="Encouraging young males to engage in vocational development in the art of musical theater and related dance classes."/>
    <n v="-17990"/>
    <n v="18000"/>
    <n v="10"/>
    <x v="1"/>
    <x v="0"/>
    <s v="USD"/>
    <n v="1435636740"/>
    <n v="1433014746"/>
    <b v="0"/>
    <n v="1"/>
    <b v="0"/>
    <x v="40"/>
    <n v="5"/>
    <x v="1"/>
    <x v="40"/>
  </r>
  <r>
    <n v="3879"/>
    <s v="Theatre 'Portable' Royal (Canceled)"/>
    <s v="Theatre â€˜Portableâ€™ Royal is a portable, fully working, 40 seater theatre which will tour the UK and beyond!"/>
    <n v="-15000"/>
    <n v="15000"/>
    <n v="0"/>
    <x v="1"/>
    <x v="1"/>
    <s v="GBP"/>
    <n v="1422218396"/>
    <n v="1419626396"/>
    <b v="0"/>
    <n v="0"/>
    <b v="0"/>
    <x v="4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-6520"/>
    <n v="7500"/>
    <n v="980"/>
    <x v="1"/>
    <x v="1"/>
    <s v="GBP"/>
    <n v="1406761200"/>
    <n v="1403724820"/>
    <b v="0"/>
    <n v="17"/>
    <b v="0"/>
    <x v="40"/>
    <n v="490"/>
    <x v="1"/>
    <x v="40"/>
  </r>
  <r>
    <n v="3881"/>
    <s v="My Real Mother's Name is... (Canceled)"/>
    <s v="A musical journey coming to the Blue Venue at the 2017 Orlando Fringe Festival!"/>
    <n v="-475"/>
    <n v="500"/>
    <n v="25"/>
    <x v="1"/>
    <x v="0"/>
    <s v="USD"/>
    <n v="1487550399"/>
    <n v="1484958399"/>
    <b v="0"/>
    <n v="1"/>
    <b v="0"/>
    <x v="40"/>
    <n v="12.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-30000"/>
    <n v="30000"/>
    <n v="0"/>
    <x v="1"/>
    <x v="2"/>
    <s v="AUD"/>
    <n v="1454281380"/>
    <n v="1451950570"/>
    <b v="0"/>
    <n v="0"/>
    <b v="0"/>
    <x v="4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-15000"/>
    <n v="15000"/>
    <n v="0"/>
    <x v="1"/>
    <x v="1"/>
    <s v="GBP"/>
    <n v="1409668069"/>
    <n v="1407076069"/>
    <b v="0"/>
    <n v="0"/>
    <b v="0"/>
    <x v="4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-10000"/>
    <n v="10000"/>
    <n v="0"/>
    <x v="1"/>
    <x v="0"/>
    <s v="USD"/>
    <n v="1427479192"/>
    <n v="1425322792"/>
    <b v="0"/>
    <n v="0"/>
    <b v="0"/>
    <x v="4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-375000"/>
    <n v="375000"/>
    <n v="0"/>
    <x v="1"/>
    <x v="0"/>
    <s v="USD"/>
    <n v="1462834191"/>
    <n v="1460242191"/>
    <b v="0"/>
    <n v="0"/>
    <b v="0"/>
    <x v="40"/>
    <n v="0"/>
    <x v="1"/>
    <x v="40"/>
  </r>
  <r>
    <n v="3886"/>
    <s v="a (Canceled)"/>
    <n v="1"/>
    <n v="-10000"/>
    <n v="10000"/>
    <n v="0"/>
    <x v="1"/>
    <x v="2"/>
    <s v="AUD"/>
    <n v="1418275702"/>
    <n v="1415683702"/>
    <b v="0"/>
    <n v="0"/>
    <b v="0"/>
    <x v="4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-1965"/>
    <n v="2000"/>
    <n v="35"/>
    <x v="1"/>
    <x v="0"/>
    <s v="USD"/>
    <n v="1430517600"/>
    <n v="1426538129"/>
    <b v="0"/>
    <n v="2"/>
    <b v="0"/>
    <x v="4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-1458"/>
    <n v="2000"/>
    <n v="542"/>
    <x v="2"/>
    <x v="1"/>
    <s v="GBP"/>
    <n v="1488114358"/>
    <n v="1485522358"/>
    <b v="0"/>
    <n v="14"/>
    <b v="0"/>
    <x v="6"/>
    <n v="271"/>
    <x v="1"/>
    <x v="6"/>
  </r>
  <r>
    <n v="3889"/>
    <s v="Sherri's Playhouse Present's A Heavenly Hand!"/>
    <s v="A romantic comedy about a girl trying to figure out what to do with her life and an angel who comes to help her."/>
    <n v="-7882"/>
    <n v="8000"/>
    <n v="118"/>
    <x v="2"/>
    <x v="0"/>
    <s v="USD"/>
    <n v="1420413960"/>
    <n v="1417651630"/>
    <b v="0"/>
    <n v="9"/>
    <b v="0"/>
    <x v="6"/>
    <n v="59"/>
    <x v="1"/>
    <x v="6"/>
  </r>
  <r>
    <n v="3890"/>
    <s v="Something Wicked This Way Comes"/>
    <s v="Will Power Troupe is the only US group invited to perform in London's Shakespeare Festival. We need your help to bring the USA to UK!"/>
    <n v="-12476"/>
    <n v="15000"/>
    <n v="2524"/>
    <x v="2"/>
    <x v="0"/>
    <s v="USD"/>
    <n v="1439662344"/>
    <n v="1434478344"/>
    <b v="0"/>
    <n v="8"/>
    <b v="0"/>
    <x v="6"/>
    <n v="1262"/>
    <x v="1"/>
    <x v="6"/>
  </r>
  <r>
    <n v="3891"/>
    <s v="Out of the Box: A Mime Story"/>
    <s v="A comedy about a mime who dreams of becoming a stand up comedian."/>
    <n v="-540"/>
    <n v="800"/>
    <n v="260"/>
    <x v="2"/>
    <x v="0"/>
    <s v="USD"/>
    <n v="1427086740"/>
    <n v="1424488244"/>
    <b v="0"/>
    <n v="7"/>
    <b v="0"/>
    <x v="6"/>
    <n v="13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-1000"/>
    <n v="1000"/>
    <n v="0"/>
    <x v="2"/>
    <x v="0"/>
    <s v="USD"/>
    <n v="1408863600"/>
    <n v="1408203557"/>
    <b v="0"/>
    <n v="0"/>
    <b v="0"/>
    <x v="6"/>
    <n v="0"/>
    <x v="1"/>
    <x v="6"/>
  </r>
  <r>
    <n v="3893"/>
    <s v="MY PRIVATE REVOLUTION"/>
    <s v="An inspiring story of a young girl's journey from childhood to adulthood told through monologue, dialogue, poetry and music and dance."/>
    <n v="-39225"/>
    <n v="50000"/>
    <n v="10775"/>
    <x v="2"/>
    <x v="0"/>
    <s v="USD"/>
    <n v="1404194400"/>
    <n v="1400600840"/>
    <b v="0"/>
    <n v="84"/>
    <b v="0"/>
    <x v="6"/>
    <n v="5387.5"/>
    <x v="1"/>
    <x v="6"/>
  </r>
  <r>
    <n v="3894"/>
    <s v="MADE-UP: A Sitcom Theater Special"/>
    <s v="Ryan and Vanessa are hosting Christmas for the first time but instead of a happy celebration, they get a hilarious survival situation."/>
    <n v="-14480"/>
    <n v="15000"/>
    <n v="520"/>
    <x v="2"/>
    <x v="0"/>
    <s v="USD"/>
    <n v="1481000340"/>
    <n v="1478386812"/>
    <b v="0"/>
    <n v="11"/>
    <b v="0"/>
    <x v="6"/>
    <n v="260"/>
    <x v="1"/>
    <x v="6"/>
  </r>
  <r>
    <n v="3895"/>
    <s v="Vestige"/>
    <s v="A Transgender makeup artist calls into question the loyalty of her best friend in a 1980's circus while dealing with her dying mother."/>
    <n v="-950"/>
    <n v="1000"/>
    <n v="50"/>
    <x v="2"/>
    <x v="0"/>
    <s v="USD"/>
    <n v="1425103218"/>
    <n v="1422424818"/>
    <b v="0"/>
    <n v="1"/>
    <b v="0"/>
    <x v="6"/>
    <n v="25"/>
    <x v="1"/>
    <x v="6"/>
  </r>
  <r>
    <n v="3896"/>
    <s v="Yorick and Company"/>
    <s v="Yorick and Co. is a comedy about a struggling theatre company whose mysterious benefactor starts haunting the show!"/>
    <n v="-1430"/>
    <n v="1600"/>
    <n v="170"/>
    <x v="2"/>
    <x v="0"/>
    <s v="USD"/>
    <n v="1402979778"/>
    <n v="1401770178"/>
    <b v="0"/>
    <n v="4"/>
    <b v="0"/>
    <x v="6"/>
    <n v="8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-2060"/>
    <n v="2500"/>
    <n v="440"/>
    <x v="2"/>
    <x v="4"/>
    <s v="NZD"/>
    <n v="1420750683"/>
    <n v="1418158683"/>
    <b v="0"/>
    <n v="10"/>
    <b v="0"/>
    <x v="6"/>
    <n v="22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-1686"/>
    <n v="2500"/>
    <n v="814"/>
    <x v="2"/>
    <x v="1"/>
    <s v="GBP"/>
    <n v="1439827200"/>
    <n v="1436355270"/>
    <b v="0"/>
    <n v="16"/>
    <b v="0"/>
    <x v="6"/>
    <n v="407"/>
    <x v="1"/>
    <x v="6"/>
  </r>
  <r>
    <n v="3899"/>
    <s v="RAIN | a theatrical production of life-changing proportions"/>
    <s v="More than just a play, RAIN is an outreach to hurting people who feel disengaged or rejected by others."/>
    <n v="-9875"/>
    <n v="10000"/>
    <n v="125"/>
    <x v="2"/>
    <x v="0"/>
    <s v="USD"/>
    <n v="1407868561"/>
    <n v="1406140561"/>
    <b v="0"/>
    <n v="2"/>
    <b v="0"/>
    <x v="6"/>
    <n v="62.5"/>
    <x v="1"/>
    <x v="6"/>
  </r>
  <r>
    <n v="3900"/>
    <s v="HUB Theatre Group presents John Logan's RED"/>
    <s v="HUB Theatre Group collaborates with local artists to present John Logan's RED to the community."/>
    <n v="-2365"/>
    <n v="2500"/>
    <n v="135"/>
    <x v="2"/>
    <x v="0"/>
    <s v="USD"/>
    <n v="1433988791"/>
    <n v="1431396791"/>
    <b v="0"/>
    <n v="5"/>
    <b v="0"/>
    <x v="6"/>
    <n v="67.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-2975"/>
    <n v="3000"/>
    <n v="25"/>
    <x v="2"/>
    <x v="0"/>
    <s v="USD"/>
    <n v="1450554599"/>
    <n v="1447098599"/>
    <b v="0"/>
    <n v="1"/>
    <b v="0"/>
    <x v="6"/>
    <n v="12.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-1535"/>
    <n v="3000"/>
    <n v="1465"/>
    <x v="2"/>
    <x v="1"/>
    <s v="GBP"/>
    <n v="1479125642"/>
    <n v="1476962042"/>
    <b v="0"/>
    <n v="31"/>
    <b v="0"/>
    <x v="6"/>
    <n v="732.5"/>
    <x v="1"/>
    <x v="6"/>
  </r>
  <r>
    <n v="3903"/>
    <s v="Know Thy Law"/>
    <s v="Based on the novel â€œKnow Thy Lawâ€, this powerful play gives the insight and understanding of the power of knowing the law of the land."/>
    <n v="-1500"/>
    <n v="1500"/>
    <n v="0"/>
    <x v="2"/>
    <x v="0"/>
    <s v="USD"/>
    <n v="1439581080"/>
    <n v="1435709765"/>
    <b v="0"/>
    <n v="0"/>
    <b v="0"/>
    <x v="6"/>
    <n v="0"/>
    <x v="1"/>
    <x v="6"/>
  </r>
  <r>
    <n v="3904"/>
    <s v="Black America from Prophets to Pimps"/>
    <s v="A play that will cover 4000 years of black history."/>
    <n v="-9997"/>
    <n v="10000"/>
    <n v="3"/>
    <x v="2"/>
    <x v="0"/>
    <s v="USD"/>
    <n v="1429074240"/>
    <n v="1427866200"/>
    <b v="0"/>
    <n v="2"/>
    <b v="0"/>
    <x v="6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-1327"/>
    <n v="1500"/>
    <n v="173"/>
    <x v="2"/>
    <x v="1"/>
    <s v="GBP"/>
    <n v="1434063600"/>
    <n v="1430405903"/>
    <b v="0"/>
    <n v="7"/>
    <b v="0"/>
    <x v="6"/>
    <n v="86.5"/>
    <x v="1"/>
    <x v="6"/>
  </r>
  <r>
    <n v="3906"/>
    <s v="First Draft Theatre"/>
    <s v="We will workshop, stage and develop new writing, devised work and adaptations. A joyful leap into the possibilities of an idea!"/>
    <n v="-490"/>
    <n v="1500"/>
    <n v="1010"/>
    <x v="2"/>
    <x v="1"/>
    <s v="GBP"/>
    <n v="1435325100"/>
    <n v="1432072893"/>
    <b v="0"/>
    <n v="16"/>
    <b v="0"/>
    <x v="6"/>
    <n v="505"/>
    <x v="1"/>
    <x v="6"/>
  </r>
  <r>
    <n v="3907"/>
    <s v="Burqa&amp;Rifle: A Drama: Two Women, Two Cultues, Two Histories"/>
    <s v="Burqa&amp;Rifle dramatizes the  encounter between two women -- a vigilante and a convert to Islam."/>
    <n v="-847"/>
    <n v="1000"/>
    <n v="153"/>
    <x v="2"/>
    <x v="0"/>
    <s v="USD"/>
    <n v="1414354080"/>
    <n v="1411587606"/>
    <b v="0"/>
    <n v="4"/>
    <b v="0"/>
    <x v="6"/>
    <n v="76.5"/>
    <x v="1"/>
    <x v="6"/>
  </r>
  <r>
    <n v="3908"/>
    <s v="Unconscious Subconscious"/>
    <s v="Death splits apart twin brothers in a questionable car accident. They shared dreams, and now they must share trials in the unknown."/>
    <n v="-685"/>
    <n v="750"/>
    <n v="65"/>
    <x v="2"/>
    <x v="0"/>
    <s v="USD"/>
    <n v="1406603696"/>
    <n v="1405307696"/>
    <b v="0"/>
    <n v="4"/>
    <b v="0"/>
    <x v="6"/>
    <n v="32.5"/>
    <x v="1"/>
    <x v="6"/>
  </r>
  <r>
    <n v="3909"/>
    <s v="Woman2Woman"/>
    <s v="I am trying to put on a gospel comedy stage play that is full of laughter and life lessons as well that will change your life forever,"/>
    <n v="-59865"/>
    <n v="60000"/>
    <n v="135"/>
    <x v="2"/>
    <x v="0"/>
    <s v="USD"/>
    <n v="1410424642"/>
    <n v="1407832642"/>
    <b v="0"/>
    <n v="4"/>
    <b v="0"/>
    <x v="6"/>
    <n v="67.5"/>
    <x v="1"/>
    <x v="6"/>
  </r>
  <r>
    <n v="3910"/>
    <s v="&quot;SHERLOCK HOLMES AND THE SCARLET AVENGER&quot;"/>
    <s v="Join Sherlock Holmes and Dr. Watson as the first adventure together is dramatized live on-stage!  The game is afoot!"/>
    <n v="-5815"/>
    <n v="6000"/>
    <n v="185"/>
    <x v="2"/>
    <x v="0"/>
    <s v="USD"/>
    <n v="1441649397"/>
    <n v="1439057397"/>
    <b v="0"/>
    <n v="3"/>
    <b v="0"/>
    <x v="6"/>
    <n v="92.5"/>
    <x v="1"/>
    <x v="6"/>
  </r>
  <r>
    <n v="3911"/>
    <s v="Ministers of Grace"/>
    <s v="â€˜Ministers of Graceâ€™ imagines what the movie Ghostbusters would be like if written by William Shakespeare."/>
    <n v="-5007"/>
    <n v="8000"/>
    <n v="2993"/>
    <x v="2"/>
    <x v="0"/>
    <s v="USD"/>
    <n v="1417033777"/>
    <n v="1414438177"/>
    <b v="0"/>
    <n v="36"/>
    <b v="0"/>
    <x v="6"/>
    <n v="1496.5"/>
    <x v="1"/>
    <x v="6"/>
  </r>
  <r>
    <n v="3912"/>
    <s v="JoLee Productions"/>
    <s v="Producing &amp; directing Jake's Women by Neil Simon opening July 9 and running through July 26 for Sonoma Arts Live"/>
    <n v="-14999"/>
    <n v="15000"/>
    <n v="1"/>
    <x v="2"/>
    <x v="0"/>
    <s v="USD"/>
    <n v="1429936500"/>
    <n v="1424759330"/>
    <b v="0"/>
    <n v="1"/>
    <b v="0"/>
    <x v="6"/>
    <n v="0.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-9000"/>
    <n v="10000"/>
    <n v="1000"/>
    <x v="2"/>
    <x v="0"/>
    <s v="USD"/>
    <n v="1448863449"/>
    <n v="1446267849"/>
    <b v="0"/>
    <n v="7"/>
    <b v="0"/>
    <x v="6"/>
    <n v="5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-1591"/>
    <n v="2500"/>
    <n v="909"/>
    <x v="2"/>
    <x v="1"/>
    <s v="GBP"/>
    <n v="1431298740"/>
    <n v="1429558756"/>
    <b v="0"/>
    <n v="27"/>
    <b v="0"/>
    <x v="6"/>
    <n v="454.5"/>
    <x v="1"/>
    <x v="6"/>
  </r>
  <r>
    <n v="3915"/>
    <s v="Hardcross"/>
    <s v="Following the enormous success of Hardcross, we are looking for new ways to bring this wonderful play to a wider audience."/>
    <n v="-1495"/>
    <n v="1500"/>
    <n v="5"/>
    <x v="2"/>
    <x v="1"/>
    <s v="GBP"/>
    <n v="1464824309"/>
    <n v="1462232309"/>
    <b v="0"/>
    <n v="1"/>
    <b v="0"/>
    <x v="6"/>
    <n v="2.5"/>
    <x v="1"/>
    <x v="6"/>
  </r>
  <r>
    <n v="3916"/>
    <s v="Final exam"/>
    <s v="We're a small group of University students who need a little help making our final exam production the best product possible."/>
    <n v="-2000"/>
    <n v="2000"/>
    <n v="0"/>
    <x v="2"/>
    <x v="8"/>
    <s v="DKK"/>
    <n v="1464952752"/>
    <n v="1462360752"/>
    <b v="0"/>
    <n v="0"/>
    <b v="0"/>
    <x v="6"/>
    <n v="0"/>
    <x v="1"/>
    <x v="6"/>
  </r>
  <r>
    <n v="3917"/>
    <s v="Romeo and Juliet by Cry of Curs"/>
    <s v="We place the actors and script to the fore, with productions stripped down to barest level, aiming to make theatre accessible."/>
    <n v="-3490"/>
    <n v="3500"/>
    <n v="10"/>
    <x v="2"/>
    <x v="1"/>
    <s v="GBP"/>
    <n v="1410439161"/>
    <n v="1407847161"/>
    <b v="0"/>
    <n v="1"/>
    <b v="0"/>
    <x v="6"/>
    <n v="5"/>
    <x v="1"/>
    <x v="6"/>
  </r>
  <r>
    <n v="3918"/>
    <s v="The Singing Teacher"/>
    <s v="A fantastic new comedy coming to the West End 2014.  An Alan Ayckbourn meets Richard Curtis style comedy. Who knew singing was therapy!"/>
    <n v="-59880"/>
    <n v="60000"/>
    <n v="120"/>
    <x v="2"/>
    <x v="1"/>
    <s v="GBP"/>
    <n v="1407168000"/>
    <n v="1406131023"/>
    <b v="0"/>
    <n v="3"/>
    <b v="0"/>
    <x v="6"/>
    <n v="60"/>
    <x v="1"/>
    <x v="6"/>
  </r>
  <r>
    <n v="3919"/>
    <s v="After The Blue"/>
    <s v="Two sisters living in a Cornish seaside town attempt to hide and escape from a life- circle of deceit, abuse, incest and revenge."/>
    <n v="-4910"/>
    <n v="5000"/>
    <n v="90"/>
    <x v="2"/>
    <x v="1"/>
    <s v="GBP"/>
    <n v="1453075200"/>
    <n v="1450628773"/>
    <b v="0"/>
    <n v="3"/>
    <b v="0"/>
    <x v="6"/>
    <n v="45"/>
    <x v="1"/>
    <x v="6"/>
  </r>
  <r>
    <n v="3920"/>
    <s v="'SCARAMOUCHE JONES'' by Justin Butcher"/>
    <s v="An enthralling tale charting the ecstasies and tragedies behind the seven white masks of centenarian clown,Scaramouche Jones."/>
    <n v="-2365"/>
    <n v="2500"/>
    <n v="135"/>
    <x v="2"/>
    <x v="1"/>
    <s v="GBP"/>
    <n v="1479032260"/>
    <n v="1476436660"/>
    <b v="0"/>
    <n v="3"/>
    <b v="0"/>
    <x v="6"/>
    <n v="67.5"/>
    <x v="1"/>
    <x v="6"/>
  </r>
  <r>
    <n v="3921"/>
    <s v="Shakespeare's R&amp;J - Chapel Lane Theatre Company"/>
    <s v="CLTC are crowdfunding for our latest production - Joe Calarco's brilliant adaptation of Shakespeare's most loved tragedy."/>
    <n v="-3000"/>
    <n v="3000"/>
    <n v="0"/>
    <x v="2"/>
    <x v="1"/>
    <s v="GBP"/>
    <n v="1414346400"/>
    <n v="1413291655"/>
    <b v="0"/>
    <n v="0"/>
    <b v="0"/>
    <x v="6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-689"/>
    <n v="750"/>
    <n v="61"/>
    <x v="2"/>
    <x v="0"/>
    <s v="USD"/>
    <n v="1425337200"/>
    <n v="1421432810"/>
    <b v="0"/>
    <n v="6"/>
    <b v="0"/>
    <x v="6"/>
    <n v="30.5"/>
    <x v="1"/>
    <x v="6"/>
  </r>
  <r>
    <n v="3923"/>
    <s v="Mrs Roosevelt Flies to London UK tour"/>
    <s v="Eleanor Roosevelt: Passionate campaigner for human rights, champion for peace, staunch supporter of FDR's policies, betrayed wife."/>
    <n v="-10116"/>
    <n v="11500"/>
    <n v="1384"/>
    <x v="2"/>
    <x v="1"/>
    <s v="GBP"/>
    <n v="1428622271"/>
    <n v="1426203071"/>
    <b v="0"/>
    <n v="17"/>
    <b v="0"/>
    <x v="6"/>
    <n v="69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-12710"/>
    <n v="15000"/>
    <n v="2290"/>
    <x v="2"/>
    <x v="0"/>
    <s v="USD"/>
    <n v="1403823722"/>
    <n v="1401231722"/>
    <b v="0"/>
    <n v="40"/>
    <b v="0"/>
    <x v="6"/>
    <n v="1145"/>
    <x v="1"/>
    <x v="6"/>
  </r>
  <r>
    <n v="3925"/>
    <s v="Help Save High School Theater"/>
    <s v="Help Save High School Theater Program_x000a_Your donations will be used to purchase props, build sets, and costumes."/>
    <n v="-135"/>
    <n v="150"/>
    <n v="15"/>
    <x v="2"/>
    <x v="0"/>
    <s v="USD"/>
    <n v="1406753639"/>
    <n v="1404161639"/>
    <b v="0"/>
    <n v="3"/>
    <b v="0"/>
    <x v="6"/>
    <n v="7.5"/>
    <x v="1"/>
    <x v="6"/>
  </r>
  <r>
    <n v="3926"/>
    <s v="Caryl Churchill's 'Top Girls' - NSW HSC Text"/>
    <s v="Producing syllabus-relevant theatre targeted to HSC students on the NSW Central Coast"/>
    <n v="-4985"/>
    <n v="5000"/>
    <n v="15"/>
    <x v="2"/>
    <x v="2"/>
    <s v="AUD"/>
    <n v="1419645748"/>
    <n v="1417053748"/>
    <b v="0"/>
    <n v="1"/>
    <b v="0"/>
    <x v="6"/>
    <n v="7.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-2475"/>
    <n v="2500"/>
    <n v="25"/>
    <x v="2"/>
    <x v="1"/>
    <s v="GBP"/>
    <n v="1407565504"/>
    <n v="1404973504"/>
    <b v="0"/>
    <n v="2"/>
    <b v="0"/>
    <x v="6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-4349"/>
    <n v="5000"/>
    <n v="651"/>
    <x v="2"/>
    <x v="0"/>
    <s v="USD"/>
    <n v="1444971540"/>
    <n v="1442593427"/>
    <b v="0"/>
    <n v="7"/>
    <b v="0"/>
    <x v="6"/>
    <n v="325.5"/>
    <x v="1"/>
    <x v="6"/>
  </r>
  <r>
    <n v="3929"/>
    <s v="Comedy Of Errors: Antioch Community High School"/>
    <s v="We need to raise funds to bring this elaborate production to life with special FX makeup, highly detailed sets, and costumes."/>
    <n v="-19547"/>
    <n v="20000"/>
    <n v="453"/>
    <x v="2"/>
    <x v="0"/>
    <s v="USD"/>
    <n v="1474228265"/>
    <n v="1471636265"/>
    <b v="0"/>
    <n v="14"/>
    <b v="0"/>
    <x v="6"/>
    <n v="226.5"/>
    <x v="1"/>
    <x v="6"/>
  </r>
  <r>
    <n v="3930"/>
    <s v="Foundry Theatre Brisbane"/>
    <s v="We are a new and exciting semi-pro  theatre company who will support &amp; hire local actors &amp; writers in Brisbane &amp; Queensland."/>
    <n v="-10000"/>
    <n v="10000"/>
    <n v="0"/>
    <x v="2"/>
    <x v="2"/>
    <s v="AUD"/>
    <n v="1459490400"/>
    <n v="1457078868"/>
    <b v="0"/>
    <n v="0"/>
    <b v="0"/>
    <x v="6"/>
    <n v="0"/>
    <x v="1"/>
    <x v="6"/>
  </r>
  <r>
    <n v="3931"/>
    <s v="Still I Weep"/>
    <s v="An original stage play designed to bring to light the long-term effects on adult survivors of childhood sexual abuse. We do survive!"/>
    <n v="-8000"/>
    <n v="8000"/>
    <n v="0"/>
    <x v="2"/>
    <x v="0"/>
    <s v="USD"/>
    <n v="1441510707"/>
    <n v="1439350707"/>
    <b v="0"/>
    <n v="0"/>
    <b v="0"/>
    <x v="6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-11999"/>
    <n v="12000"/>
    <n v="1"/>
    <x v="2"/>
    <x v="0"/>
    <s v="USD"/>
    <n v="1458097364"/>
    <n v="1455508964"/>
    <b v="0"/>
    <n v="1"/>
    <b v="0"/>
    <x v="6"/>
    <n v="0.5"/>
    <x v="1"/>
    <x v="6"/>
  </r>
  <r>
    <n v="3933"/>
    <s v="Three for 5: A King's Story"/>
    <s v="Presenting the complete three part of writer/director Ty Foard's &quot;A King's Story&quot; ...a dramatic artistic one director play festival"/>
    <n v="-5898"/>
    <n v="7000"/>
    <n v="1102"/>
    <x v="2"/>
    <x v="0"/>
    <s v="USD"/>
    <n v="1468716180"/>
    <n v="1466205262"/>
    <b v="0"/>
    <n v="12"/>
    <b v="0"/>
    <x v="6"/>
    <n v="551"/>
    <x v="1"/>
    <x v="6"/>
  </r>
  <r>
    <n v="3934"/>
    <s v="&quot;A Measure of Normalcy&quot;"/>
    <s v="Lost youth and lost souls struggle to find meaning amid dingy basements, vanishing malls, and a bleak Midwestern summer."/>
    <n v="-4450"/>
    <n v="5000"/>
    <n v="550"/>
    <x v="2"/>
    <x v="0"/>
    <s v="USD"/>
    <n v="1443704400"/>
    <n v="1439827639"/>
    <b v="0"/>
    <n v="12"/>
    <b v="0"/>
    <x v="6"/>
    <n v="27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-1685"/>
    <n v="3000"/>
    <n v="1315"/>
    <x v="2"/>
    <x v="1"/>
    <s v="GBP"/>
    <n v="1443973546"/>
    <n v="1438789546"/>
    <b v="0"/>
    <n v="23"/>
    <b v="0"/>
    <x v="6"/>
    <n v="657.5"/>
    <x v="1"/>
    <x v="6"/>
  </r>
  <r>
    <n v="3936"/>
    <s v="End Breast Cancer"/>
    <s v="This stage play is a true story about one woman's fight against breast cancer while still having to deal with the adversities of life."/>
    <n v="-20000"/>
    <n v="20000"/>
    <n v="0"/>
    <x v="2"/>
    <x v="0"/>
    <s v="USD"/>
    <n v="1480576720"/>
    <n v="1477981120"/>
    <b v="0"/>
    <n v="0"/>
    <b v="0"/>
    <x v="6"/>
    <n v="0"/>
    <x v="1"/>
    <x v="6"/>
  </r>
  <r>
    <n v="3937"/>
    <s v="Fever - a workshop production"/>
    <s v="Support the artists of the new play FEVER: a story of love, friendship and sonnets. Donate to help us develop this production!"/>
    <n v="-400"/>
    <n v="2885"/>
    <n v="2485"/>
    <x v="2"/>
    <x v="0"/>
    <s v="USD"/>
    <n v="1468249760"/>
    <n v="1465830560"/>
    <b v="0"/>
    <n v="10"/>
    <b v="0"/>
    <x v="6"/>
    <n v="1242.5"/>
    <x v="1"/>
    <x v="6"/>
  </r>
  <r>
    <n v="3938"/>
    <s v="Broken Alley â€”Â Year 3"/>
    <s v="We Kickstarted Broken Alley Theatre in the summer of 2013. It's been an amazing two years. This year, BATx goes bigger than ever."/>
    <n v="-2858"/>
    <n v="3255"/>
    <n v="397"/>
    <x v="2"/>
    <x v="0"/>
    <s v="USD"/>
    <n v="1435441454"/>
    <n v="1432763054"/>
    <b v="0"/>
    <n v="5"/>
    <b v="0"/>
    <x v="6"/>
    <n v="198.5"/>
    <x v="1"/>
    <x v="6"/>
  </r>
  <r>
    <n v="3939"/>
    <s v="'Potter.' Funding 2015"/>
    <s v="'Potter.' is a parody of the popular Harry Potter series allowing aspiring actors a chance to work in a professional production."/>
    <n v="-4995"/>
    <n v="5000"/>
    <n v="5"/>
    <x v="2"/>
    <x v="2"/>
    <s v="AUD"/>
    <n v="1412656200"/>
    <n v="1412328979"/>
    <b v="0"/>
    <n v="1"/>
    <b v="0"/>
    <x v="6"/>
    <n v="2.5"/>
    <x v="1"/>
    <x v="6"/>
  </r>
  <r>
    <n v="3940"/>
    <s v="Attraction"/>
    <s v="A Stage Play that will bring you to the edge of your seat , leave you thinkin and will also have you laughing while enjoyin the talent"/>
    <n v="-4989"/>
    <n v="5000"/>
    <n v="11"/>
    <x v="2"/>
    <x v="0"/>
    <s v="USD"/>
    <n v="1420199351"/>
    <n v="1416311351"/>
    <b v="0"/>
    <n v="2"/>
    <b v="0"/>
    <x v="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-5450"/>
    <n v="5500"/>
    <n v="50"/>
    <x v="2"/>
    <x v="0"/>
    <s v="USD"/>
    <n v="1416877200"/>
    <n v="1414505137"/>
    <b v="0"/>
    <n v="2"/>
    <b v="0"/>
    <x v="6"/>
    <n v="25"/>
    <x v="1"/>
    <x v="6"/>
  </r>
  <r>
    <n v="3942"/>
    <s v="Epic Proportions"/>
    <s v="In the 30's, two brothers, Benny and Phil, who go to the Arizona desert to be extras in a huge Biblical epic. Riotous comedy!"/>
    <n v="-1200"/>
    <n v="1200"/>
    <n v="0"/>
    <x v="2"/>
    <x v="0"/>
    <s v="USD"/>
    <n v="1434490914"/>
    <n v="1429306914"/>
    <b v="0"/>
    <n v="0"/>
    <b v="0"/>
    <x v="6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-3218"/>
    <n v="5000"/>
    <n v="1782"/>
    <x v="2"/>
    <x v="0"/>
    <s v="USD"/>
    <n v="1446483000"/>
    <n v="1443811268"/>
    <b v="0"/>
    <n v="13"/>
    <b v="0"/>
    <x v="6"/>
    <n v="891"/>
    <x v="1"/>
    <x v="6"/>
  </r>
  <r>
    <n v="3944"/>
    <s v="Shakespeare Shortened School Plays"/>
    <s v="My project is to finish writing all 38 of Shakespeare's Plays into shortened 15-20 minute Shortened versions and publish them in 1 year"/>
    <n v="-5000"/>
    <n v="5000"/>
    <n v="0"/>
    <x v="2"/>
    <x v="0"/>
    <s v="USD"/>
    <n v="1440690875"/>
    <n v="1438098875"/>
    <b v="0"/>
    <n v="0"/>
    <b v="0"/>
    <x v="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-1995"/>
    <n v="2000"/>
    <n v="5"/>
    <x v="2"/>
    <x v="0"/>
    <s v="USD"/>
    <n v="1431717268"/>
    <n v="1429125268"/>
    <b v="0"/>
    <n v="1"/>
    <b v="0"/>
    <x v="6"/>
    <n v="2.5"/>
    <x v="1"/>
    <x v="6"/>
  </r>
  <r>
    <n v="3946"/>
    <s v="DR. Mecurio's Mythical Marvels &amp; Beastiry"/>
    <s v="Dr. Mecurio's is an original work of fantasy designed and written for the stage."/>
    <n v="-5805"/>
    <n v="6000"/>
    <n v="195"/>
    <x v="2"/>
    <x v="0"/>
    <s v="USD"/>
    <n v="1425110400"/>
    <n v="1422388822"/>
    <b v="0"/>
    <n v="5"/>
    <b v="0"/>
    <x v="6"/>
    <n v="97.5"/>
    <x v="1"/>
    <x v="6"/>
  </r>
  <r>
    <n v="3947"/>
    <s v="Tell'em I'm Gonna Make It"/>
    <s v="Soon to be known as one of the greatest gospel stage plays of all times. Great hit in New England and now we want to take  it on tour"/>
    <n v="-2899"/>
    <n v="3000"/>
    <n v="101"/>
    <x v="2"/>
    <x v="0"/>
    <s v="USD"/>
    <n v="1475378744"/>
    <n v="1472786744"/>
    <b v="0"/>
    <n v="2"/>
    <b v="0"/>
    <x v="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-30000"/>
    <n v="30000"/>
    <n v="0"/>
    <x v="2"/>
    <x v="2"/>
    <s v="AUD"/>
    <n v="1410076123"/>
    <n v="1404892123"/>
    <b v="0"/>
    <n v="0"/>
    <b v="0"/>
    <x v="6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-8423"/>
    <n v="10000"/>
    <n v="1577"/>
    <x v="2"/>
    <x v="2"/>
    <s v="AUD"/>
    <n v="1423623221"/>
    <n v="1421031221"/>
    <b v="0"/>
    <n v="32"/>
    <b v="0"/>
    <x v="6"/>
    <n v="788.5"/>
    <x v="1"/>
    <x v="6"/>
  </r>
  <r>
    <n v="3950"/>
    <s v="The Great Elephant Repertory Company"/>
    <s v="With the Great Elephant Repertory we can reach those children who are perceived unreachable, educating them through performance art."/>
    <n v="-3975"/>
    <n v="4000"/>
    <n v="25"/>
    <x v="2"/>
    <x v="0"/>
    <s v="USD"/>
    <n v="1460140500"/>
    <n v="1457628680"/>
    <b v="0"/>
    <n v="1"/>
    <b v="0"/>
    <x v="6"/>
    <n v="12.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-199999"/>
    <n v="200000"/>
    <n v="1"/>
    <x v="2"/>
    <x v="17"/>
    <s v="EUR"/>
    <n v="1462301342"/>
    <n v="1457120942"/>
    <b v="0"/>
    <n v="1"/>
    <b v="0"/>
    <x v="6"/>
    <n v="0.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-25975"/>
    <n v="26000"/>
    <n v="25"/>
    <x v="2"/>
    <x v="0"/>
    <s v="USD"/>
    <n v="1445885890"/>
    <n v="1440701890"/>
    <b v="0"/>
    <n v="1"/>
    <b v="0"/>
    <x v="6"/>
    <n v="12.5"/>
    <x v="1"/>
    <x v="6"/>
  </r>
  <r>
    <n v="3953"/>
    <s v="A Time Pirate's Love"/>
    <s v="Actors and actresses are needed to help me create a stage play. A stage play needs to be adapted from the book I wrote."/>
    <n v="-17600"/>
    <n v="17600"/>
    <n v="0"/>
    <x v="2"/>
    <x v="0"/>
    <s v="USD"/>
    <n v="1469834940"/>
    <n v="1467162586"/>
    <b v="0"/>
    <n v="0"/>
    <b v="0"/>
    <x v="6"/>
    <n v="0"/>
    <x v="1"/>
    <x v="6"/>
  </r>
  <r>
    <n v="3954"/>
    <s v="City of Joy"/>
    <s v="Despite hunger and conditions of a Calcutta slum, the people there know that life is precious. They have named it â€˜City of Joy.â€™"/>
    <n v="-25000"/>
    <n v="25000"/>
    <n v="0"/>
    <x v="2"/>
    <x v="5"/>
    <s v="CAD"/>
    <n v="1405352264"/>
    <n v="1400168264"/>
    <b v="0"/>
    <n v="0"/>
    <b v="0"/>
    <x v="6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-1325"/>
    <n v="1750"/>
    <n v="425"/>
    <x v="2"/>
    <x v="0"/>
    <s v="USD"/>
    <n v="1448745741"/>
    <n v="1446150141"/>
    <b v="0"/>
    <n v="8"/>
    <b v="0"/>
    <x v="6"/>
    <n v="212.5"/>
    <x v="1"/>
    <x v="6"/>
  </r>
  <r>
    <n v="3956"/>
    <s v="The Woman in Me"/>
    <s v="This saucy stage play chronicles the highs and lows of my life involving gangs, drugs and prison. The story is a transforming ministry."/>
    <n v="-5500"/>
    <n v="5500"/>
    <n v="0"/>
    <x v="2"/>
    <x v="0"/>
    <s v="USD"/>
    <n v="1461543600"/>
    <n v="1459203727"/>
    <b v="0"/>
    <n v="0"/>
    <b v="0"/>
    <x v="6"/>
    <n v="0"/>
    <x v="1"/>
    <x v="6"/>
  </r>
  <r>
    <n v="3957"/>
    <s v="Yada.Yada.Yada. An Unauthorized Seinfeld Event. 9 in 90"/>
    <s v="A play about something, or maybe nothing. Four actors depicting all 9 seasons of Seinfeld in 90 minutes."/>
    <n v="-27993"/>
    <n v="28000"/>
    <n v="7"/>
    <x v="2"/>
    <x v="0"/>
    <s v="USD"/>
    <n v="1468020354"/>
    <n v="1464045954"/>
    <b v="0"/>
    <n v="1"/>
    <b v="0"/>
    <x v="6"/>
    <n v="3.5"/>
    <x v="1"/>
    <x v="6"/>
  </r>
  <r>
    <n v="3958"/>
    <s v="Shakespeare with Noodles:  Henry IV"/>
    <s v="A children's theatre group constructing props out of swimming noodles to provide free Shakespeare in the parks to local communities."/>
    <n v="-1359"/>
    <n v="2000"/>
    <n v="641"/>
    <x v="2"/>
    <x v="0"/>
    <s v="USD"/>
    <n v="1406988000"/>
    <n v="1403822912"/>
    <b v="0"/>
    <n v="16"/>
    <b v="0"/>
    <x v="6"/>
    <n v="320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-908"/>
    <n v="1200"/>
    <n v="292"/>
    <x v="2"/>
    <x v="0"/>
    <s v="USD"/>
    <n v="1411930556"/>
    <n v="1409338556"/>
    <b v="0"/>
    <n v="12"/>
    <b v="0"/>
    <x v="6"/>
    <n v="146"/>
    <x v="1"/>
    <x v="6"/>
  </r>
  <r>
    <n v="3960"/>
    <s v="In The Time of New York"/>
    <s v="You are closer to your dreams than what you expect, your demons will always wait for you to realize them, theyâ€™ll torture you Manny."/>
    <n v="-2955"/>
    <n v="3000"/>
    <n v="45"/>
    <x v="2"/>
    <x v="0"/>
    <s v="USD"/>
    <n v="1451852256"/>
    <n v="1449260256"/>
    <b v="0"/>
    <n v="4"/>
    <b v="0"/>
    <x v="6"/>
    <n v="22.5"/>
    <x v="1"/>
    <x v="6"/>
  </r>
  <r>
    <n v="3961"/>
    <s v="New Edinburgh play"/>
    <s v="I've written a fun new play exploring the reality of gay stereotypes in 2014 - with accommodation and venue hire it needs some dough :)"/>
    <n v="-4979"/>
    <n v="5000"/>
    <n v="21"/>
    <x v="2"/>
    <x v="1"/>
    <s v="GBP"/>
    <n v="1399584210"/>
    <n v="1397683410"/>
    <b v="0"/>
    <n v="2"/>
    <b v="0"/>
    <x v="6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-1355"/>
    <n v="1400"/>
    <n v="45"/>
    <x v="2"/>
    <x v="1"/>
    <s v="GBP"/>
    <n v="1448722494"/>
    <n v="1446562494"/>
    <b v="0"/>
    <n v="3"/>
    <b v="0"/>
    <x v="6"/>
    <n v="22.5"/>
    <x v="1"/>
    <x v="6"/>
  </r>
  <r>
    <n v="3963"/>
    <s v="Une minute de silence"/>
    <s v="les effets de censeur sur l'immigration.Ã§a c'est une piÃ¨ce de l'histoire de la rÃ©volution en Iran jusqu'Ã  des meurtres en sÃ©rie en 1999"/>
    <n v="-10000"/>
    <n v="10000"/>
    <n v="0"/>
    <x v="2"/>
    <x v="5"/>
    <s v="CAD"/>
    <n v="1447821717"/>
    <n v="1445226117"/>
    <b v="0"/>
    <n v="0"/>
    <b v="0"/>
    <x v="6"/>
    <n v="0"/>
    <x v="1"/>
    <x v="6"/>
  </r>
  <r>
    <n v="3964"/>
    <s v="MAMA'Z BA-B: The StagePlay"/>
    <s v="&quot;MAMA'Z BA-B&quot; is the story of Marcus Williams who struggles to find a place for himself as a young black male."/>
    <n v="-1874"/>
    <n v="2000"/>
    <n v="126"/>
    <x v="2"/>
    <x v="0"/>
    <s v="USD"/>
    <n v="1429460386"/>
    <n v="1424279986"/>
    <b v="0"/>
    <n v="3"/>
    <b v="0"/>
    <x v="6"/>
    <n v="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-1715"/>
    <n v="2000"/>
    <n v="285"/>
    <x v="2"/>
    <x v="0"/>
    <s v="USD"/>
    <n v="1460608780"/>
    <n v="1455428380"/>
    <b v="0"/>
    <n v="4"/>
    <b v="0"/>
    <x v="6"/>
    <n v="142.5"/>
    <x v="1"/>
    <x v="6"/>
  </r>
  <r>
    <n v="3966"/>
    <s v="Moroccan National Debate Team"/>
    <s v="MNDT will be the first Moroccan Team in history to participate in the WSDC. the worldâ€™s biggest high school debate tournament."/>
    <n v="-7455"/>
    <n v="7500"/>
    <n v="45"/>
    <x v="2"/>
    <x v="0"/>
    <s v="USD"/>
    <n v="1406170740"/>
    <n v="1402506278"/>
    <b v="0"/>
    <n v="2"/>
    <b v="0"/>
    <x v="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-1290"/>
    <n v="1700"/>
    <n v="410"/>
    <x v="2"/>
    <x v="0"/>
    <s v="USD"/>
    <n v="1488783507"/>
    <n v="1486191507"/>
    <b v="0"/>
    <n v="10"/>
    <b v="0"/>
    <x v="6"/>
    <n v="205"/>
    <x v="1"/>
    <x v="6"/>
  </r>
  <r>
    <n v="3968"/>
    <s v="Scarlet Letters (a play with songs)"/>
    <s v="&quot;On the breast of her gown, in fine red cloth, appeared the letter A.&quot; But what about the rest of the alphabet?"/>
    <n v="-4473"/>
    <n v="5000"/>
    <n v="527"/>
    <x v="2"/>
    <x v="0"/>
    <s v="USD"/>
    <n v="1463945673"/>
    <n v="1458761673"/>
    <b v="0"/>
    <n v="11"/>
    <b v="0"/>
    <x v="6"/>
    <n v="263.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-2614"/>
    <n v="2825"/>
    <n v="211"/>
    <x v="2"/>
    <x v="0"/>
    <s v="USD"/>
    <n v="1472442900"/>
    <n v="1471638646"/>
    <b v="0"/>
    <n v="6"/>
    <b v="0"/>
    <x v="6"/>
    <n v="105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-14989"/>
    <n v="15000"/>
    <n v="11"/>
    <x v="2"/>
    <x v="0"/>
    <s v="USD"/>
    <n v="1460925811"/>
    <n v="1458333811"/>
    <b v="0"/>
    <n v="2"/>
    <b v="0"/>
    <x v="6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-13864"/>
    <n v="14000"/>
    <n v="136"/>
    <x v="2"/>
    <x v="0"/>
    <s v="USD"/>
    <n v="1405947126"/>
    <n v="1403355126"/>
    <b v="0"/>
    <n v="6"/>
    <b v="0"/>
    <x v="6"/>
    <n v="68"/>
    <x v="1"/>
    <x v="6"/>
  </r>
  <r>
    <n v="3972"/>
    <s v="Valkyrie Theatre Company"/>
    <s v="We're a horror based theatre company in Oklahoma City beginning our first season of shows."/>
    <n v="-789"/>
    <n v="1000"/>
    <n v="211"/>
    <x v="2"/>
    <x v="0"/>
    <s v="USD"/>
    <n v="1423186634"/>
    <n v="1418002634"/>
    <b v="0"/>
    <n v="8"/>
    <b v="0"/>
    <x v="6"/>
    <n v="105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-1095"/>
    <n v="5000"/>
    <n v="3905"/>
    <x v="2"/>
    <x v="0"/>
    <s v="USD"/>
    <n v="1462766400"/>
    <n v="1460219110"/>
    <b v="0"/>
    <n v="37"/>
    <b v="0"/>
    <x v="6"/>
    <n v="1952.5"/>
    <x v="1"/>
    <x v="6"/>
  </r>
  <r>
    <n v="3974"/>
    <s v="The Taming of the Shrew"/>
    <s v="We are performing Shakespeare's &quot;The Taming of the Shrew&quot; in its original Elizabethan setting at the Oxford Shakespeare Festival."/>
    <n v="-680"/>
    <n v="1000"/>
    <n v="320"/>
    <x v="2"/>
    <x v="1"/>
    <s v="GBP"/>
    <n v="1464872848"/>
    <n v="1462280848"/>
    <b v="0"/>
    <n v="11"/>
    <b v="0"/>
    <x v="6"/>
    <n v="160"/>
    <x v="1"/>
    <x v="6"/>
  </r>
  <r>
    <n v="3975"/>
    <s v="Moon Over Mangroves"/>
    <s v="Four homeless Key West men are to be given a boat, but fates twist until only the moon and mangroves witness their earthly demise."/>
    <n v="-678"/>
    <n v="678"/>
    <n v="0"/>
    <x v="2"/>
    <x v="0"/>
    <s v="USD"/>
    <n v="1468442898"/>
    <n v="1465850898"/>
    <b v="0"/>
    <n v="0"/>
    <b v="0"/>
    <x v="6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-680"/>
    <n v="1300"/>
    <n v="620"/>
    <x v="2"/>
    <x v="0"/>
    <s v="USD"/>
    <n v="1406876400"/>
    <n v="1405024561"/>
    <b v="0"/>
    <n v="10"/>
    <b v="0"/>
    <x v="6"/>
    <n v="310"/>
    <x v="1"/>
    <x v="6"/>
  </r>
  <r>
    <n v="3977"/>
    <s v="Tales of a Dragon KNIGHT"/>
    <s v="Created for the greatest stages of the world, will captivate the hearts of its audience with a Powerful Story Line &amp; Magical creatures!"/>
    <n v="-88695"/>
    <n v="90000"/>
    <n v="1305"/>
    <x v="2"/>
    <x v="0"/>
    <s v="USD"/>
    <n v="1469213732"/>
    <n v="1466621732"/>
    <b v="0"/>
    <n v="6"/>
    <b v="0"/>
    <x v="6"/>
    <n v="652.5"/>
    <x v="1"/>
    <x v="6"/>
  </r>
  <r>
    <n v="3978"/>
    <s v="For Colored Girl Play Production"/>
    <s v="Staged play within the communities of eastern ( Kinston Wilson Wilmington ) North Carolina ! Funds will allow a child to attend! THX"/>
    <n v="-1786"/>
    <n v="2000"/>
    <n v="214"/>
    <x v="2"/>
    <x v="0"/>
    <s v="USD"/>
    <n v="1422717953"/>
    <n v="1417533953"/>
    <b v="0"/>
    <n v="8"/>
    <b v="0"/>
    <x v="6"/>
    <n v="10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-5890"/>
    <n v="6000"/>
    <n v="110"/>
    <x v="2"/>
    <x v="1"/>
    <s v="GBP"/>
    <n v="1427659200"/>
    <n v="1425678057"/>
    <b v="0"/>
    <n v="6"/>
    <b v="0"/>
    <x v="6"/>
    <n v="5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-2050"/>
    <n v="2500"/>
    <n v="450"/>
    <x v="2"/>
    <x v="0"/>
    <s v="USD"/>
    <n v="1404570147"/>
    <n v="1401978147"/>
    <b v="0"/>
    <n v="7"/>
    <b v="0"/>
    <x v="6"/>
    <n v="225"/>
    <x v="1"/>
    <x v="6"/>
  </r>
  <r>
    <n v="3981"/>
    <s v="BEIRUT, LADY OF LEBANON"/>
    <s v="A Theatrical Production Celebrating the Lebanese Culture and the Human Spirit in Time of War."/>
    <n v="-28775"/>
    <n v="30000"/>
    <n v="1225"/>
    <x v="2"/>
    <x v="0"/>
    <s v="USD"/>
    <n v="1468729149"/>
    <n v="1463545149"/>
    <b v="0"/>
    <n v="7"/>
    <b v="0"/>
    <x v="6"/>
    <n v="612.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-680"/>
    <n v="850"/>
    <n v="170"/>
    <x v="2"/>
    <x v="1"/>
    <s v="GBP"/>
    <n v="1436297180"/>
    <n v="1431113180"/>
    <b v="0"/>
    <n v="5"/>
    <b v="0"/>
    <x v="6"/>
    <n v="8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-7263"/>
    <n v="11140"/>
    <n v="3877"/>
    <x v="2"/>
    <x v="0"/>
    <s v="USD"/>
    <n v="1400569140"/>
    <n v="1397854356"/>
    <b v="0"/>
    <n v="46"/>
    <b v="0"/>
    <x v="6"/>
    <n v="1938.5"/>
    <x v="1"/>
    <x v="6"/>
  </r>
  <r>
    <n v="3984"/>
    <s v="Fantastic Mr Fox - Novus Theatre"/>
    <s v="Novus Theatre bring you their new show 'Fantastic Mr Fox'. We hope to improve the pay for our cast and crew through Kickstarter."/>
    <n v="-1405"/>
    <n v="1500"/>
    <n v="95"/>
    <x v="2"/>
    <x v="1"/>
    <s v="GBP"/>
    <n v="1415404800"/>
    <n v="1412809644"/>
    <b v="0"/>
    <n v="10"/>
    <b v="0"/>
    <x v="6"/>
    <n v="47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-1359"/>
    <n v="2000"/>
    <n v="641"/>
    <x v="2"/>
    <x v="0"/>
    <s v="USD"/>
    <n v="1456002300"/>
    <n v="1454173120"/>
    <b v="0"/>
    <n v="19"/>
    <b v="0"/>
    <x v="6"/>
    <n v="320.5"/>
    <x v="1"/>
    <x v="6"/>
  </r>
  <r>
    <n v="3986"/>
    <s v="Hippolytos - Polish Tour"/>
    <s v="After a successful run at London's Cockpit Theatre, we are invited to perform in Gardzienice OPT and at Teatr Polski in Warsaw, Poland."/>
    <n v="-4512"/>
    <n v="5000"/>
    <n v="488"/>
    <x v="2"/>
    <x v="1"/>
    <s v="GBP"/>
    <n v="1462539840"/>
    <n v="1460034594"/>
    <b v="0"/>
    <n v="13"/>
    <b v="0"/>
    <x v="6"/>
    <n v="244"/>
    <x v="1"/>
    <x v="6"/>
  </r>
  <r>
    <n v="3987"/>
    <s v="Write Now 5"/>
    <s v="Write Now 5 is a new writing festival in south east London promoting new work from emerging playwrights."/>
    <n v="-249"/>
    <n v="400"/>
    <n v="151"/>
    <x v="2"/>
    <x v="1"/>
    <s v="GBP"/>
    <n v="1400278290"/>
    <n v="1399414290"/>
    <b v="0"/>
    <n v="13"/>
    <b v="0"/>
    <x v="6"/>
    <n v="75.5"/>
    <x v="1"/>
    <x v="6"/>
  </r>
  <r>
    <n v="3988"/>
    <s v="Folk-Tales: What Stories Do Your Folks Tell?"/>
    <s v="An evening of of stories based both in myth and truth."/>
    <n v="-1468"/>
    <n v="1500"/>
    <n v="32"/>
    <x v="2"/>
    <x v="0"/>
    <s v="USD"/>
    <n v="1440813413"/>
    <n v="1439517413"/>
    <b v="0"/>
    <n v="4"/>
    <b v="0"/>
    <x v="6"/>
    <n v="16"/>
    <x v="1"/>
    <x v="6"/>
  </r>
  <r>
    <n v="3989"/>
    <s v="A Gentleman, A Lady and A Thug"/>
    <s v="I love to write. I have written and published my first book and everyone that read it enjoyed it. My dream is to one day write movies"/>
    <n v="-3000"/>
    <n v="3000"/>
    <n v="0"/>
    <x v="2"/>
    <x v="0"/>
    <s v="USD"/>
    <n v="1447009181"/>
    <n v="1444413581"/>
    <b v="0"/>
    <n v="0"/>
    <b v="0"/>
    <x v="6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-1581"/>
    <n v="1650"/>
    <n v="69"/>
    <x v="2"/>
    <x v="1"/>
    <s v="GBP"/>
    <n v="1456934893"/>
    <n v="1454342893"/>
    <b v="0"/>
    <n v="3"/>
    <b v="0"/>
    <x v="6"/>
    <n v="34.5"/>
    <x v="1"/>
    <x v="6"/>
  </r>
  <r>
    <n v="3991"/>
    <s v="NTACTheatre - North Texas Actor's Collaborative Theatre"/>
    <s v="North Texas first actor-driven theatre company needs your help"/>
    <n v="-400"/>
    <n v="500"/>
    <n v="100"/>
    <x v="2"/>
    <x v="0"/>
    <s v="USD"/>
    <n v="1433086082"/>
    <n v="1430494082"/>
    <b v="0"/>
    <n v="1"/>
    <b v="0"/>
    <x v="6"/>
    <n v="50"/>
    <x v="1"/>
    <x v="6"/>
  </r>
  <r>
    <n v="3992"/>
    <s v="Tearing Down Cabrini-Green, a dynamic social commentary."/>
    <s v="A richly textured and intellectually powerful social commentary about family, community and America."/>
    <n v="-9459"/>
    <n v="10000"/>
    <n v="541"/>
    <x v="2"/>
    <x v="0"/>
    <s v="USD"/>
    <n v="1449876859"/>
    <n v="1444689259"/>
    <b v="0"/>
    <n v="9"/>
    <b v="0"/>
    <x v="6"/>
    <n v="270.5"/>
    <x v="1"/>
    <x v="6"/>
  </r>
  <r>
    <n v="3993"/>
    <s v="Invincible Diamonds: A Survivor's Guide"/>
    <s v="I am seeking to turn my collection of urban poetry into a stage play. My desire is to inspire victims to heal."/>
    <n v="-49997"/>
    <n v="50000"/>
    <n v="3"/>
    <x v="2"/>
    <x v="0"/>
    <s v="USD"/>
    <n v="1431549912"/>
    <n v="1428957912"/>
    <b v="0"/>
    <n v="1"/>
    <b v="0"/>
    <x v="6"/>
    <n v="1.5"/>
    <x v="1"/>
    <x v="6"/>
  </r>
  <r>
    <n v="3994"/>
    <s v="Poles Apart - A Play in 2 Acts"/>
    <s v="Is Henson willing to dare risk a theatrical speaking tour of his North Pole adventures...and more?"/>
    <n v="-1995"/>
    <n v="2000"/>
    <n v="5"/>
    <x v="2"/>
    <x v="0"/>
    <s v="USD"/>
    <n v="1405761690"/>
    <n v="1403169690"/>
    <b v="0"/>
    <n v="1"/>
    <b v="0"/>
    <x v="6"/>
    <n v="2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-130"/>
    <n v="200"/>
    <n v="70"/>
    <x v="2"/>
    <x v="1"/>
    <s v="GBP"/>
    <n v="1423913220"/>
    <n v="1421339077"/>
    <b v="0"/>
    <n v="4"/>
    <b v="0"/>
    <x v="6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-2503"/>
    <n v="3000"/>
    <n v="497"/>
    <x v="2"/>
    <x v="0"/>
    <s v="USD"/>
    <n v="1416499440"/>
    <n v="1415341464"/>
    <b v="0"/>
    <n v="17"/>
    <b v="0"/>
    <x v="6"/>
    <n v="248.5"/>
    <x v="1"/>
    <x v="6"/>
  </r>
  <r>
    <n v="3997"/>
    <s v="'Working Play Title'"/>
    <s v="We aim to produce a Professional Published Play for two days in October 2015 on Fri 30th &amp; Sat 31st with three performances in total."/>
    <n v="-3000"/>
    <n v="3000"/>
    <n v="0"/>
    <x v="2"/>
    <x v="1"/>
    <s v="GBP"/>
    <n v="1428222221"/>
    <n v="1425633821"/>
    <b v="0"/>
    <n v="0"/>
    <b v="0"/>
    <x v="6"/>
    <n v="0"/>
    <x v="1"/>
    <x v="6"/>
  </r>
  <r>
    <n v="3998"/>
    <s v="Forsaken Angels-A New Play"/>
    <s v="Forsaken Angels, a powerful new play by William Leary, author of DCMTA's Best Of 2014 Play Masquerade."/>
    <n v="-535"/>
    <n v="1250"/>
    <n v="715"/>
    <x v="2"/>
    <x v="0"/>
    <s v="USD"/>
    <n v="1427580426"/>
    <n v="1424992026"/>
    <b v="0"/>
    <n v="12"/>
    <b v="0"/>
    <x v="6"/>
    <n v="357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-5844"/>
    <n v="7000"/>
    <n v="1156"/>
    <x v="2"/>
    <x v="0"/>
    <s v="USD"/>
    <n v="1409514709"/>
    <n v="1406058798"/>
    <b v="0"/>
    <n v="14"/>
    <b v="0"/>
    <x v="6"/>
    <n v="578"/>
    <x v="1"/>
    <x v="6"/>
  </r>
  <r>
    <n v="4000"/>
    <s v="The Escorts"/>
    <s v="An Enticing Trip into the World of Assisted Dying"/>
    <n v="-7990"/>
    <n v="8000"/>
    <n v="10"/>
    <x v="2"/>
    <x v="0"/>
    <s v="USD"/>
    <n v="1462631358"/>
    <n v="1457450958"/>
    <b v="0"/>
    <n v="1"/>
    <b v="0"/>
    <x v="6"/>
    <n v="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-747"/>
    <n v="1200"/>
    <n v="453"/>
    <x v="2"/>
    <x v="1"/>
    <s v="GBP"/>
    <n v="1488394800"/>
    <n v="1486681708"/>
    <b v="0"/>
    <n v="14"/>
    <b v="0"/>
    <x v="6"/>
    <n v="226.5"/>
    <x v="1"/>
    <x v="6"/>
  </r>
  <r>
    <n v="4002"/>
    <s v="Terry Pratchett's Wyrd Sisters"/>
    <s v="Bring Wyrd Sisters, a comedy of Shakespearean proportions, to small-town Texas. Loosely parodies the â€œScottish Play.â€"/>
    <n v="-1227"/>
    <n v="1250"/>
    <n v="23"/>
    <x v="2"/>
    <x v="0"/>
    <s v="USD"/>
    <n v="1411779761"/>
    <n v="1409187761"/>
    <b v="0"/>
    <n v="4"/>
    <b v="0"/>
    <x v="6"/>
    <n v="11.5"/>
    <x v="1"/>
    <x v="6"/>
  </r>
  <r>
    <n v="4003"/>
    <s v="MAMA BA-B: The Stage Play"/>
    <s v="&quot;MAMA'Z BA-B&quot; is the story of Marcus Williams who struggles to find a place for himself as a young black male."/>
    <n v="-1799"/>
    <n v="2000"/>
    <n v="201"/>
    <x v="2"/>
    <x v="0"/>
    <s v="USD"/>
    <n v="1424009147"/>
    <n v="1421417147"/>
    <b v="0"/>
    <n v="2"/>
    <b v="0"/>
    <x v="6"/>
    <n v="100.5"/>
    <x v="1"/>
    <x v="6"/>
  </r>
  <r>
    <n v="4004"/>
    <s v="South Florida Tours"/>
    <s v="Help Launch The Queen Into South Florida!"/>
    <n v="-499"/>
    <n v="500"/>
    <n v="1"/>
    <x v="2"/>
    <x v="0"/>
    <s v="USD"/>
    <n v="1412740457"/>
    <n v="1410148457"/>
    <b v="0"/>
    <n v="1"/>
    <b v="0"/>
    <x v="6"/>
    <n v="0.5"/>
    <x v="1"/>
    <x v="6"/>
  </r>
  <r>
    <n v="4005"/>
    <s v="Bringing more Art to the Community"/>
    <s v="Help us bring more Art to the Community. It's our second production, Fences by August Wilson. Help us make it a success!"/>
    <n v="-2960"/>
    <n v="3000"/>
    <n v="40"/>
    <x v="2"/>
    <x v="0"/>
    <s v="USD"/>
    <n v="1413832985"/>
    <n v="1408648985"/>
    <b v="0"/>
    <n v="2"/>
    <b v="0"/>
    <x v="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-29998"/>
    <n v="30000"/>
    <n v="2"/>
    <x v="2"/>
    <x v="0"/>
    <s v="USD"/>
    <n v="1455647587"/>
    <n v="1453487587"/>
    <b v="0"/>
    <n v="1"/>
    <b v="0"/>
    <x v="6"/>
    <n v="1"/>
    <x v="1"/>
    <x v="6"/>
  </r>
  <r>
    <n v="4007"/>
    <s v="POLES APART - A PLAY IN 2 ACTS"/>
    <s v="Is the public ready to hear Matt's story? Is he willing to risk public speaking and the waning reputation among his own race?"/>
    <n v="-1995"/>
    <n v="2000"/>
    <n v="5"/>
    <x v="2"/>
    <x v="0"/>
    <s v="USD"/>
    <n v="1409070480"/>
    <n v="1406572381"/>
    <b v="0"/>
    <n v="1"/>
    <b v="0"/>
    <x v="6"/>
    <n v="2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-940"/>
    <n v="1000"/>
    <n v="60"/>
    <x v="2"/>
    <x v="1"/>
    <s v="GBP"/>
    <n v="1437606507"/>
    <n v="1435014507"/>
    <b v="0"/>
    <n v="4"/>
    <b v="0"/>
    <x v="6"/>
    <n v="3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-1855"/>
    <n v="1930"/>
    <n v="75"/>
    <x v="2"/>
    <x v="1"/>
    <s v="GBP"/>
    <n v="1410281360"/>
    <n v="1406825360"/>
    <b v="0"/>
    <n v="3"/>
    <b v="0"/>
    <x v="6"/>
    <n v="37.5"/>
    <x v="1"/>
    <x v="6"/>
  </r>
  <r>
    <n v="4010"/>
    <s v="The Connection Play 2014"/>
    <s v="JUNTO Productions is proud to present our first production, the premiere of The Connection, a play by Jeffrey Paul."/>
    <n v="-5458"/>
    <n v="7200"/>
    <n v="1742"/>
    <x v="2"/>
    <x v="0"/>
    <s v="USD"/>
    <n v="1414348166"/>
    <n v="1412879366"/>
    <b v="0"/>
    <n v="38"/>
    <b v="0"/>
    <x v="6"/>
    <n v="871"/>
    <x v="1"/>
    <x v="6"/>
  </r>
  <r>
    <n v="4011"/>
    <s v="Just Bryan, a radio drama"/>
    <s v="Radio drama about a failed comedian with the help of his Dictaphone friend Alan, tries to become a success whilst fighting his demons."/>
    <n v="-231"/>
    <n v="250"/>
    <n v="19"/>
    <x v="2"/>
    <x v="1"/>
    <s v="GBP"/>
    <n v="1422450278"/>
    <n v="1419858278"/>
    <b v="0"/>
    <n v="4"/>
    <b v="0"/>
    <x v="6"/>
    <n v="9.5"/>
    <x v="1"/>
    <x v="6"/>
  </r>
  <r>
    <n v="4012"/>
    <s v="The Butterfly Catcher"/>
    <s v="LEELA IS A 14 YEAR OLD GIRL. JONAH IS A 56 YEAR OLD MAN. IT'S BEEN GOING ON FOR 3 YEARS. HERE COMES THE NIGHT OF VIOLENT RECKONING."/>
    <n v="-575"/>
    <n v="575"/>
    <n v="0"/>
    <x v="2"/>
    <x v="1"/>
    <s v="GBP"/>
    <n v="1430571849"/>
    <n v="1427979849"/>
    <b v="0"/>
    <n v="0"/>
    <b v="0"/>
    <x v="6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-1974"/>
    <n v="2000"/>
    <n v="26"/>
    <x v="2"/>
    <x v="0"/>
    <s v="USD"/>
    <n v="1424070823"/>
    <n v="1421478823"/>
    <b v="0"/>
    <n v="2"/>
    <b v="0"/>
    <x v="6"/>
    <n v="13"/>
    <x v="1"/>
    <x v="6"/>
  </r>
  <r>
    <n v="4014"/>
    <s v="Ministry theater"/>
    <s v="I am trying to put together a ministry theater company for junior / high schoolers that which puts on free shows in the SoCal area."/>
    <n v="-9000"/>
    <n v="9000"/>
    <n v="0"/>
    <x v="2"/>
    <x v="0"/>
    <s v="USD"/>
    <n v="1457157269"/>
    <n v="1455861269"/>
    <b v="0"/>
    <n v="0"/>
    <b v="0"/>
    <x v="6"/>
    <n v="0"/>
    <x v="1"/>
    <x v="6"/>
  </r>
  <r>
    <n v="4015"/>
    <s v="Shakespeare In The Park"/>
    <s v="FREE Shakespeare In the Park in Bergen County, NJ on July 24, 25, 31, and August 1. We need your support to help keep our show FREE"/>
    <n v="-6999"/>
    <n v="7000"/>
    <n v="1"/>
    <x v="2"/>
    <x v="0"/>
    <s v="USD"/>
    <n v="1437331463"/>
    <n v="1434739463"/>
    <b v="0"/>
    <n v="1"/>
    <b v="0"/>
    <x v="6"/>
    <n v="0.5"/>
    <x v="1"/>
    <x v="6"/>
  </r>
  <r>
    <n v="4016"/>
    <s v="MENTAL Play"/>
    <s v="A new play and project exploring challenges faced by young adults struggling with mental health issues in contemporary Britain."/>
    <n v="-430"/>
    <n v="500"/>
    <n v="70"/>
    <x v="2"/>
    <x v="1"/>
    <s v="GBP"/>
    <n v="1410987400"/>
    <n v="1408395400"/>
    <b v="0"/>
    <n v="7"/>
    <b v="0"/>
    <x v="6"/>
    <n v="3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-9895"/>
    <n v="10000"/>
    <n v="105"/>
    <x v="2"/>
    <x v="0"/>
    <s v="USD"/>
    <n v="1409846874"/>
    <n v="1407254874"/>
    <b v="0"/>
    <n v="2"/>
    <b v="0"/>
    <x v="6"/>
    <n v="52.5"/>
    <x v="1"/>
    <x v="6"/>
  </r>
  <r>
    <n v="4018"/>
    <s v="Time Please Fringe"/>
    <s v="Funding for a production of Time Please at the Brighton Fringe 2017... and beyond."/>
    <n v="-1370"/>
    <n v="1500"/>
    <n v="130"/>
    <x v="2"/>
    <x v="1"/>
    <s v="GBP"/>
    <n v="1475877108"/>
    <n v="1473285108"/>
    <b v="0"/>
    <n v="4"/>
    <b v="0"/>
    <x v="6"/>
    <n v="65"/>
    <x v="1"/>
    <x v="6"/>
  </r>
  <r>
    <n v="4019"/>
    <s v="We Don't Play Fight"/>
    <s v="Finally a crossover of the arts takes place! Theater &amp; LIVE Pro Wrestling. A unique story featuring TV Pro Wrestling without the TV."/>
    <n v="-3471"/>
    <n v="3500"/>
    <n v="29"/>
    <x v="2"/>
    <x v="0"/>
    <s v="USD"/>
    <n v="1460737680"/>
    <n v="1455725596"/>
    <b v="0"/>
    <n v="4"/>
    <b v="0"/>
    <x v="6"/>
    <n v="14.5"/>
    <x v="1"/>
    <x v="6"/>
  </r>
  <r>
    <n v="4020"/>
    <s v="Those That Fly"/>
    <s v="Having lived her whole life in the midst of a civil war, 11 year old Leyla dreams of being a pilot so she may fly her family to safety."/>
    <n v="-500"/>
    <n v="600"/>
    <n v="100"/>
    <x v="2"/>
    <x v="0"/>
    <s v="USD"/>
    <n v="1427168099"/>
    <n v="1424579699"/>
    <b v="0"/>
    <n v="3"/>
    <b v="0"/>
    <x v="6"/>
    <n v="50"/>
    <x v="1"/>
    <x v="6"/>
  </r>
  <r>
    <n v="4021"/>
    <s v="Angels in Houston"/>
    <s v="Help a group of actors end bigotry in Houston, TX by supporting a  full production of Angels in America."/>
    <n v="-14875"/>
    <n v="15000"/>
    <n v="125"/>
    <x v="2"/>
    <x v="0"/>
    <s v="USD"/>
    <n v="1414360358"/>
    <n v="1409176358"/>
    <b v="0"/>
    <n v="2"/>
    <b v="0"/>
    <x v="6"/>
    <n v="62.5"/>
    <x v="1"/>
    <x v="6"/>
  </r>
  <r>
    <n v="4022"/>
    <s v="The Merchant of Venice as Shakespeare Heard It"/>
    <s v="Help us produce a video of the first Original Pronunciation Merchant of Venice."/>
    <n v="-5479"/>
    <n v="18000"/>
    <n v="12521"/>
    <x v="2"/>
    <x v="0"/>
    <s v="USD"/>
    <n v="1422759240"/>
    <n v="1418824867"/>
    <b v="0"/>
    <n v="197"/>
    <b v="0"/>
    <x v="6"/>
    <n v="6260.5"/>
    <x v="1"/>
    <x v="6"/>
  </r>
  <r>
    <n v="4023"/>
    <s v="Forgive &amp; Forget"/>
    <s v="An original gospel stage play that explores the pain and hurt caused by those who struggle to forgive others!"/>
    <n v="-7000"/>
    <n v="7000"/>
    <n v="0"/>
    <x v="2"/>
    <x v="0"/>
    <s v="USD"/>
    <n v="1458860363"/>
    <n v="1454975963"/>
    <b v="0"/>
    <n v="0"/>
    <b v="0"/>
    <x v="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-790"/>
    <n v="800"/>
    <n v="10"/>
    <x v="2"/>
    <x v="0"/>
    <s v="USD"/>
    <n v="1441037097"/>
    <n v="1438445097"/>
    <b v="0"/>
    <n v="1"/>
    <b v="0"/>
    <x v="6"/>
    <n v="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-4750"/>
    <n v="5000"/>
    <n v="250"/>
    <x v="2"/>
    <x v="6"/>
    <s v="EUR"/>
    <n v="1437889336"/>
    <n v="1432705336"/>
    <b v="0"/>
    <n v="4"/>
    <b v="0"/>
    <x v="6"/>
    <n v="125"/>
    <x v="1"/>
    <x v="6"/>
  </r>
  <r>
    <n v="4026"/>
    <s v="Speak to my Soul: A Montage of Voices"/>
    <s v="This is a play that voices that stories of the black experience in America using spoken word, song and dance."/>
    <n v="-4000"/>
    <n v="4000"/>
    <n v="0"/>
    <x v="2"/>
    <x v="0"/>
    <s v="USD"/>
    <n v="1449247439"/>
    <n v="1444059839"/>
    <b v="0"/>
    <n v="0"/>
    <b v="0"/>
    <x v="6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-2785"/>
    <n v="3000"/>
    <n v="215"/>
    <x v="2"/>
    <x v="0"/>
    <s v="USD"/>
    <n v="1487811600"/>
    <n v="1486077481"/>
    <b v="0"/>
    <n v="7"/>
    <b v="0"/>
    <x v="6"/>
    <n v="107.5"/>
    <x v="1"/>
    <x v="6"/>
  </r>
  <r>
    <n v="4028"/>
    <s v="The Last King of the I.D.A. (Minnesota Fringe)"/>
    <s v="The 2014 Minnesota Fringe Festival brings the World Premiere of LightBright's one-act play, The Last King of the I.D.A."/>
    <n v="-1439"/>
    <n v="2000"/>
    <n v="561"/>
    <x v="2"/>
    <x v="0"/>
    <s v="USD"/>
    <n v="1402007500"/>
    <n v="1399415500"/>
    <b v="0"/>
    <n v="11"/>
    <b v="0"/>
    <x v="6"/>
    <n v="280.5"/>
    <x v="1"/>
    <x v="6"/>
  </r>
  <r>
    <n v="4029"/>
    <s v="Next 2 the Stage"/>
    <s v="A theater complex that educates as we entertain.  We will provide shows that inspire and theater classes that motivate."/>
    <n v="-20000"/>
    <n v="20000"/>
    <n v="0"/>
    <x v="2"/>
    <x v="0"/>
    <s v="USD"/>
    <n v="1450053370"/>
    <n v="1447461370"/>
    <b v="0"/>
    <n v="0"/>
    <b v="0"/>
    <x v="6"/>
    <n v="0"/>
    <x v="1"/>
    <x v="6"/>
  </r>
  <r>
    <n v="4030"/>
    <s v="The Martin and Lewis Tribute Show"/>
    <s v="The world's best and only tribute to Dean Martin and Jerry Lewis_x000a_ bringing back the Music, Laughter and the Love."/>
    <n v="-2100"/>
    <n v="2500"/>
    <n v="400"/>
    <x v="2"/>
    <x v="0"/>
    <s v="USD"/>
    <n v="1454525340"/>
    <n v="1452008599"/>
    <b v="0"/>
    <n v="6"/>
    <b v="0"/>
    <x v="6"/>
    <n v="20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-5000"/>
    <n v="5000"/>
    <n v="0"/>
    <x v="2"/>
    <x v="0"/>
    <s v="USD"/>
    <n v="1418914964"/>
    <n v="1414591364"/>
    <b v="0"/>
    <n v="0"/>
    <b v="0"/>
    <x v="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-5635"/>
    <n v="6048"/>
    <n v="413"/>
    <x v="2"/>
    <x v="0"/>
    <s v="USD"/>
    <n v="1450211116"/>
    <n v="1445023516"/>
    <b v="0"/>
    <n v="7"/>
    <b v="0"/>
    <x v="6"/>
    <n v="206.5"/>
    <x v="1"/>
    <x v="6"/>
  </r>
  <r>
    <n v="4033"/>
    <s v="2020 Vision: a love story told over sixty years"/>
    <s v="Help us produce an iconic new verse play, set in the year 2020, with virtuoso acting and hauntingly beautiful words and music"/>
    <n v="-17758.010000000002"/>
    <n v="23900"/>
    <n v="6141.99"/>
    <x v="2"/>
    <x v="1"/>
    <s v="GBP"/>
    <n v="1475398800"/>
    <n v="1472711224"/>
    <b v="0"/>
    <n v="94"/>
    <b v="0"/>
    <x v="6"/>
    <n v="3070.994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-13300"/>
    <n v="13500"/>
    <n v="200"/>
    <x v="2"/>
    <x v="0"/>
    <s v="USD"/>
    <n v="1428097450"/>
    <n v="1425509050"/>
    <b v="0"/>
    <n v="2"/>
    <b v="0"/>
    <x v="6"/>
    <n v="100"/>
    <x v="1"/>
    <x v="6"/>
  </r>
  <r>
    <n v="4035"/>
    <s v="The Lost Boy"/>
    <s v="&quot;Stories are where you go to look for the truth of your own life.&quot; (Frank Delaney)"/>
    <n v="-6315"/>
    <n v="10000"/>
    <n v="3685"/>
    <x v="2"/>
    <x v="0"/>
    <s v="USD"/>
    <n v="1413925887"/>
    <n v="1411333887"/>
    <b v="0"/>
    <n v="25"/>
    <b v="0"/>
    <x v="6"/>
    <n v="1842.5"/>
    <x v="1"/>
    <x v="6"/>
  </r>
  <r>
    <n v="4036"/>
    <s v="3 Days In Savannah"/>
    <s v="&quot;3 Days In Savannah&quot; explores the issues of love, racism, and regret while reminding us that, &quot;life is a game and love is the prize.&quot;"/>
    <n v="-3177"/>
    <n v="6000"/>
    <n v="2823"/>
    <x v="2"/>
    <x v="0"/>
    <s v="USD"/>
    <n v="1404253800"/>
    <n v="1402784964"/>
    <b v="0"/>
    <n v="17"/>
    <b v="0"/>
    <x v="6"/>
    <n v="1411.5"/>
    <x v="1"/>
    <x v="6"/>
  </r>
  <r>
    <n v="4037"/>
    <s v="The Pelican, by August Strindberg"/>
    <s v="The Pelican is a haunted play by one of Swedenâ€™s most renowned playwrights, August Strindberg, about a mother's tragic deceit."/>
    <n v="-620"/>
    <n v="700"/>
    <n v="80"/>
    <x v="2"/>
    <x v="0"/>
    <s v="USD"/>
    <n v="1464099900"/>
    <n v="1462585315"/>
    <b v="0"/>
    <n v="2"/>
    <b v="0"/>
    <x v="6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-2199"/>
    <n v="2500"/>
    <n v="301"/>
    <x v="2"/>
    <x v="0"/>
    <s v="USD"/>
    <n v="1413573010"/>
    <n v="1408389010"/>
    <b v="0"/>
    <n v="4"/>
    <b v="0"/>
    <x v="6"/>
    <n v="150.5"/>
    <x v="1"/>
    <x v="6"/>
  </r>
  <r>
    <n v="4039"/>
    <s v="Defiant Entertainment presents: The Park Bench"/>
    <s v="Help stage an original One Act Play that brings awareness to Alzheimer's in its debut performance."/>
    <n v="-200"/>
    <n v="500"/>
    <n v="300"/>
    <x v="2"/>
    <x v="0"/>
    <s v="USD"/>
    <n v="1448949540"/>
    <n v="1446048367"/>
    <b v="0"/>
    <n v="5"/>
    <b v="0"/>
    <x v="6"/>
    <n v="150"/>
    <x v="1"/>
    <x v="6"/>
  </r>
  <r>
    <n v="4040"/>
    <s v="The Last Encore Musical"/>
    <s v="This nationally published book, set in the 70â€™s, tells the untold story of singers and a friendly reunion visit turning bad."/>
    <n v="-5500"/>
    <n v="8000"/>
    <n v="2500"/>
    <x v="2"/>
    <x v="0"/>
    <s v="USD"/>
    <n v="1437188400"/>
    <n v="1432100004"/>
    <b v="0"/>
    <n v="2"/>
    <b v="0"/>
    <x v="6"/>
    <n v="1250"/>
    <x v="1"/>
    <x v="6"/>
  </r>
  <r>
    <n v="4041"/>
    <s v="In the Land of Gold"/>
    <s v="A bold, colouful, vibrant play centred around the last remaining monarchy of Africa."/>
    <n v="-4979"/>
    <n v="5000"/>
    <n v="21"/>
    <x v="2"/>
    <x v="1"/>
    <s v="GBP"/>
    <n v="1473160954"/>
    <n v="1467976954"/>
    <b v="0"/>
    <n v="2"/>
    <b v="0"/>
    <x v="6"/>
    <n v="10.5"/>
    <x v="1"/>
    <x v="6"/>
  </r>
  <r>
    <n v="4042"/>
    <s v="Messages"/>
    <s v="Acting group and production for inner city youth, about inner city youth. The problems and stuation that they see everyday."/>
    <n v="-9979"/>
    <n v="10000"/>
    <n v="21"/>
    <x v="2"/>
    <x v="0"/>
    <s v="USD"/>
    <n v="1421781360"/>
    <n v="1419213664"/>
    <b v="0"/>
    <n v="3"/>
    <b v="0"/>
    <x v="6"/>
    <n v="10.5"/>
    <x v="1"/>
    <x v="6"/>
  </r>
  <r>
    <n v="4043"/>
    <s v="Not making potato salad here!"/>
    <s v="This could be my last play, need to bring my son out to see it before it's over.  Need to fly him here from BC"/>
    <n v="-300"/>
    <n v="300"/>
    <n v="0"/>
    <x v="2"/>
    <x v="5"/>
    <s v="CAD"/>
    <n v="1416524325"/>
    <n v="1415228325"/>
    <b v="0"/>
    <n v="0"/>
    <b v="0"/>
    <x v="6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-375"/>
    <n v="600"/>
    <n v="225"/>
    <x v="2"/>
    <x v="0"/>
    <s v="USD"/>
    <n v="1428642000"/>
    <n v="1426050982"/>
    <b v="0"/>
    <n v="4"/>
    <b v="0"/>
    <x v="6"/>
    <n v="112.5"/>
    <x v="1"/>
    <x v="6"/>
  </r>
  <r>
    <n v="4045"/>
    <s v="The Hostages"/>
    <s v="&quot;The Hostages&quot; is about a bank robbery gone wrong, as we learn more about each characters, we question who are the actually hostages..."/>
    <n v="-4999"/>
    <n v="5000"/>
    <n v="1"/>
    <x v="2"/>
    <x v="2"/>
    <s v="AUD"/>
    <n v="1408596589"/>
    <n v="1406004589"/>
    <b v="0"/>
    <n v="1"/>
    <b v="0"/>
    <x v="6"/>
    <n v="0.5"/>
    <x v="1"/>
    <x v="6"/>
  </r>
  <r>
    <n v="4046"/>
    <s v="Glenn Herman's EXPRESSIONS: The UnKnown"/>
    <s v="An eclectic One Man stage show, that takes the audience on a journey through vast personalities, as he discovers his true self...#Drama"/>
    <n v="-5140"/>
    <n v="5600"/>
    <n v="460"/>
    <x v="2"/>
    <x v="0"/>
    <s v="USD"/>
    <n v="1413992210"/>
    <n v="1411400210"/>
    <b v="0"/>
    <n v="12"/>
    <b v="0"/>
    <x v="6"/>
    <n v="23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-4890"/>
    <n v="5000"/>
    <n v="110"/>
    <x v="2"/>
    <x v="0"/>
    <s v="USD"/>
    <n v="1420938000"/>
    <n v="1418862743"/>
    <b v="0"/>
    <n v="4"/>
    <b v="0"/>
    <x v="6"/>
    <n v="55"/>
    <x v="1"/>
    <x v="6"/>
  </r>
  <r>
    <n v="4048"/>
    <s v="Speechless"/>
    <s v="The unspoken story of growing up disabled with cerebral palsy and no speech. This inclusive company fights ignorance using dark humour."/>
    <n v="-13999"/>
    <n v="17000"/>
    <n v="3001"/>
    <x v="2"/>
    <x v="1"/>
    <s v="GBP"/>
    <n v="1460373187"/>
    <n v="1457352787"/>
    <b v="0"/>
    <n v="91"/>
    <b v="0"/>
    <x v="6"/>
    <n v="1500.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-19984"/>
    <n v="20000"/>
    <n v="16"/>
    <x v="2"/>
    <x v="0"/>
    <s v="USD"/>
    <n v="1436914815"/>
    <n v="1434322815"/>
    <b v="0"/>
    <n v="1"/>
    <b v="0"/>
    <x v="6"/>
    <n v="8"/>
    <x v="1"/>
    <x v="6"/>
  </r>
  <r>
    <n v="4050"/>
    <s v="Ø¢Ù…ÙŠÙ† (Amen)"/>
    <s v="Amen is an important jarring story about the repercussions of reporting the war from the front lines and the war that follows them home"/>
    <n v="-1499"/>
    <n v="1500"/>
    <n v="1"/>
    <x v="2"/>
    <x v="0"/>
    <s v="USD"/>
    <n v="1414077391"/>
    <n v="1411485391"/>
    <b v="0"/>
    <n v="1"/>
    <b v="0"/>
    <x v="6"/>
    <n v="0.5"/>
    <x v="1"/>
    <x v="6"/>
  </r>
  <r>
    <n v="4051"/>
    <s v="Phantom of the Kun Opera"/>
    <s v="It is a heart-breaking life story of Wu family who tries to preserve the gem of Chinese Kun Opera through generations."/>
    <n v="-500"/>
    <n v="500"/>
    <n v="0"/>
    <x v="2"/>
    <x v="0"/>
    <s v="USD"/>
    <n v="1399618380"/>
    <n v="1399058797"/>
    <b v="0"/>
    <n v="0"/>
    <b v="0"/>
    <x v="6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-1874"/>
    <n v="3000"/>
    <n v="1126"/>
    <x v="2"/>
    <x v="0"/>
    <s v="USD"/>
    <n v="1413234316"/>
    <n v="1408050316"/>
    <b v="0"/>
    <n v="13"/>
    <b v="0"/>
    <x v="6"/>
    <n v="56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-390"/>
    <n v="500"/>
    <n v="110"/>
    <x v="2"/>
    <x v="1"/>
    <s v="GBP"/>
    <n v="1416081600"/>
    <n v="1413477228"/>
    <b v="0"/>
    <n v="2"/>
    <b v="0"/>
    <x v="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-8880"/>
    <n v="8880"/>
    <n v="0"/>
    <x v="2"/>
    <x v="0"/>
    <s v="USD"/>
    <n v="1475294400"/>
    <n v="1472674285"/>
    <b v="0"/>
    <n v="0"/>
    <b v="0"/>
    <x v="6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-4119"/>
    <n v="5000"/>
    <n v="881"/>
    <x v="2"/>
    <x v="1"/>
    <s v="GBP"/>
    <n v="1403192031"/>
    <n v="1400600031"/>
    <b v="0"/>
    <n v="21"/>
    <b v="0"/>
    <x v="6"/>
    <n v="440.5"/>
    <x v="1"/>
    <x v="6"/>
  </r>
  <r>
    <n v="4056"/>
    <s v="American Pride"/>
    <s v="American Pride is a play centered on the Poetry of one Iraq War veteran, and follows her journey through war and back home."/>
    <n v="-705"/>
    <n v="1500"/>
    <n v="795"/>
    <x v="2"/>
    <x v="0"/>
    <s v="USD"/>
    <n v="1467575940"/>
    <n v="1465856639"/>
    <b v="0"/>
    <n v="9"/>
    <b v="0"/>
    <x v="6"/>
    <n v="397.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-2725"/>
    <n v="3500"/>
    <n v="775"/>
    <x v="2"/>
    <x v="1"/>
    <s v="GBP"/>
    <n v="1448492400"/>
    <n v="1446506080"/>
    <b v="0"/>
    <n v="6"/>
    <b v="0"/>
    <x v="6"/>
    <n v="387.5"/>
    <x v="1"/>
    <x v="6"/>
  </r>
  <r>
    <n v="4058"/>
    <s v="Secret of Shahrazad (World Premier)"/>
    <s v="Help reveal the beauty of Islamic culture by launching this new adventure play celebrating Persian music, dance, and lore."/>
    <n v="-3655"/>
    <n v="3750"/>
    <n v="95"/>
    <x v="2"/>
    <x v="0"/>
    <s v="USD"/>
    <n v="1459483140"/>
    <n v="1458178044"/>
    <b v="0"/>
    <n v="4"/>
    <b v="0"/>
    <x v="6"/>
    <n v="47.5"/>
    <x v="1"/>
    <x v="6"/>
  </r>
  <r>
    <n v="4059"/>
    <s v="The Million Dollar Shot"/>
    <s v="A very Canadian children's play inspired by the tradition of British pantomimes like Aladdin, and the Nutcracker."/>
    <n v="-9750"/>
    <n v="10000"/>
    <n v="250"/>
    <x v="2"/>
    <x v="5"/>
    <s v="CAD"/>
    <n v="1410836400"/>
    <n v="1408116152"/>
    <b v="0"/>
    <n v="7"/>
    <b v="0"/>
    <x v="6"/>
    <n v="125"/>
    <x v="1"/>
    <x v="6"/>
  </r>
  <r>
    <n v="4060"/>
    <s v="Good Evening, I'm Robert Service"/>
    <s v="A funny, poignant play that revives the forgotten life and adventures of great Scottish Canadian, world renowned poet, Robert Service."/>
    <n v="-9715"/>
    <n v="10000"/>
    <n v="285"/>
    <x v="2"/>
    <x v="5"/>
    <s v="CAD"/>
    <n v="1403539200"/>
    <n v="1400604056"/>
    <b v="0"/>
    <n v="5"/>
    <b v="0"/>
    <x v="6"/>
    <n v="142.5"/>
    <x v="1"/>
    <x v="6"/>
  </r>
  <r>
    <n v="4061"/>
    <s v="PRODUCE the Stage Play SKYLAR'S SYNDROME by Gavin Kayner"/>
    <s v="SKYLAR'S SYNDROME is a tremendous psychodrama by master playwright Gavin Kayner!"/>
    <n v="-525"/>
    <n v="525"/>
    <n v="0"/>
    <x v="2"/>
    <x v="0"/>
    <s v="USD"/>
    <n v="1461205423"/>
    <n v="1456025023"/>
    <b v="0"/>
    <n v="0"/>
    <b v="0"/>
    <x v="6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-19510"/>
    <n v="20000"/>
    <n v="490"/>
    <x v="2"/>
    <x v="0"/>
    <s v="USD"/>
    <n v="1467481468"/>
    <n v="1464889468"/>
    <b v="0"/>
    <n v="3"/>
    <b v="0"/>
    <x v="6"/>
    <n v="245"/>
    <x v="1"/>
    <x v="6"/>
  </r>
  <r>
    <n v="4063"/>
    <s v="Whisper Me Happy Ever After (WMHEA)"/>
    <s v="WMHAE by Julie McNamara, raises awareness of the effects domestic violence has on the mental health of young people who witness it."/>
    <n v="-9365"/>
    <n v="9500"/>
    <n v="135"/>
    <x v="2"/>
    <x v="1"/>
    <s v="GBP"/>
    <n v="1403886084"/>
    <n v="1401294084"/>
    <b v="0"/>
    <n v="9"/>
    <b v="0"/>
    <x v="6"/>
    <n v="67.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-1615"/>
    <n v="2000"/>
    <n v="385"/>
    <x v="2"/>
    <x v="2"/>
    <s v="AUD"/>
    <n v="1430316426"/>
    <n v="1427724426"/>
    <b v="0"/>
    <n v="6"/>
    <b v="0"/>
    <x v="6"/>
    <n v="192.5"/>
    <x v="1"/>
    <x v="6"/>
  </r>
  <r>
    <n v="4065"/>
    <s v="A Midsummer's Night's Dream"/>
    <s v="A classical/ fantasy version of midsummers done by professionally trained actors in Tulsa!"/>
    <n v="-3973"/>
    <n v="4000"/>
    <n v="27"/>
    <x v="2"/>
    <x v="0"/>
    <s v="USD"/>
    <n v="1407883811"/>
    <n v="1405291811"/>
    <b v="0"/>
    <n v="4"/>
    <b v="0"/>
    <x v="6"/>
    <n v="13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-14975"/>
    <n v="15000"/>
    <n v="25"/>
    <x v="2"/>
    <x v="0"/>
    <s v="USD"/>
    <n v="1463619388"/>
    <n v="1461027388"/>
    <b v="0"/>
    <n v="1"/>
    <b v="0"/>
    <x v="6"/>
    <n v="12.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-1955"/>
    <n v="5000"/>
    <n v="3045"/>
    <x v="2"/>
    <x v="0"/>
    <s v="USD"/>
    <n v="1443408550"/>
    <n v="1439952550"/>
    <b v="0"/>
    <n v="17"/>
    <b v="0"/>
    <x v="6"/>
    <n v="1522.5"/>
    <x v="1"/>
    <x v="6"/>
  </r>
  <r>
    <n v="4068"/>
    <s v="Produce BELLE DAME SANS MERCI a stage play"/>
    <s v="Be a PRODUCER of the Original stage play BELLE DAME SANS MERCI by Michael Fenlason! :-) :-( !"/>
    <n v="-3460.05"/>
    <n v="3495"/>
    <n v="34.950000000000003"/>
    <x v="2"/>
    <x v="0"/>
    <s v="USD"/>
    <n v="1484348700"/>
    <n v="1481756855"/>
    <b v="0"/>
    <n v="1"/>
    <b v="0"/>
    <x v="6"/>
    <n v="17.474999999999909"/>
    <x v="1"/>
    <x v="6"/>
  </r>
  <r>
    <n v="4069"/>
    <s v="The Pendulum Swings"/>
    <s v="'The Pendulum Swings' is a three-act dark comedy that sees Frank and Michael await their execution on Death Row."/>
    <n v="-820"/>
    <n v="1250"/>
    <n v="430"/>
    <x v="2"/>
    <x v="1"/>
    <s v="GBP"/>
    <n v="1425124800"/>
    <n v="1421596356"/>
    <b v="0"/>
    <n v="13"/>
    <b v="0"/>
    <x v="6"/>
    <n v="215"/>
    <x v="1"/>
    <x v="6"/>
  </r>
  <r>
    <n v="4070"/>
    <s v="Southern Utah University: V-Day 2015"/>
    <s v="V-Day Southern Utah University 2015 and Second Studio Players presents: The Vagina Monologues"/>
    <n v="-835"/>
    <n v="1000"/>
    <n v="165"/>
    <x v="2"/>
    <x v="0"/>
    <s v="USD"/>
    <n v="1425178800"/>
    <n v="1422374420"/>
    <b v="0"/>
    <n v="6"/>
    <b v="0"/>
    <x v="6"/>
    <n v="82.5"/>
    <x v="1"/>
    <x v="6"/>
  </r>
  <r>
    <n v="4071"/>
    <s v="ATEMPORAL"/>
    <s v="ExÃ¡men final de alumnos del Centro de CapacitaciÃ³n de la ANDA. Son extractos de obras: El JardÃ­n de los CerezoS, Madre Coraje y Casa"/>
    <n v="-20000"/>
    <n v="20000"/>
    <n v="0"/>
    <x v="2"/>
    <x v="14"/>
    <s v="MXN"/>
    <n v="1482779931"/>
    <n v="1480187931"/>
    <b v="0"/>
    <n v="0"/>
    <b v="0"/>
    <x v="6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-996"/>
    <n v="1000"/>
    <n v="4"/>
    <x v="2"/>
    <x v="1"/>
    <s v="GBP"/>
    <n v="1408646111"/>
    <n v="1403462111"/>
    <b v="0"/>
    <n v="2"/>
    <b v="0"/>
    <x v="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-3463"/>
    <n v="3500"/>
    <n v="37"/>
    <x v="2"/>
    <x v="0"/>
    <s v="USD"/>
    <n v="1431144000"/>
    <n v="1426407426"/>
    <b v="0"/>
    <n v="2"/>
    <b v="0"/>
    <x v="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-2015"/>
    <n v="2750"/>
    <n v="735"/>
    <x v="2"/>
    <x v="1"/>
    <s v="GBP"/>
    <n v="1446732975"/>
    <n v="1444137375"/>
    <b v="0"/>
    <n v="21"/>
    <b v="0"/>
    <x v="6"/>
    <n v="367.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-1424"/>
    <n v="2000"/>
    <n v="576"/>
    <x v="2"/>
    <x v="1"/>
    <s v="GBP"/>
    <n v="1404149280"/>
    <n v="1400547969"/>
    <b v="0"/>
    <n v="13"/>
    <b v="0"/>
    <x v="6"/>
    <n v="288"/>
    <x v="1"/>
    <x v="6"/>
  </r>
  <r>
    <n v="4076"/>
    <s v="The Walls of Jericho ( A Voice for Warrior Families)"/>
    <s v="A play to raise awareness about the effects of mental illness on a military family in the Cold War area."/>
    <n v="-700"/>
    <n v="700"/>
    <n v="0"/>
    <x v="2"/>
    <x v="0"/>
    <s v="USD"/>
    <n v="1413921060"/>
    <n v="1411499149"/>
    <b v="0"/>
    <n v="0"/>
    <b v="0"/>
    <x v="6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-13665"/>
    <n v="15000"/>
    <n v="1335"/>
    <x v="2"/>
    <x v="0"/>
    <s v="USD"/>
    <n v="1482339794"/>
    <n v="1479747794"/>
    <b v="0"/>
    <n v="6"/>
    <b v="0"/>
    <x v="6"/>
    <n v="667.5"/>
    <x v="1"/>
    <x v="6"/>
  </r>
  <r>
    <n v="4078"/>
    <s v="Theatre Memoire"/>
    <s v="Theatre Memoire are a High Wycombe based theatre company. Performing plays about multi-culturalism and interconectedness."/>
    <n v="-250"/>
    <n v="250"/>
    <n v="0"/>
    <x v="2"/>
    <x v="1"/>
    <s v="GBP"/>
    <n v="1485543242"/>
    <n v="1482951242"/>
    <b v="0"/>
    <n v="0"/>
    <b v="0"/>
    <x v="6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-2995"/>
    <n v="3000"/>
    <n v="5"/>
    <x v="2"/>
    <x v="0"/>
    <s v="USD"/>
    <n v="1466375521"/>
    <n v="1463783521"/>
    <b v="0"/>
    <n v="1"/>
    <b v="0"/>
    <x v="6"/>
    <n v="2.5"/>
    <x v="1"/>
    <x v="6"/>
  </r>
  <r>
    <n v="4080"/>
    <s v="Uncommonnotions"/>
    <s v="&quot;Uncommonnotion&quot;. is a collections of short humors stories, I want to develop into plays, interest has been shown in this idea."/>
    <n v="-3000"/>
    <n v="3000"/>
    <n v="0"/>
    <x v="2"/>
    <x v="0"/>
    <s v="USD"/>
    <n v="1465930440"/>
    <n v="1463849116"/>
    <b v="0"/>
    <n v="0"/>
    <b v="0"/>
    <x v="6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-1874"/>
    <n v="2224"/>
    <n v="350"/>
    <x v="2"/>
    <x v="0"/>
    <s v="USD"/>
    <n v="1425819425"/>
    <n v="1423231025"/>
    <b v="0"/>
    <n v="12"/>
    <b v="0"/>
    <x v="6"/>
    <n v="175"/>
    <x v="1"/>
    <x v="6"/>
  </r>
  <r>
    <n v="4082"/>
    <s v="Blazed Donuts: An Orginial One Act"/>
    <s v="A short one act play about an undercover cop posing as a girl scout trying to stop a doughnut shop from selling drug filled doughnuts."/>
    <n v="-147"/>
    <n v="150"/>
    <n v="3"/>
    <x v="2"/>
    <x v="0"/>
    <s v="USD"/>
    <n v="1447542000"/>
    <n v="1446179553"/>
    <b v="0"/>
    <n v="2"/>
    <b v="0"/>
    <x v="6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-2741"/>
    <n v="3500"/>
    <n v="759"/>
    <x v="2"/>
    <x v="0"/>
    <s v="USD"/>
    <n v="1452795416"/>
    <n v="1450203416"/>
    <b v="0"/>
    <n v="6"/>
    <b v="0"/>
    <x v="6"/>
    <n v="379.5"/>
    <x v="1"/>
    <x v="6"/>
  </r>
  <r>
    <n v="4084"/>
    <s v="WANTS (We Are Not The Same)"/>
    <s v="WANTS deals with diversity in all its various facets._x000a_The drama is set in a futuristic society where no diversity si accepted."/>
    <n v="-2990"/>
    <n v="3000"/>
    <n v="10"/>
    <x v="2"/>
    <x v="13"/>
    <s v="EUR"/>
    <n v="1476008906"/>
    <n v="1473416906"/>
    <b v="0"/>
    <n v="1"/>
    <b v="0"/>
    <x v="6"/>
    <n v="5"/>
    <x v="1"/>
    <x v="6"/>
  </r>
  <r>
    <n v="4085"/>
    <s v="Age of Valor: Heritage - The Audio Drama"/>
    <s v="Just like the good old fashioned radio dramas, Heritage will be performed and narrated for you by 16 different talented voice actors."/>
    <n v="-3490"/>
    <n v="3500"/>
    <n v="10"/>
    <x v="2"/>
    <x v="0"/>
    <s v="USD"/>
    <n v="1427169540"/>
    <n v="1424701775"/>
    <b v="0"/>
    <n v="1"/>
    <b v="0"/>
    <x v="6"/>
    <n v="5"/>
    <x v="1"/>
    <x v="6"/>
  </r>
  <r>
    <n v="4086"/>
    <s v="Carpe Diem Theater Troupe"/>
    <s v="Our theater troupe needs your help to put on a unique production of Hamlet! Pledge to help young actors learn and refine their skills!"/>
    <n v="-953"/>
    <n v="1000"/>
    <n v="47"/>
    <x v="2"/>
    <x v="0"/>
    <s v="USD"/>
    <n v="1448078400"/>
    <n v="1445985299"/>
    <b v="0"/>
    <n v="5"/>
    <b v="0"/>
    <x v="6"/>
    <n v="23.5"/>
    <x v="1"/>
    <x v="6"/>
  </r>
  <r>
    <n v="4087"/>
    <s v="Stage Production &quot;The Nail Shop&quot;"/>
    <s v="Comedy Stage Play"/>
    <n v="-9600"/>
    <n v="9600"/>
    <n v="0"/>
    <x v="2"/>
    <x v="0"/>
    <s v="USD"/>
    <n v="1468777786"/>
    <n v="1466185786"/>
    <b v="0"/>
    <n v="0"/>
    <b v="0"/>
    <x v="6"/>
    <n v="0"/>
    <x v="1"/>
    <x v="6"/>
  </r>
  <r>
    <n v="4088"/>
    <s v="Community Theatre Project-Children's Show (Arthur)"/>
    <s v="Young persons theatre company working in deprived area seeking funding for children's theatrical production."/>
    <n v="-1784"/>
    <n v="2000"/>
    <n v="216"/>
    <x v="2"/>
    <x v="1"/>
    <s v="GBP"/>
    <n v="1421403960"/>
    <n v="1418827324"/>
    <b v="0"/>
    <n v="3"/>
    <b v="0"/>
    <x v="6"/>
    <n v="10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-4760"/>
    <n v="5000"/>
    <n v="240"/>
    <x v="2"/>
    <x v="0"/>
    <s v="USD"/>
    <n v="1433093700"/>
    <n v="1430242488"/>
    <b v="0"/>
    <n v="8"/>
    <b v="0"/>
    <x v="6"/>
    <n v="120"/>
    <x v="1"/>
    <x v="6"/>
  </r>
  <r>
    <n v="4090"/>
    <s v="&quot; Sweet O'l Mama &quot; Theater Production"/>
    <s v="A gripping re-enactment of a true breast cancer survival story, highlighted with inspiration and laughter!"/>
    <n v="-968"/>
    <n v="1000"/>
    <n v="32"/>
    <x v="2"/>
    <x v="0"/>
    <s v="USD"/>
    <n v="1438959600"/>
    <n v="1437754137"/>
    <b v="0"/>
    <n v="3"/>
    <b v="0"/>
    <x v="6"/>
    <n v="16"/>
    <x v="1"/>
    <x v="6"/>
  </r>
  <r>
    <n v="4091"/>
    <s v="The 'Theater of Community' Tour"/>
    <s v="Unique  troupe will bring the wonder &amp; joy of Therapeutic Theater to  youth with severe multiple disabilities, &amp; adults with Alzheimers"/>
    <n v="-1396"/>
    <n v="1600"/>
    <n v="204"/>
    <x v="2"/>
    <x v="0"/>
    <s v="USD"/>
    <n v="1421410151"/>
    <n v="1418818151"/>
    <b v="0"/>
    <n v="8"/>
    <b v="0"/>
    <x v="6"/>
    <n v="102"/>
    <x v="1"/>
    <x v="6"/>
  </r>
  <r>
    <n v="4092"/>
    <s v="A CRY FOR HELP"/>
    <s v="&quot;A Cry for Help is Riveting, Inspiring, and Mesmerizing. You will laugh, cry, and be thinking about your own Cry for Help&quot;"/>
    <n v="-109980"/>
    <n v="110000"/>
    <n v="20"/>
    <x v="2"/>
    <x v="0"/>
    <s v="USD"/>
    <n v="1428205247"/>
    <n v="1423024847"/>
    <b v="0"/>
    <n v="1"/>
    <b v="0"/>
    <x v="6"/>
    <n v="10"/>
    <x v="1"/>
    <x v="6"/>
  </r>
  <r>
    <n v="4093"/>
    <s v="The Grouch Who Couldn't Steal Christmas"/>
    <s v="'The Grouch' is the perfect way to brighten up your Christmas. Full of love, laughs and some sheer calculated silliness, don't miss it!"/>
    <n v="-2440"/>
    <n v="2500"/>
    <n v="60"/>
    <x v="2"/>
    <x v="1"/>
    <s v="GBP"/>
    <n v="1440272093"/>
    <n v="1435088093"/>
    <b v="0"/>
    <n v="4"/>
    <b v="0"/>
    <x v="6"/>
    <n v="30"/>
    <x v="1"/>
    <x v="6"/>
  </r>
  <r>
    <n v="4094"/>
    <s v="Live at the Speakeasy with Ryan Anderson"/>
    <s v="Live at the Speakeasy with Ryan Anderson is a local talk show! Showcasing local artist, special guest, and talented bands."/>
    <n v="-1270"/>
    <n v="2000"/>
    <n v="730"/>
    <x v="2"/>
    <x v="0"/>
    <s v="USD"/>
    <n v="1413953940"/>
    <n v="1410141900"/>
    <b v="0"/>
    <n v="8"/>
    <b v="0"/>
    <x v="6"/>
    <n v="365"/>
    <x v="1"/>
    <x v="6"/>
  </r>
  <r>
    <n v="4095"/>
    <s v="LOPE ENAMORADO"/>
    <s v="Proyecto teatral dirigido por MartÃ­n Acosta que habla y reflexiona sobre el amor y su naturaleza."/>
    <n v="-29200"/>
    <n v="30000"/>
    <n v="800"/>
    <x v="2"/>
    <x v="14"/>
    <s v="MXN"/>
    <n v="1482108350"/>
    <n v="1479516350"/>
    <b v="0"/>
    <n v="1"/>
    <b v="0"/>
    <x v="6"/>
    <n v="4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-3100"/>
    <n v="3500"/>
    <n v="400"/>
    <x v="2"/>
    <x v="1"/>
    <s v="GBP"/>
    <n v="1488271860"/>
    <n v="1484484219"/>
    <b v="0"/>
    <n v="5"/>
    <b v="0"/>
    <x v="6"/>
    <n v="200"/>
    <x v="1"/>
    <x v="6"/>
  </r>
  <r>
    <n v="4097"/>
    <s v="And There Was War! Major Theatre Production"/>
    <s v="And There Was War is a play, a biblical narrative deeply entrenched in the concepts of the great controversy between Good and Evil!"/>
    <n v="-10000"/>
    <n v="10000"/>
    <n v="0"/>
    <x v="2"/>
    <x v="1"/>
    <s v="GBP"/>
    <n v="1454284500"/>
    <n v="1449431237"/>
    <b v="0"/>
    <n v="0"/>
    <b v="0"/>
    <x v="6"/>
    <n v="0"/>
    <x v="1"/>
    <x v="6"/>
  </r>
  <r>
    <n v="4098"/>
    <s v="Life is simple"/>
    <s v="Community Youth play, written by and performed by the youth about finding joy in the simple things in life"/>
    <n v="-75000"/>
    <n v="75000"/>
    <n v="0"/>
    <x v="2"/>
    <x v="0"/>
    <s v="USD"/>
    <n v="1465060797"/>
    <n v="1462468797"/>
    <b v="0"/>
    <n v="0"/>
    <b v="0"/>
    <x v="6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-4450"/>
    <n v="4500"/>
    <n v="50"/>
    <x v="2"/>
    <x v="0"/>
    <s v="USD"/>
    <n v="1472847873"/>
    <n v="1468959873"/>
    <b v="0"/>
    <n v="1"/>
    <b v="0"/>
    <x v="6"/>
    <n v="25"/>
    <x v="1"/>
    <x v="6"/>
  </r>
  <r>
    <n v="4100"/>
    <s v="America is at the Mall: A Play in Three Acts"/>
    <s v="How does war change a family?  A peek into one family's kitchen as their soldier fights in Iraq."/>
    <n v="-270"/>
    <n v="270"/>
    <n v="0"/>
    <x v="2"/>
    <x v="0"/>
    <s v="USD"/>
    <n v="1414205990"/>
    <n v="1413341990"/>
    <b v="0"/>
    <n v="0"/>
    <b v="0"/>
    <x v="6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-600"/>
    <n v="600"/>
    <n v="0"/>
    <x v="2"/>
    <x v="0"/>
    <s v="USD"/>
    <n v="1485380482"/>
    <n v="1482788482"/>
    <b v="0"/>
    <n v="0"/>
    <b v="0"/>
    <x v="6"/>
    <n v="0"/>
    <x v="1"/>
    <x v="6"/>
  </r>
  <r>
    <n v="4102"/>
    <s v="4th Wall Theatre Project"/>
    <s v="Local Community theater to get up and running in the Idaho Falls area. Something new, something different!"/>
    <n v="-363"/>
    <n v="500"/>
    <n v="137"/>
    <x v="2"/>
    <x v="0"/>
    <s v="USD"/>
    <n v="1463343673"/>
    <n v="1460751673"/>
    <b v="0"/>
    <n v="6"/>
    <b v="0"/>
    <x v="6"/>
    <n v="68.5"/>
    <x v="1"/>
    <x v="6"/>
  </r>
  <r>
    <n v="4103"/>
    <s v="Weather Men"/>
    <s v="Weather Men is a play, written by Nathan Black.  A comedy/drama that explores the question of 'why people stay together?'"/>
    <n v="-900"/>
    <n v="1000"/>
    <n v="100"/>
    <x v="2"/>
    <x v="0"/>
    <s v="USD"/>
    <n v="1440613920"/>
    <n v="1435953566"/>
    <b v="0"/>
    <n v="6"/>
    <b v="0"/>
    <x v="6"/>
    <n v="50"/>
    <x v="1"/>
    <x v="6"/>
  </r>
  <r>
    <n v="4104"/>
    <s v="PETER PAN - a new play by Ebony Rattle"/>
    <s v="PETER PAN, written by Ebony Rattle, is a new retelling of the classic play by J.M. Barrie about a boy who refused to grow up."/>
    <n v="-2359"/>
    <n v="3000"/>
    <n v="641"/>
    <x v="2"/>
    <x v="2"/>
    <s v="AUD"/>
    <n v="1477550434"/>
    <n v="1474958434"/>
    <b v="0"/>
    <n v="14"/>
    <b v="0"/>
    <x v="6"/>
    <n v="320.5"/>
    <x v="1"/>
    <x v="6"/>
  </r>
  <r>
    <n v="4105"/>
    <s v="Â¡LlÃ©vame!"/>
    <s v="Buscamos finalizar el proceso de producciÃ³n de un espectÃ¡culo de payaso y con Ã©l, activar espacios pÃºblicos para la escena clown."/>
    <n v="-30700"/>
    <n v="33000"/>
    <n v="2300"/>
    <x v="2"/>
    <x v="14"/>
    <s v="MXN"/>
    <n v="1482711309"/>
    <n v="1479860109"/>
    <b v="0"/>
    <n v="6"/>
    <b v="0"/>
    <x v="6"/>
    <n v="1150"/>
    <x v="1"/>
    <x v="6"/>
  </r>
  <r>
    <n v="4106"/>
    <s v="David Facer, Paradox Magic"/>
    <s v="No magic show has ever integrated theatre arts like this.  World of Paradox is designed for all audiences and is interactive in nature."/>
    <n v="-1470"/>
    <n v="5000"/>
    <n v="3530"/>
    <x v="2"/>
    <x v="0"/>
    <s v="USD"/>
    <n v="1427936400"/>
    <n v="1424221866"/>
    <b v="0"/>
    <n v="33"/>
    <b v="0"/>
    <x v="6"/>
    <n v="1765"/>
    <x v="1"/>
    <x v="6"/>
  </r>
  <r>
    <n v="4107"/>
    <s v="Sacrifice"/>
    <s v="A new dramatic comedy dealing with a father's unwillingness to let go of his past causes major problems for the future of his daughter."/>
    <n v="-1959"/>
    <n v="2000"/>
    <n v="41"/>
    <x v="2"/>
    <x v="0"/>
    <s v="USD"/>
    <n v="1411596001"/>
    <n v="1409608801"/>
    <b v="0"/>
    <n v="4"/>
    <b v="0"/>
    <x v="6"/>
    <n v="20.5"/>
    <x v="1"/>
    <x v="6"/>
  </r>
  <r>
    <n v="4108"/>
    <s v="The Black Woman's Attitude Stage Play"/>
    <s v="We are producing and directing a stage play that will focus on relationships and the stereotypes/truths that prohibit growth."/>
    <n v="-2941"/>
    <n v="3000"/>
    <n v="59"/>
    <x v="2"/>
    <x v="0"/>
    <s v="USD"/>
    <n v="1488517200"/>
    <n v="1485909937"/>
    <b v="0"/>
    <n v="1"/>
    <b v="0"/>
    <x v="6"/>
    <n v="29.5"/>
    <x v="1"/>
    <x v="6"/>
  </r>
  <r>
    <n v="4109"/>
    <s v="Jack the Lad"/>
    <s v="Jack the Lad - a new play that explores how far the boundaries of friendship will stretch when morality and loyalties clash."/>
    <n v="-500"/>
    <n v="500"/>
    <n v="0"/>
    <x v="2"/>
    <x v="1"/>
    <s v="GBP"/>
    <n v="1448805404"/>
    <n v="1446209804"/>
    <b v="0"/>
    <n v="0"/>
    <b v="0"/>
    <x v="6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-214"/>
    <n v="300"/>
    <n v="86"/>
    <x v="2"/>
    <x v="1"/>
    <s v="GBP"/>
    <n v="1469113351"/>
    <n v="1463929351"/>
    <b v="0"/>
    <n v="6"/>
    <b v="0"/>
    <x v="6"/>
    <n v="43"/>
    <x v="1"/>
    <x v="6"/>
  </r>
  <r>
    <n v="4111"/>
    <s v="REBORN IN LOVE"/>
    <s v="REBORN IN LOVE is the sequel to REBORN FROM ABOVE: A Tale of Eternal Love.  This is part two, of a One-Act play series."/>
    <n v="-2906"/>
    <n v="3000"/>
    <n v="94"/>
    <x v="2"/>
    <x v="0"/>
    <s v="USD"/>
    <n v="1424747740"/>
    <n v="1422155740"/>
    <b v="0"/>
    <n v="6"/>
    <b v="0"/>
    <x v="6"/>
    <n v="4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-2499"/>
    <n v="2500"/>
    <n v="1"/>
    <x v="2"/>
    <x v="17"/>
    <s v="EUR"/>
    <n v="1456617600"/>
    <n v="1454280186"/>
    <b v="0"/>
    <n v="1"/>
    <b v="0"/>
    <x v="6"/>
    <n v="0.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-1497"/>
    <n v="1500"/>
    <n v="3"/>
    <x v="2"/>
    <x v="0"/>
    <s v="USD"/>
    <n v="1452234840"/>
    <n v="1450619123"/>
    <b v="0"/>
    <n v="3"/>
    <b v="0"/>
    <x v="6"/>
    <n v="1.5"/>
    <x v="1"/>
    <x v="6"/>
  </r>
  <r>
    <m/>
    <m/>
    <m/>
    <m/>
    <m/>
    <m/>
    <x v="4"/>
    <x v="21"/>
    <m/>
    <m/>
    <m/>
    <m/>
    <m/>
    <m/>
    <x v="41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3133"/>
    <n v="8500"/>
    <n v="11633"/>
    <x v="0"/>
    <s v="US"/>
    <s v="USD"/>
    <n v="1437620400"/>
    <n v="1434931811"/>
    <b v="0"/>
    <n v="182"/>
    <b v="1"/>
    <s v="film &amp; video/television"/>
    <n v="5816.5"/>
    <x v="0"/>
    <s v="television"/>
    <x v="0"/>
    <d v="2015-07-22T22:00:00"/>
  </r>
  <r>
    <n v="1"/>
    <s v="FannibalFest Fan Convention"/>
    <s v="A Hannibal TV Show Fan Convention and Art Collective"/>
    <n v="4378"/>
    <n v="10275"/>
    <n v="14653"/>
    <x v="0"/>
    <s v="US"/>
    <s v="USD"/>
    <n v="1488464683"/>
    <n v="1485872683"/>
    <b v="0"/>
    <n v="79"/>
    <b v="1"/>
    <s v="film &amp; video/television"/>
    <n v="7326.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25"/>
    <n v="500"/>
    <n v="525"/>
    <x v="0"/>
    <s v="GB"/>
    <s v="GBP"/>
    <n v="1455555083"/>
    <n v="1454691083"/>
    <b v="0"/>
    <n v="35"/>
    <b v="1"/>
    <s v="film &amp; video/television"/>
    <n v="262.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390"/>
    <n v="10000"/>
    <n v="10390"/>
    <x v="0"/>
    <s v="US"/>
    <s v="USD"/>
    <n v="1407414107"/>
    <n v="1404822107"/>
    <b v="0"/>
    <n v="150"/>
    <b v="1"/>
    <s v="film &amp; video/television"/>
    <n v="5195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10116.279999999999"/>
    <n v="44000"/>
    <n v="54116.28"/>
    <x v="0"/>
    <s v="US"/>
    <s v="USD"/>
    <n v="1450555279"/>
    <n v="1447963279"/>
    <b v="0"/>
    <n v="284"/>
    <b v="1"/>
    <s v="film &amp; video/television"/>
    <n v="27058.14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1"/>
    <n v="3999"/>
    <n v="4390"/>
    <x v="0"/>
    <s v="US"/>
    <s v="USD"/>
    <n v="1469770500"/>
    <n v="1468362207"/>
    <b v="0"/>
    <n v="47"/>
    <b v="1"/>
    <s v="film &amp; video/television"/>
    <n v="2195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519"/>
    <n v="8000"/>
    <n v="8519"/>
    <x v="0"/>
    <s v="US"/>
    <s v="USD"/>
    <n v="1402710250"/>
    <n v="1401846250"/>
    <b v="0"/>
    <n v="58"/>
    <b v="1"/>
    <s v="film &amp; video/television"/>
    <n v="4259.5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110"/>
    <n v="9000"/>
    <n v="9110"/>
    <x v="0"/>
    <s v="US"/>
    <s v="USD"/>
    <n v="1467680867"/>
    <n v="1464224867"/>
    <b v="0"/>
    <n v="57"/>
    <b v="1"/>
    <s v="film &amp; video/television"/>
    <n v="4555"/>
    <x v="0"/>
    <s v="television"/>
    <x v="7"/>
    <d v="2016-07-04T20:07:47"/>
  </r>
  <r>
    <n v="8"/>
    <s v="Sizzling in the Kitchen Flynn Style"/>
    <s v="Help us raise the funds to film our pilot episode!"/>
    <n v="1.5199999999999818"/>
    <n v="3500"/>
    <n v="3501.52"/>
    <x v="0"/>
    <s v="US"/>
    <s v="USD"/>
    <n v="1460754000"/>
    <n v="1460155212"/>
    <b v="0"/>
    <n v="12"/>
    <b v="1"/>
    <s v="film &amp; video/television"/>
    <n v="1750.76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129.99"/>
    <n v="500"/>
    <n v="629.99"/>
    <x v="0"/>
    <s v="US"/>
    <s v="USD"/>
    <n v="1460860144"/>
    <n v="1458268144"/>
    <b v="0"/>
    <n v="20"/>
    <b v="1"/>
    <s v="film &amp; video/television"/>
    <n v="314.99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15"/>
    <n v="3000"/>
    <n v="3015"/>
    <x v="0"/>
    <s v="US"/>
    <s v="USD"/>
    <n v="1403660279"/>
    <n v="1400636279"/>
    <b v="0"/>
    <n v="19"/>
    <b v="1"/>
    <s v="film &amp; video/television"/>
    <n v="1507.5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1025"/>
    <n v="5000"/>
    <n v="6025"/>
    <x v="0"/>
    <s v="US"/>
    <s v="USD"/>
    <n v="1471834800"/>
    <n v="1469126462"/>
    <b v="0"/>
    <n v="75"/>
    <b v="1"/>
    <s v="film &amp; video/television"/>
    <n v="3012.5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19588"/>
    <n v="30000"/>
    <n v="49588"/>
    <x v="0"/>
    <s v="US"/>
    <s v="USD"/>
    <n v="1405479600"/>
    <n v="1401642425"/>
    <b v="0"/>
    <n v="827"/>
    <b v="1"/>
    <s v="film &amp; video/television"/>
    <n v="24794"/>
    <x v="0"/>
    <s v="television"/>
    <x v="12"/>
    <d v="2014-07-15T22:00:00"/>
  </r>
  <r>
    <n v="13"/>
    <s v="Can't Go Home"/>
    <s v="A travel series hosted by touring musicians that profiles a different American city in each episode."/>
    <n v="2099"/>
    <n v="3500"/>
    <n v="5599"/>
    <x v="0"/>
    <s v="US"/>
    <s v="USD"/>
    <n v="1466713620"/>
    <n v="1463588109"/>
    <b v="0"/>
    <n v="51"/>
    <b v="1"/>
    <s v="film &amp; video/television"/>
    <n v="2799.5"/>
    <x v="0"/>
    <s v="television"/>
    <x v="13"/>
    <d v="2016-06-23T15:27:00"/>
  </r>
  <r>
    <n v="14"/>
    <s v="3010 | Sci-fi Series"/>
    <s v="A highly charged post apocalyptic sci fi series that pulls no punches!"/>
    <n v="56"/>
    <n v="6000"/>
    <n v="6056"/>
    <x v="0"/>
    <s v="AU"/>
    <s v="AUD"/>
    <n v="1405259940"/>
    <n v="1403051888"/>
    <b v="0"/>
    <n v="41"/>
    <b v="1"/>
    <s v="film &amp; video/television"/>
    <n v="302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132"/>
    <n v="2000"/>
    <n v="2132"/>
    <x v="0"/>
    <s v="ES"/>
    <s v="EUR"/>
    <n v="1443384840"/>
    <n v="1441790658"/>
    <b v="0"/>
    <n v="98"/>
    <b v="1"/>
    <s v="film &amp; video/television"/>
    <n v="106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29"/>
    <n v="12000"/>
    <n v="12029"/>
    <x v="0"/>
    <s v="US"/>
    <s v="USD"/>
    <n v="1402896600"/>
    <n v="1398971211"/>
    <b v="0"/>
    <n v="70"/>
    <b v="1"/>
    <s v="film &amp; video/television"/>
    <n v="6014.5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0"/>
    <n v="1500"/>
    <n v="1510"/>
    <x v="0"/>
    <s v="GB"/>
    <s v="GBP"/>
    <n v="1415126022"/>
    <n v="1412530422"/>
    <b v="0"/>
    <n v="36"/>
    <b v="1"/>
    <s v="film &amp; video/television"/>
    <n v="755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1896.3300000000017"/>
    <n v="30000"/>
    <n v="31896.33"/>
    <x v="0"/>
    <s v="US"/>
    <s v="USD"/>
    <n v="1410958856"/>
    <n v="1408366856"/>
    <b v="0"/>
    <n v="342"/>
    <b v="1"/>
    <s v="film &amp; video/television"/>
    <n v="15948.165000000001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385"/>
    <n v="850"/>
    <n v="1235"/>
    <x v="0"/>
    <s v="US"/>
    <s v="USD"/>
    <n v="1437420934"/>
    <n v="1434828934"/>
    <b v="0"/>
    <n v="22"/>
    <b v="1"/>
    <s v="film &amp; video/television"/>
    <n v="617.5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4"/>
    <n v="2000"/>
    <n v="2004"/>
    <x v="0"/>
    <s v="US"/>
    <s v="USD"/>
    <n v="1442167912"/>
    <n v="1436983912"/>
    <b v="0"/>
    <n v="25"/>
    <b v="1"/>
    <s v="film &amp; video/television"/>
    <n v="1002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690"/>
    <n v="18500"/>
    <n v="20190"/>
    <x v="0"/>
    <s v="US"/>
    <s v="USD"/>
    <n v="1411743789"/>
    <n v="1409151789"/>
    <b v="0"/>
    <n v="101"/>
    <b v="1"/>
    <s v="film &amp; video/television"/>
    <n v="10095"/>
    <x v="0"/>
    <s v="television"/>
    <x v="21"/>
    <d v="2014-09-26T10:03:09"/>
  </r>
  <r>
    <n v="22"/>
    <s v="CREATURES OF HABIT!"/>
    <s v="Meet Gary, and Troy: Two unlikely friends that investigate &quot;strange phenomenon&quot;."/>
    <n v="60"/>
    <n v="350"/>
    <n v="410"/>
    <x v="0"/>
    <s v="US"/>
    <s v="USD"/>
    <n v="1420099140"/>
    <n v="1418766740"/>
    <b v="0"/>
    <n v="8"/>
    <b v="1"/>
    <s v="film &amp; video/television"/>
    <n v="20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370"/>
    <n v="2000"/>
    <n v="2370"/>
    <x v="0"/>
    <s v="US"/>
    <s v="USD"/>
    <n v="1430407200"/>
    <n v="1428086501"/>
    <b v="0"/>
    <n v="23"/>
    <b v="1"/>
    <s v="film &amp; video/television"/>
    <n v="1185"/>
    <x v="0"/>
    <s v="television"/>
    <x v="23"/>
    <d v="2015-04-30T10:20:00"/>
  </r>
  <r>
    <n v="24"/>
    <s v="Bring STL Up Late to TV"/>
    <s v="STL Up Late is a weekly late night comedy talk show for St. Louis television."/>
    <n v="3082.6900000000023"/>
    <n v="35000"/>
    <n v="38082.69"/>
    <x v="0"/>
    <s v="US"/>
    <s v="USD"/>
    <n v="1442345940"/>
    <n v="1439494863"/>
    <b v="0"/>
    <n v="574"/>
    <b v="1"/>
    <s v="film &amp; video/television"/>
    <n v="19041.345000000001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200"/>
    <n v="600"/>
    <n v="800"/>
    <x v="0"/>
    <s v="US"/>
    <s v="USD"/>
    <n v="1452299761"/>
    <n v="1447115761"/>
    <b v="0"/>
    <n v="14"/>
    <b v="1"/>
    <s v="film &amp; video/television"/>
    <n v="400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690"/>
    <n v="1250"/>
    <n v="1940"/>
    <x v="0"/>
    <s v="US"/>
    <s v="USD"/>
    <n v="1408278144"/>
    <n v="1404822144"/>
    <b v="0"/>
    <n v="19"/>
    <b v="1"/>
    <s v="film &amp; video/television"/>
    <n v="970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345"/>
    <n v="20000"/>
    <n v="22345"/>
    <x v="0"/>
    <s v="NZ"/>
    <s v="NZD"/>
    <n v="1416113833"/>
    <n v="1413518233"/>
    <b v="0"/>
    <n v="150"/>
    <b v="1"/>
    <s v="film &amp; video/television"/>
    <n v="11172.5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42"/>
    <n v="12000"/>
    <n v="12042"/>
    <x v="0"/>
    <s v="US"/>
    <s v="USD"/>
    <n v="1450307284"/>
    <n v="1447715284"/>
    <b v="0"/>
    <n v="71"/>
    <b v="1"/>
    <s v="film &amp; video/television"/>
    <n v="602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700"/>
    <n v="3000"/>
    <n v="3700"/>
    <x v="0"/>
    <s v="GB"/>
    <s v="GBP"/>
    <n v="1406045368"/>
    <n v="1403453368"/>
    <b v="0"/>
    <n v="117"/>
    <b v="1"/>
    <s v="film &amp; video/television"/>
    <n v="1850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51.989999999999782"/>
    <n v="4000"/>
    <n v="4051.99"/>
    <x v="0"/>
    <s v="US"/>
    <s v="USD"/>
    <n v="1408604515"/>
    <n v="1406012515"/>
    <b v="0"/>
    <n v="53"/>
    <b v="1"/>
    <s v="film &amp; video/television"/>
    <n v="2025.9949999999999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0"/>
    <n v="13"/>
    <n v="13"/>
    <x v="0"/>
    <s v="US"/>
    <s v="USD"/>
    <n v="1453748434"/>
    <n v="1452193234"/>
    <b v="0"/>
    <n v="1"/>
    <b v="1"/>
    <s v="film &amp; video/television"/>
    <n v="6.5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70"/>
    <n v="28450"/>
    <n v="28520"/>
    <x v="0"/>
    <s v="US"/>
    <s v="USD"/>
    <n v="1463111940"/>
    <n v="1459523017"/>
    <b v="0"/>
    <n v="89"/>
    <b v="1"/>
    <s v="film &amp; video/television"/>
    <n v="1426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110"/>
    <n v="5250"/>
    <n v="5360"/>
    <x v="0"/>
    <s v="US"/>
    <s v="USD"/>
    <n v="1447001501"/>
    <n v="1444405901"/>
    <b v="0"/>
    <n v="64"/>
    <b v="1"/>
    <s v="film &amp; video/television"/>
    <n v="2680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792"/>
    <n v="2600"/>
    <n v="3392"/>
    <x v="0"/>
    <s v="US"/>
    <s v="USD"/>
    <n v="1407224601"/>
    <n v="1405928601"/>
    <b v="0"/>
    <n v="68"/>
    <b v="1"/>
    <s v="film &amp; video/television"/>
    <n v="1696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665"/>
    <n v="1000"/>
    <n v="1665"/>
    <x v="0"/>
    <s v="US"/>
    <s v="USD"/>
    <n v="1430179200"/>
    <n v="1428130814"/>
    <b v="0"/>
    <n v="28"/>
    <b v="1"/>
    <s v="film &amp; video/television"/>
    <n v="832.5"/>
    <x v="0"/>
    <s v="television"/>
    <x v="35"/>
    <d v="2015-04-27T19:00:00"/>
  </r>
  <r>
    <n v="36"/>
    <s v="THE LISTENING BOX"/>
    <s v="A modern day priest makes an unusual discovery, setting off a chain of events."/>
    <n v="2529"/>
    <n v="6000"/>
    <n v="8529"/>
    <x v="0"/>
    <s v="US"/>
    <s v="USD"/>
    <n v="1428128525"/>
    <n v="1425540125"/>
    <b v="0"/>
    <n v="44"/>
    <b v="1"/>
    <s v="film &amp; video/television"/>
    <n v="4264.5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18357"/>
    <n v="22000"/>
    <n v="40357"/>
    <x v="0"/>
    <s v="US"/>
    <s v="USD"/>
    <n v="1425055079"/>
    <n v="1422463079"/>
    <b v="0"/>
    <n v="253"/>
    <b v="1"/>
    <s v="film &amp; video/television"/>
    <n v="20178.5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1"/>
    <n v="2500"/>
    <n v="2751"/>
    <x v="0"/>
    <s v="US"/>
    <s v="USD"/>
    <n v="1368235344"/>
    <n v="1365643344"/>
    <b v="0"/>
    <n v="66"/>
    <b v="1"/>
    <s v="film &amp; video/television"/>
    <n v="1375.5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7745"/>
    <n v="25000"/>
    <n v="32745"/>
    <x v="0"/>
    <s v="GB"/>
    <s v="GBP"/>
    <n v="1401058740"/>
    <n v="1398388068"/>
    <b v="0"/>
    <n v="217"/>
    <b v="1"/>
    <s v="film &amp; video/television"/>
    <n v="16372.5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7"/>
    <n v="2000"/>
    <n v="2027"/>
    <x v="0"/>
    <s v="US"/>
    <s v="USD"/>
    <n v="1403150400"/>
    <n v="1401426488"/>
    <b v="0"/>
    <n v="16"/>
    <b v="1"/>
    <s v="film &amp; video/television"/>
    <n v="1013.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0"/>
    <n v="2000"/>
    <n v="2000"/>
    <x v="0"/>
    <s v="US"/>
    <s v="USD"/>
    <n v="1412516354"/>
    <n v="1409924354"/>
    <b v="0"/>
    <n v="19"/>
    <b v="1"/>
    <s v="film &amp; video/television"/>
    <n v="1000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5860"/>
    <n v="14000"/>
    <n v="19860"/>
    <x v="0"/>
    <s v="US"/>
    <s v="USD"/>
    <n v="1419780026"/>
    <n v="1417188026"/>
    <b v="0"/>
    <n v="169"/>
    <b v="1"/>
    <s v="film &amp; video/television"/>
    <n v="9930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20866"/>
    <n v="10000"/>
    <n v="30866"/>
    <x v="0"/>
    <s v="US"/>
    <s v="USD"/>
    <n v="1405209600"/>
    <n v="1402599486"/>
    <b v="0"/>
    <n v="263"/>
    <b v="1"/>
    <s v="film &amp; video/television"/>
    <n v="15433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0"/>
    <n v="2000"/>
    <n v="2000"/>
    <x v="0"/>
    <s v="US"/>
    <s v="USD"/>
    <n v="1412648537"/>
    <n v="1408760537"/>
    <b v="0"/>
    <n v="15"/>
    <b v="1"/>
    <s v="film &amp; video/television"/>
    <n v="1000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1000"/>
    <n v="5000"/>
    <n v="6000"/>
    <x v="0"/>
    <s v="US"/>
    <s v="USD"/>
    <n v="1461769107"/>
    <n v="1459177107"/>
    <b v="0"/>
    <n v="61"/>
    <b v="1"/>
    <s v="film &amp; video/television"/>
    <n v="3000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350"/>
    <n v="8400"/>
    <n v="8750"/>
    <x v="0"/>
    <s v="AU"/>
    <s v="AUD"/>
    <n v="1450220974"/>
    <n v="1447628974"/>
    <b v="0"/>
    <n v="45"/>
    <b v="1"/>
    <s v="film &amp; video/television"/>
    <n v="4375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380.55000000000018"/>
    <n v="5000"/>
    <n v="5380.55"/>
    <x v="0"/>
    <s v="US"/>
    <s v="USD"/>
    <n v="1419021607"/>
    <n v="1413834007"/>
    <b v="0"/>
    <n v="70"/>
    <b v="1"/>
    <s v="film &amp; video/television"/>
    <n v="2690.2750000000001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159"/>
    <n v="2000"/>
    <n v="2159"/>
    <x v="0"/>
    <s v="GB"/>
    <s v="GBP"/>
    <n v="1425211200"/>
    <n v="1422534260"/>
    <b v="0"/>
    <n v="38"/>
    <b v="1"/>
    <s v="film &amp; video/television"/>
    <n v="1079.5"/>
    <x v="0"/>
    <s v="television"/>
    <x v="48"/>
    <d v="2015-03-01T07:00:00"/>
  </r>
  <r>
    <n v="49"/>
    <s v="Driving Jersey - Season Five"/>
    <s v="Driving Jersey is real people telling real stories."/>
    <n v="0"/>
    <n v="12000"/>
    <n v="12000"/>
    <x v="0"/>
    <s v="US"/>
    <s v="USD"/>
    <n v="1445660045"/>
    <n v="1443068045"/>
    <b v="0"/>
    <n v="87"/>
    <b v="1"/>
    <s v="film &amp; video/television"/>
    <n v="6000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0"/>
    <n v="600"/>
    <n v="600"/>
    <x v="0"/>
    <s v="GB"/>
    <s v="GBP"/>
    <n v="1422637200"/>
    <n v="1419271458"/>
    <b v="0"/>
    <n v="22"/>
    <b v="1"/>
    <s v="film &amp; video/television"/>
    <n v="300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3082"/>
    <n v="11000"/>
    <n v="14082"/>
    <x v="0"/>
    <s v="US"/>
    <s v="USD"/>
    <n v="1439245037"/>
    <n v="1436653037"/>
    <b v="0"/>
    <n v="119"/>
    <b v="1"/>
    <s v="film &amp; video/television"/>
    <n v="704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621"/>
    <n v="10000"/>
    <n v="11621"/>
    <x v="0"/>
    <s v="US"/>
    <s v="USD"/>
    <n v="1405615846"/>
    <n v="1403023846"/>
    <b v="0"/>
    <n v="52"/>
    <b v="1"/>
    <s v="film &amp; video/television"/>
    <n v="5810.5"/>
    <x v="0"/>
    <s v="television"/>
    <x v="52"/>
    <d v="2014-07-17T11:50:46"/>
  </r>
  <r>
    <n v="53"/>
    <s v="Rolling out Vegan Mashup's Season 2"/>
    <s v="Delicious TV's Vegan Mashup launching season two on public television"/>
    <n v="289"/>
    <n v="3000"/>
    <n v="3289"/>
    <x v="0"/>
    <s v="US"/>
    <s v="USD"/>
    <n v="1396648800"/>
    <n v="1395407445"/>
    <b v="0"/>
    <n v="117"/>
    <b v="1"/>
    <s v="film &amp; video/television"/>
    <n v="1644.5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"/>
    <n v="10000"/>
    <n v="10100"/>
    <x v="0"/>
    <s v="US"/>
    <s v="USD"/>
    <n v="1451063221"/>
    <n v="1448471221"/>
    <b v="0"/>
    <n v="52"/>
    <b v="1"/>
    <s v="film &amp; video/television"/>
    <n v="5050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2490"/>
    <n v="8600"/>
    <n v="11090"/>
    <x v="0"/>
    <s v="US"/>
    <s v="USD"/>
    <n v="1464390916"/>
    <n v="1462576516"/>
    <b v="0"/>
    <n v="86"/>
    <b v="1"/>
    <s v="film &amp; video/television"/>
    <n v="5545"/>
    <x v="0"/>
    <s v="television"/>
    <x v="55"/>
    <d v="2016-05-27T18:15:16"/>
  </r>
  <r>
    <n v="56"/>
    <s v="Voxwomen Cycling Show"/>
    <s v="We want to see more women's cycling on TV - and we need your help to make it happen!"/>
    <n v="581"/>
    <n v="8000"/>
    <n v="8581"/>
    <x v="0"/>
    <s v="GB"/>
    <s v="GBP"/>
    <n v="1433779200"/>
    <n v="1432559424"/>
    <b v="0"/>
    <n v="174"/>
    <b v="1"/>
    <s v="film &amp; video/television"/>
    <n v="4290.5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285"/>
    <n v="15000"/>
    <n v="15285"/>
    <x v="0"/>
    <s v="US"/>
    <s v="USD"/>
    <n v="1429991962"/>
    <n v="1427399962"/>
    <b v="0"/>
    <n v="69"/>
    <b v="1"/>
    <s v="film &amp; video/television"/>
    <n v="7642.5"/>
    <x v="0"/>
    <s v="television"/>
    <x v="57"/>
    <d v="2015-04-25T14:59:22"/>
  </r>
  <r>
    <n v="58"/>
    <s v="Gloaming"/>
    <s v="Alex thought he knew how the world worked. You live, you die and it's over. He was very, very wrong."/>
    <n v="291"/>
    <n v="10000"/>
    <n v="10291"/>
    <x v="0"/>
    <s v="US"/>
    <s v="USD"/>
    <n v="1416423172"/>
    <n v="1413827572"/>
    <b v="0"/>
    <n v="75"/>
    <b v="1"/>
    <s v="film &amp; video/television"/>
    <n v="5145.5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5.139999999999418"/>
    <n v="20000"/>
    <n v="20025.14"/>
    <x v="0"/>
    <s v="US"/>
    <s v="USD"/>
    <n v="1442264400"/>
    <n v="1439530776"/>
    <b v="0"/>
    <n v="33"/>
    <b v="1"/>
    <s v="film &amp; video/television"/>
    <n v="10012.5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148.32999999999993"/>
    <n v="4500"/>
    <n v="4648.33"/>
    <x v="0"/>
    <s v="GB"/>
    <s v="GBP"/>
    <n v="1395532800"/>
    <n v="1393882717"/>
    <b v="0"/>
    <n v="108"/>
    <b v="1"/>
    <s v="film &amp; video/shorts"/>
    <n v="2324.165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2415"/>
    <n v="5000"/>
    <n v="7415"/>
    <x v="0"/>
    <s v="US"/>
    <s v="USD"/>
    <n v="1370547157"/>
    <n v="1368646357"/>
    <b v="0"/>
    <n v="23"/>
    <b v="1"/>
    <s v="film &amp; video/shorts"/>
    <n v="3707.5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1642"/>
    <n v="3000"/>
    <n v="4642"/>
    <x v="0"/>
    <s v="US"/>
    <s v="USD"/>
    <n v="1362337878"/>
    <n v="1360177878"/>
    <b v="0"/>
    <n v="48"/>
    <b v="1"/>
    <s v="film &amp; video/shorts"/>
    <n v="232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70.36999999999989"/>
    <n v="2000"/>
    <n v="2270.37"/>
    <x v="0"/>
    <s v="US"/>
    <s v="USD"/>
    <n v="1388206740"/>
    <n v="1386194013"/>
    <b v="0"/>
    <n v="64"/>
    <b v="1"/>
    <s v="film &amp; video/shorts"/>
    <n v="1135.1849999999999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880"/>
    <n v="1200"/>
    <n v="2080"/>
    <x v="0"/>
    <s v="US"/>
    <s v="USD"/>
    <n v="1373243181"/>
    <n v="1370651181"/>
    <b v="0"/>
    <n v="24"/>
    <b v="1"/>
    <s v="film &amp; video/shorts"/>
    <n v="1040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527"/>
    <n v="7000"/>
    <n v="7527"/>
    <x v="0"/>
    <s v="CA"/>
    <s v="CAD"/>
    <n v="1407736740"/>
    <n v="1405453354"/>
    <b v="0"/>
    <n v="57"/>
    <b v="1"/>
    <s v="film &amp; video/shorts"/>
    <n v="3763.5"/>
    <x v="0"/>
    <s v="shorts"/>
    <x v="65"/>
    <d v="2014-08-11T00:59:00"/>
  </r>
  <r>
    <n v="66"/>
    <s v="A Stagnant Fever: Short Film"/>
    <s v="A dark comedy set in the '60s about clinical depression and one night stands."/>
    <n v="372"/>
    <n v="2000"/>
    <n v="2372"/>
    <x v="0"/>
    <s v="US"/>
    <s v="USD"/>
    <n v="1468873420"/>
    <n v="1466281420"/>
    <b v="0"/>
    <n v="26"/>
    <b v="1"/>
    <s v="film &amp; video/shorts"/>
    <n v="118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325"/>
    <n v="2000"/>
    <n v="2325"/>
    <x v="0"/>
    <s v="US"/>
    <s v="USD"/>
    <n v="1342360804"/>
    <n v="1339768804"/>
    <b v="0"/>
    <n v="20"/>
    <b v="1"/>
    <s v="film &amp; video/shorts"/>
    <n v="1162.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163"/>
    <n v="600"/>
    <n v="763"/>
    <x v="0"/>
    <s v="GB"/>
    <s v="GBP"/>
    <n v="1393162791"/>
    <n v="1390570791"/>
    <b v="0"/>
    <n v="36"/>
    <b v="1"/>
    <s v="film &amp; video/shorts"/>
    <n v="381.5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94.2299999999996"/>
    <n v="10000"/>
    <n v="11094.23"/>
    <x v="0"/>
    <s v="US"/>
    <s v="USD"/>
    <n v="1317538740"/>
    <n v="1314765025"/>
    <b v="0"/>
    <n v="178"/>
    <b v="1"/>
    <s v="film &amp; video/shorts"/>
    <n v="5547.114999999999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136"/>
    <n v="500"/>
    <n v="636"/>
    <x v="0"/>
    <s v="US"/>
    <s v="USD"/>
    <n v="1315171845"/>
    <n v="1309987845"/>
    <b v="0"/>
    <n v="17"/>
    <b v="1"/>
    <s v="film &amp; video/shorts"/>
    <n v="318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431"/>
    <n v="1800"/>
    <n v="2231"/>
    <x v="0"/>
    <s v="US"/>
    <s v="USD"/>
    <n v="1338186657"/>
    <n v="1333002657"/>
    <b v="0"/>
    <n v="32"/>
    <b v="1"/>
    <s v="film &amp; video/shorts"/>
    <n v="1115.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185"/>
    <n v="2200"/>
    <n v="2385"/>
    <x v="0"/>
    <s v="US"/>
    <s v="USD"/>
    <n v="1352937600"/>
    <n v="1351210481"/>
    <b v="0"/>
    <n v="41"/>
    <b v="1"/>
    <s v="film &amp; video/shorts"/>
    <n v="1192.5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0"/>
    <n v="900"/>
    <n v="900"/>
    <x v="0"/>
    <s v="US"/>
    <s v="USD"/>
    <n v="1304395140"/>
    <n v="1297620584"/>
    <b v="0"/>
    <n v="18"/>
    <b v="1"/>
    <s v="film &amp; video/shorts"/>
    <n v="4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64.659999999999968"/>
    <n v="500"/>
    <n v="564.66"/>
    <x v="0"/>
    <s v="FR"/>
    <s v="EUR"/>
    <n v="1453376495"/>
    <n v="1450784495"/>
    <b v="0"/>
    <n v="29"/>
    <b v="1"/>
    <s v="film &amp; video/shorts"/>
    <n v="282.33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540"/>
    <n v="3500"/>
    <n v="4040"/>
    <x v="0"/>
    <s v="US"/>
    <s v="USD"/>
    <n v="1366693272"/>
    <n v="1364101272"/>
    <b v="0"/>
    <n v="47"/>
    <b v="1"/>
    <s v="film &amp; video/shorts"/>
    <n v="2020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160"/>
    <n v="300"/>
    <n v="460"/>
    <x v="0"/>
    <s v="US"/>
    <s v="USD"/>
    <n v="1325007358"/>
    <n v="1319819758"/>
    <b v="0"/>
    <n v="15"/>
    <b v="1"/>
    <s v="film &amp; video/shorts"/>
    <n v="230"/>
    <x v="0"/>
    <s v="shorts"/>
    <x v="76"/>
    <d v="2011-12-27T12:35:58"/>
  </r>
  <r>
    <n v="77"/>
    <s v="Jonah and the Crab"/>
    <s v="A short film about a boy searching for companionship in a hermit crab he finds on the beach."/>
    <n v="1170"/>
    <n v="400"/>
    <n v="1570"/>
    <x v="0"/>
    <s v="US"/>
    <s v="USD"/>
    <n v="1337569140"/>
    <n v="1332991717"/>
    <b v="0"/>
    <n v="26"/>
    <b v="1"/>
    <s v="film &amp; video/shorts"/>
    <n v="785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1301"/>
    <n v="50"/>
    <n v="1351"/>
    <x v="0"/>
    <s v="FR"/>
    <s v="EUR"/>
    <n v="1472751121"/>
    <n v="1471887121"/>
    <b v="0"/>
    <n v="35"/>
    <b v="1"/>
    <s v="film &amp; video/shorts"/>
    <n v="675.5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351"/>
    <n v="1300"/>
    <n v="1651"/>
    <x v="0"/>
    <s v="GB"/>
    <s v="GBP"/>
    <n v="1398451093"/>
    <n v="1395859093"/>
    <b v="0"/>
    <n v="41"/>
    <b v="1"/>
    <s v="film &amp; video/shorts"/>
    <n v="825.5"/>
    <x v="0"/>
    <s v="shorts"/>
    <x v="79"/>
    <d v="2014-04-25T13:38:13"/>
  </r>
  <r>
    <n v="80"/>
    <s v="Swingers Anonymous"/>
    <s v="What would you do if you ended up at a swingers party with two dead bodies and $20,000 in drug money?"/>
    <n v="870"/>
    <n v="12000"/>
    <n v="12870"/>
    <x v="0"/>
    <s v="US"/>
    <s v="USD"/>
    <n v="1386640856"/>
    <n v="1383616856"/>
    <b v="0"/>
    <n v="47"/>
    <b v="1"/>
    <s v="film &amp; video/shorts"/>
    <n v="6435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35"/>
    <n v="750"/>
    <n v="1485"/>
    <x v="0"/>
    <s v="US"/>
    <s v="USD"/>
    <n v="1342234920"/>
    <n v="1341892127"/>
    <b v="0"/>
    <n v="28"/>
    <b v="1"/>
    <s v="film &amp; video/shorts"/>
    <n v="742.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0.5"/>
    <n v="4000"/>
    <n v="4000.5"/>
    <x v="0"/>
    <s v="US"/>
    <s v="USD"/>
    <n v="1318189261"/>
    <n v="1315597261"/>
    <b v="0"/>
    <n v="100"/>
    <b v="1"/>
    <s v="film &amp; video/shorts"/>
    <n v="2000.25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5"/>
    <n v="200"/>
    <n v="205"/>
    <x v="0"/>
    <s v="GB"/>
    <s v="GBP"/>
    <n v="1424604600"/>
    <n v="1423320389"/>
    <b v="0"/>
    <n v="13"/>
    <b v="1"/>
    <s v="film &amp; video/shorts"/>
    <n v="102.5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0"/>
    <n v="500"/>
    <n v="500"/>
    <x v="0"/>
    <s v="US"/>
    <s v="USD"/>
    <n v="1305483086"/>
    <n v="1302891086"/>
    <b v="0"/>
    <n v="7"/>
    <b v="1"/>
    <s v="film &amp; video/shorts"/>
    <n v="250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306"/>
    <n v="1200"/>
    <n v="1506"/>
    <x v="0"/>
    <s v="US"/>
    <s v="USD"/>
    <n v="1316746837"/>
    <n v="1314154837"/>
    <b v="0"/>
    <n v="21"/>
    <b v="1"/>
    <s v="film &amp; video/shorts"/>
    <n v="753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388"/>
    <n v="6000"/>
    <n v="6388"/>
    <x v="0"/>
    <s v="FR"/>
    <s v="EUR"/>
    <n v="1451226045"/>
    <n v="1444828845"/>
    <b v="0"/>
    <n v="17"/>
    <b v="1"/>
    <s v="film &amp; video/shorts"/>
    <n v="3194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115"/>
    <n v="2500"/>
    <n v="2615"/>
    <x v="0"/>
    <s v="US"/>
    <s v="USD"/>
    <n v="1275529260"/>
    <n v="1274705803"/>
    <b v="0"/>
    <n v="25"/>
    <b v="1"/>
    <s v="film &amp; video/shorts"/>
    <n v="1307.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100"/>
    <n v="3500"/>
    <n v="3600"/>
    <x v="0"/>
    <s v="US"/>
    <s v="USD"/>
    <n v="1403452131"/>
    <n v="1401205731"/>
    <b v="0"/>
    <n v="60"/>
    <b v="1"/>
    <s v="film &amp; video/shorts"/>
    <n v="180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904"/>
    <n v="6000"/>
    <n v="6904"/>
    <x v="0"/>
    <s v="US"/>
    <s v="USD"/>
    <n v="1370196192"/>
    <n v="1368036192"/>
    <b v="0"/>
    <n v="56"/>
    <b v="1"/>
    <s v="film &amp; video/shorts"/>
    <n v="3452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2"/>
    <n v="500"/>
    <n v="502"/>
    <x v="0"/>
    <s v="US"/>
    <s v="USD"/>
    <n v="1310454499"/>
    <n v="1307862499"/>
    <b v="0"/>
    <n v="16"/>
    <b v="1"/>
    <s v="film &amp; video/shorts"/>
    <n v="25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600"/>
    <n v="3000"/>
    <n v="3600"/>
    <x v="0"/>
    <s v="US"/>
    <s v="USD"/>
    <n v="1305625164"/>
    <n v="1300354764"/>
    <b v="0"/>
    <n v="46"/>
    <b v="1"/>
    <s v="film &amp; video/shorts"/>
    <n v="1800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260"/>
    <n v="5000"/>
    <n v="5260"/>
    <x v="0"/>
    <s v="CA"/>
    <s v="CAD"/>
    <n v="1485936000"/>
    <n v="1481949983"/>
    <b v="0"/>
    <n v="43"/>
    <b v="1"/>
    <s v="film &amp; video/shorts"/>
    <n v="2630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6"/>
    <n v="1000"/>
    <n v="1106"/>
    <x v="0"/>
    <s v="US"/>
    <s v="USD"/>
    <n v="1341349200"/>
    <n v="1338928537"/>
    <b v="0"/>
    <n v="15"/>
    <b v="1"/>
    <s v="film &amp; video/shorts"/>
    <n v="55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10"/>
    <n v="250"/>
    <n v="260"/>
    <x v="0"/>
    <s v="GB"/>
    <s v="GBP"/>
    <n v="1396890822"/>
    <n v="1395162822"/>
    <b v="0"/>
    <n v="12"/>
    <b v="1"/>
    <s v="film &amp; video/shorts"/>
    <n v="130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110"/>
    <n v="350"/>
    <n v="460"/>
    <x v="0"/>
    <s v="US"/>
    <s v="USD"/>
    <n v="1330214841"/>
    <n v="1327622841"/>
    <b v="0"/>
    <n v="21"/>
    <b v="1"/>
    <s v="film &amp; video/shorts"/>
    <n v="230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220"/>
    <n v="1500"/>
    <n v="1720"/>
    <x v="0"/>
    <s v="US"/>
    <s v="USD"/>
    <n v="1280631600"/>
    <n v="1274889241"/>
    <b v="0"/>
    <n v="34"/>
    <b v="1"/>
    <s v="film &amp; video/shorts"/>
    <n v="860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25"/>
    <n v="400"/>
    <n v="425"/>
    <x v="0"/>
    <s v="US"/>
    <s v="USD"/>
    <n v="1310440482"/>
    <n v="1307848482"/>
    <b v="0"/>
    <n v="8"/>
    <b v="1"/>
    <s v="film &amp; video/shorts"/>
    <n v="212.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200"/>
    <n v="3200"/>
    <n v="3400"/>
    <x v="0"/>
    <s v="US"/>
    <s v="USD"/>
    <n v="1354923000"/>
    <n v="1351796674"/>
    <b v="0"/>
    <n v="60"/>
    <b v="1"/>
    <s v="film &amp; video/shorts"/>
    <n v="1700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90.289999999999964"/>
    <n v="1500"/>
    <n v="1590.29"/>
    <x v="0"/>
    <s v="US"/>
    <s v="USD"/>
    <n v="1390426799"/>
    <n v="1387834799"/>
    <b v="0"/>
    <n v="39"/>
    <b v="1"/>
    <s v="film &amp; video/shorts"/>
    <n v="795.1449999999999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0"/>
    <n v="5000"/>
    <n v="5000"/>
    <x v="0"/>
    <s v="US"/>
    <s v="USD"/>
    <n v="1352055886"/>
    <n v="1350324286"/>
    <b v="0"/>
    <n v="26"/>
    <b v="1"/>
    <s v="film &amp; video/shorts"/>
    <n v="2500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0"/>
    <n v="3500"/>
    <n v="3500"/>
    <x v="0"/>
    <s v="US"/>
    <s v="USD"/>
    <n v="1359052710"/>
    <n v="1356979110"/>
    <b v="0"/>
    <n v="35"/>
    <b v="1"/>
    <s v="film &amp; video/shorts"/>
    <n v="175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1665"/>
    <n v="6000"/>
    <n v="7665"/>
    <x v="0"/>
    <s v="US"/>
    <s v="USD"/>
    <n v="1293073733"/>
    <n v="1290481733"/>
    <b v="0"/>
    <n v="65"/>
    <b v="1"/>
    <s v="film &amp; video/shorts"/>
    <n v="3832.5"/>
    <x v="0"/>
    <s v="shorts"/>
    <x v="102"/>
    <d v="2010-12-22T22:08:53"/>
  </r>
  <r>
    <n v="103"/>
    <s v="I'M TWENTY SOMETHING"/>
    <s v="Three friends in their twenties are trying to do the impossible - have fun on a casual Friday night."/>
    <n v="67"/>
    <n v="1300"/>
    <n v="1367"/>
    <x v="0"/>
    <s v="GB"/>
    <s v="GBP"/>
    <n v="1394220030"/>
    <n v="1392232830"/>
    <b v="0"/>
    <n v="49"/>
    <b v="1"/>
    <s v="film &amp; video/shorts"/>
    <n v="683.5"/>
    <x v="0"/>
    <s v="shorts"/>
    <x v="103"/>
    <d v="2014-03-07T14:20:30"/>
  </r>
  <r>
    <n v="104"/>
    <s v="Good 'Ol Trumpet"/>
    <s v="UCF short film about an old man, his love for music, and his misplaced trumpet.  "/>
    <n v="100"/>
    <n v="500"/>
    <n v="600"/>
    <x v="0"/>
    <s v="US"/>
    <s v="USD"/>
    <n v="1301792400"/>
    <n v="1299775266"/>
    <b v="0"/>
    <n v="10"/>
    <b v="1"/>
    <s v="film &amp; video/shorts"/>
    <n v="30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163"/>
    <n v="2200"/>
    <n v="2363"/>
    <x v="0"/>
    <s v="US"/>
    <s v="USD"/>
    <n v="1463184000"/>
    <n v="1461605020"/>
    <b v="0"/>
    <n v="60"/>
    <b v="1"/>
    <s v="film &amp; video/shorts"/>
    <n v="1181.5"/>
    <x v="0"/>
    <s v="shorts"/>
    <x v="105"/>
    <d v="2016-05-13T19:00:00"/>
  </r>
  <r>
    <n v="106"/>
    <s v="LOST WEEKEND"/>
    <s v="A Boy. A Girl. A Car. A Serial Killer."/>
    <n v="25"/>
    <n v="5000"/>
    <n v="5025"/>
    <x v="0"/>
    <s v="US"/>
    <s v="USD"/>
    <n v="1333391901"/>
    <n v="1332182301"/>
    <b v="0"/>
    <n v="27"/>
    <b v="1"/>
    <s v="film &amp; video/shorts"/>
    <n v="2512.5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185"/>
    <n v="7500"/>
    <n v="7685"/>
    <x v="0"/>
    <s v="US"/>
    <s v="USD"/>
    <n v="1303688087"/>
    <n v="1301787287"/>
    <b v="0"/>
    <n v="69"/>
    <b v="1"/>
    <s v="film &amp; video/shorts"/>
    <n v="3842.5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2200"/>
    <n v="1500"/>
    <n v="3700"/>
    <x v="0"/>
    <s v="US"/>
    <s v="USD"/>
    <n v="1370011370"/>
    <n v="1364827370"/>
    <b v="0"/>
    <n v="47"/>
    <b v="1"/>
    <s v="film &amp; video/shorts"/>
    <n v="1850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195"/>
    <n v="1000"/>
    <n v="2195"/>
    <x v="0"/>
    <s v="US"/>
    <s v="USD"/>
    <n v="1298680630"/>
    <n v="1296088630"/>
    <b v="0"/>
    <n v="47"/>
    <b v="1"/>
    <s v="film &amp; video/shorts"/>
    <n v="1097.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400"/>
    <n v="1300"/>
    <n v="1700"/>
    <x v="0"/>
    <s v="US"/>
    <s v="USD"/>
    <n v="1384408740"/>
    <n v="1381445253"/>
    <b v="0"/>
    <n v="26"/>
    <b v="1"/>
    <s v="film &amp; video/shorts"/>
    <n v="850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1910"/>
    <n v="3500"/>
    <n v="5410"/>
    <x v="0"/>
    <s v="AU"/>
    <s v="AUD"/>
    <n v="1433059187"/>
    <n v="1430467187"/>
    <b v="0"/>
    <n v="53"/>
    <b v="1"/>
    <s v="film &amp; video/shorts"/>
    <n v="2705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200"/>
    <n v="5000"/>
    <n v="5200"/>
    <x v="0"/>
    <s v="US"/>
    <s v="USD"/>
    <n v="1397354400"/>
    <n v="1395277318"/>
    <b v="0"/>
    <n v="81"/>
    <b v="1"/>
    <s v="film &amp; video/shorts"/>
    <n v="2600"/>
    <x v="0"/>
    <s v="shorts"/>
    <x v="112"/>
    <d v="2014-04-12T21:00:00"/>
  </r>
  <r>
    <n v="113"/>
    <s v="&quot;The First Day&quot; by Julia Othmer- Music Video"/>
    <s v="A living memorial for all those dealing with trauma, grief and loss."/>
    <n v="2050"/>
    <n v="5000"/>
    <n v="7050"/>
    <x v="0"/>
    <s v="US"/>
    <s v="USD"/>
    <n v="1312642800"/>
    <n v="1311963128"/>
    <b v="0"/>
    <n v="78"/>
    <b v="1"/>
    <s v="film &amp; video/shorts"/>
    <n v="3525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100"/>
    <n v="3000"/>
    <n v="3100"/>
    <x v="0"/>
    <s v="US"/>
    <s v="USD"/>
    <n v="1326436488"/>
    <n v="1321252488"/>
    <b v="0"/>
    <n v="35"/>
    <b v="1"/>
    <s v="film &amp; video/shorts"/>
    <n v="1550"/>
    <x v="0"/>
    <s v="shorts"/>
    <x v="114"/>
    <d v="2012-01-13T01:34:48"/>
  </r>
  <r>
    <n v="115"/>
    <s v="The World's Greatest Lover"/>
    <s v="Never judge a book (or a lover) by their cover."/>
    <n v="182"/>
    <n v="450"/>
    <n v="632"/>
    <x v="0"/>
    <s v="US"/>
    <s v="USD"/>
    <n v="1328377444"/>
    <n v="1326217444"/>
    <b v="0"/>
    <n v="22"/>
    <b v="1"/>
    <s v="film &amp; video/shorts"/>
    <n v="316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478"/>
    <n v="3500"/>
    <n v="3978"/>
    <x v="0"/>
    <s v="US"/>
    <s v="USD"/>
    <n v="1302260155"/>
    <n v="1298289355"/>
    <b v="0"/>
    <n v="57"/>
    <b v="1"/>
    <s v="film &amp; video/shorts"/>
    <n v="1989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22.220000000000255"/>
    <n v="4500"/>
    <n v="4522.22"/>
    <x v="0"/>
    <s v="US"/>
    <s v="USD"/>
    <n v="1276110000"/>
    <n v="1268337744"/>
    <b v="0"/>
    <n v="27"/>
    <b v="1"/>
    <s v="film &amp; video/shorts"/>
    <n v="2261.11"/>
    <x v="0"/>
    <s v="shorts"/>
    <x v="117"/>
    <d v="2010-06-09T14:00:00"/>
  </r>
  <r>
    <n v="118"/>
    <s v="DENOUNCED - A Short Film"/>
    <s v="When a ruthless hit-man is 'denounced' from the mafia, his old enemies declare war."/>
    <n v="651.57999999999993"/>
    <n v="5000"/>
    <n v="5651.58"/>
    <x v="0"/>
    <s v="US"/>
    <s v="USD"/>
    <n v="1311902236"/>
    <n v="1309310236"/>
    <b v="0"/>
    <n v="39"/>
    <b v="1"/>
    <s v="film &amp; video/shorts"/>
    <n v="2825.79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148.09999999999991"/>
    <n v="3250"/>
    <n v="3398.1"/>
    <x v="0"/>
    <s v="US"/>
    <s v="USD"/>
    <n v="1313276400"/>
    <n v="1310693986"/>
    <b v="0"/>
    <n v="37"/>
    <b v="1"/>
    <s v="film &amp; video/shorts"/>
    <n v="1699.0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-69990"/>
    <n v="70000"/>
    <n v="10"/>
    <x v="1"/>
    <s v="HK"/>
    <s v="HKD"/>
    <n v="1475457107"/>
    <n v="1472865107"/>
    <b v="0"/>
    <n v="1"/>
    <b v="0"/>
    <s v="film &amp; video/science fiction"/>
    <n v="5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-2999"/>
    <n v="3000"/>
    <n v="1"/>
    <x v="1"/>
    <s v="US"/>
    <s v="USD"/>
    <n v="1429352160"/>
    <n v="1427993710"/>
    <b v="0"/>
    <n v="1"/>
    <b v="0"/>
    <s v="film &amp; video/science fiction"/>
    <n v="0.5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-100000000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-54849"/>
    <n v="55000"/>
    <n v="151"/>
    <x v="1"/>
    <s v="US"/>
    <s v="USD"/>
    <n v="1414533600"/>
    <n v="1411411564"/>
    <b v="0"/>
    <n v="6"/>
    <b v="0"/>
    <s v="film &amp; video/science fiction"/>
    <n v="75.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-4000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-430"/>
    <n v="500"/>
    <n v="70"/>
    <x v="1"/>
    <s v="CA"/>
    <s v="CAD"/>
    <n v="1486165880"/>
    <n v="1480981880"/>
    <b v="0"/>
    <n v="6"/>
    <b v="0"/>
    <s v="film &amp; video/science fiction"/>
    <n v="35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-23613"/>
    <n v="25000"/>
    <n v="1387"/>
    <x v="1"/>
    <s v="US"/>
    <s v="USD"/>
    <n v="1433988000"/>
    <n v="1431353337"/>
    <b v="0"/>
    <n v="13"/>
    <b v="0"/>
    <s v="film &amp; video/science fiction"/>
    <n v="693.5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-7810"/>
    <n v="8000"/>
    <n v="190"/>
    <x v="1"/>
    <s v="US"/>
    <s v="USD"/>
    <n v="1428069541"/>
    <n v="1425481141"/>
    <b v="0"/>
    <n v="4"/>
    <b v="0"/>
    <s v="film &amp; video/science fiction"/>
    <n v="95"/>
    <x v="0"/>
    <s v="science fiction"/>
    <x v="127"/>
    <d v="2015-04-03T08:59:01"/>
  </r>
  <r>
    <n v="128"/>
    <s v="Ralphi3 (Canceled)"/>
    <s v="A Science Fiction film filled with entertainment and Excitement"/>
    <n v="-98133"/>
    <n v="100000"/>
    <n v="1867"/>
    <x v="1"/>
    <s v="US"/>
    <s v="USD"/>
    <n v="1476941293"/>
    <n v="1473917293"/>
    <b v="0"/>
    <n v="6"/>
    <b v="0"/>
    <s v="film &amp; video/science fiction"/>
    <n v="933.5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-20000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-600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15:16:00"/>
  </r>
  <r>
    <n v="131"/>
    <s v="I (Canceled)"/>
    <s v="I"/>
    <n v="-1200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-72345"/>
    <n v="80000"/>
    <n v="7655"/>
    <x v="1"/>
    <s v="US"/>
    <s v="USD"/>
    <n v="1415392207"/>
    <n v="1411500607"/>
    <b v="0"/>
    <n v="81"/>
    <b v="0"/>
    <s v="film &amp; video/science fiction"/>
    <n v="3827.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-71764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2:31:00"/>
  </r>
  <r>
    <n v="134"/>
    <s v="MARLEY'S GHOST (AMBASSADORS OF STEAM) (Canceled)"/>
    <s v="steampunk  remake of &quot;a Christmas carol&quot;"/>
    <n v="-5000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-2597"/>
    <n v="3000"/>
    <n v="403"/>
    <x v="1"/>
    <s v="US"/>
    <s v="USD"/>
    <n v="1404241200"/>
    <n v="1401354597"/>
    <b v="0"/>
    <n v="5"/>
    <b v="0"/>
    <s v="film &amp; video/science fiction"/>
    <n v="201.5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-3000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-55000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-145288"/>
    <n v="150000"/>
    <n v="4712"/>
    <x v="1"/>
    <s v="US"/>
    <s v="USD"/>
    <n v="1438405140"/>
    <n v="1435731041"/>
    <b v="0"/>
    <n v="58"/>
    <b v="0"/>
    <s v="film &amp; video/science fiction"/>
    <n v="235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0"/>
    <n v="500"/>
    <n v="500"/>
    <x v="1"/>
    <s v="US"/>
    <s v="USD"/>
    <n v="1436738772"/>
    <n v="1435874772"/>
    <b v="0"/>
    <n v="1"/>
    <b v="0"/>
    <s v="film &amp; video/science fiction"/>
    <n v="25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-200000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-10707"/>
    <n v="12000"/>
    <n v="1293"/>
    <x v="1"/>
    <s v="US"/>
    <s v="USD"/>
    <n v="1433043623"/>
    <n v="1429155623"/>
    <b v="0"/>
    <n v="28"/>
    <b v="0"/>
    <s v="film &amp; video/science fiction"/>
    <n v="646.5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-2990"/>
    <n v="3000"/>
    <n v="10"/>
    <x v="1"/>
    <s v="US"/>
    <s v="USD"/>
    <n v="1416176778"/>
    <n v="1414358778"/>
    <b v="0"/>
    <n v="1"/>
    <b v="0"/>
    <s v="film &amp; video/science fiction"/>
    <n v="5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-5500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-5430"/>
    <n v="7500"/>
    <n v="2070"/>
    <x v="1"/>
    <s v="CA"/>
    <s v="CAD"/>
    <n v="1428945472"/>
    <n v="1423765072"/>
    <b v="0"/>
    <n v="37"/>
    <b v="0"/>
    <s v="film &amp; video/science fiction"/>
    <n v="103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-4162"/>
    <n v="4500"/>
    <n v="338"/>
    <x v="1"/>
    <s v="US"/>
    <s v="USD"/>
    <n v="1439298052"/>
    <n v="1436965252"/>
    <b v="0"/>
    <n v="9"/>
    <b v="0"/>
    <s v="film &amp; video/science fiction"/>
    <n v="169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-19885"/>
    <n v="20000"/>
    <n v="115"/>
    <x v="1"/>
    <s v="US"/>
    <s v="USD"/>
    <n v="1484698998"/>
    <n v="1479514998"/>
    <b v="0"/>
    <n v="3"/>
    <b v="0"/>
    <s v="film &amp; video/science fiction"/>
    <n v="57.5"/>
    <x v="0"/>
    <s v="science fiction"/>
    <x v="146"/>
    <d v="2017-01-17T19:23:18"/>
  </r>
  <r>
    <n v="147"/>
    <s v="Consumed (Static Air) (Canceled)"/>
    <s v="Film makers catch live footage beyond their wildest dreams."/>
    <n v="-7000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-49960"/>
    <n v="50000"/>
    <n v="4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-9908"/>
    <n v="10000"/>
    <n v="92"/>
    <x v="1"/>
    <s v="US"/>
    <s v="USD"/>
    <n v="1419494400"/>
    <n v="1416888470"/>
    <b v="0"/>
    <n v="6"/>
    <b v="0"/>
    <s v="film &amp; video/science fiction"/>
    <n v="46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-99888"/>
    <n v="130000"/>
    <n v="30112"/>
    <x v="1"/>
    <s v="US"/>
    <s v="USD"/>
    <n v="1432612382"/>
    <n v="1427428382"/>
    <b v="0"/>
    <n v="67"/>
    <b v="0"/>
    <s v="film &amp; video/science fiction"/>
    <n v="15056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-249860"/>
    <n v="250000"/>
    <n v="140"/>
    <x v="1"/>
    <s v="AU"/>
    <s v="AUD"/>
    <n v="1434633191"/>
    <n v="1429449191"/>
    <b v="0"/>
    <n v="5"/>
    <b v="0"/>
    <s v="film &amp; video/science fiction"/>
    <n v="70"/>
    <x v="0"/>
    <s v="science fiction"/>
    <x v="151"/>
    <d v="2015-06-18T08:13:11"/>
  </r>
  <r>
    <n v="152"/>
    <s v="The Great Dark (Canceled)"/>
    <s v="The Great Dark is a journey through the unimaginable...and un foreseeable..."/>
    <n v="-379970"/>
    <n v="380000"/>
    <n v="3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-49641"/>
    <n v="50000"/>
    <n v="359"/>
    <x v="1"/>
    <s v="US"/>
    <s v="USD"/>
    <n v="1417532644"/>
    <n v="1413900244"/>
    <b v="0"/>
    <n v="10"/>
    <b v="0"/>
    <s v="film &amp; video/science fiction"/>
    <n v="179.5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-1460"/>
    <n v="1500"/>
    <n v="40"/>
    <x v="1"/>
    <s v="US"/>
    <s v="USD"/>
    <n v="1433336895"/>
    <n v="1429621695"/>
    <b v="0"/>
    <n v="3"/>
    <b v="0"/>
    <s v="film &amp; video/science fiction"/>
    <n v="20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-1349919"/>
    <n v="1350000"/>
    <n v="81"/>
    <x v="1"/>
    <s v="US"/>
    <s v="USD"/>
    <n v="1437657935"/>
    <n v="1434201935"/>
    <b v="0"/>
    <n v="4"/>
    <b v="0"/>
    <s v="film &amp; video/science fiction"/>
    <n v="40.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-33215"/>
    <n v="35000"/>
    <n v="1785"/>
    <x v="1"/>
    <s v="CA"/>
    <s v="CAD"/>
    <n v="1407034796"/>
    <n v="1401850796"/>
    <b v="0"/>
    <n v="15"/>
    <b v="0"/>
    <s v="film &amp; video/science fiction"/>
    <n v="892.5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-2987"/>
    <n v="2995"/>
    <n v="8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-5000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-499990"/>
    <n v="500000"/>
    <n v="10"/>
    <x v="1"/>
    <s v="US"/>
    <s v="USD"/>
    <n v="1467541545"/>
    <n v="1464085545"/>
    <b v="0"/>
    <n v="1"/>
    <b v="0"/>
    <s v="film &amp; video/science fiction"/>
    <n v="5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-5000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-49995"/>
    <n v="50000"/>
    <n v="5"/>
    <x v="2"/>
    <s v="US"/>
    <s v="USD"/>
    <n v="1404318595"/>
    <n v="1401726595"/>
    <b v="0"/>
    <n v="1"/>
    <b v="0"/>
    <s v="film &amp; video/drama"/>
    <n v="2.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-2365"/>
    <n v="2800"/>
    <n v="435"/>
    <x v="2"/>
    <s v="US"/>
    <s v="USD"/>
    <n v="1408232520"/>
    <n v="1405393356"/>
    <b v="0"/>
    <n v="10"/>
    <b v="0"/>
    <s v="film &amp; video/drama"/>
    <n v="217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-2000000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-119360"/>
    <n v="120000"/>
    <n v="640"/>
    <x v="2"/>
    <s v="US"/>
    <s v="USD"/>
    <n v="1411150701"/>
    <n v="1405966701"/>
    <b v="0"/>
    <n v="7"/>
    <b v="0"/>
    <s v="film &amp; video/drama"/>
    <n v="320"/>
    <x v="0"/>
    <s v="drama"/>
    <x v="164"/>
    <d v="2014-09-19T13:18:21"/>
  </r>
  <r>
    <n v="165"/>
    <s v="NET"/>
    <s v="A teacher. A boy. The beach and a heatwave that drove them all insane."/>
    <n v="-17000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-2000"/>
    <n v="5000"/>
    <n v="3000"/>
    <x v="2"/>
    <s v="US"/>
    <s v="USD"/>
    <n v="1484531362"/>
    <n v="1481939362"/>
    <b v="0"/>
    <n v="1"/>
    <b v="0"/>
    <s v="film &amp; video/drama"/>
    <n v="15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-109989"/>
    <n v="110000"/>
    <n v="11"/>
    <x v="2"/>
    <s v="US"/>
    <s v="USD"/>
    <n v="1438726535"/>
    <n v="1433542535"/>
    <b v="0"/>
    <n v="2"/>
    <b v="0"/>
    <s v="film &amp; video/drama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-7675"/>
    <n v="8000"/>
    <n v="325"/>
    <x v="2"/>
    <s v="US"/>
    <s v="USD"/>
    <n v="1426791770"/>
    <n v="1424203370"/>
    <b v="0"/>
    <n v="3"/>
    <b v="0"/>
    <s v="film &amp; video/drama"/>
    <n v="162.5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-1940"/>
    <n v="2500"/>
    <n v="560"/>
    <x v="2"/>
    <s v="GB"/>
    <s v="GBP"/>
    <n v="1413634059"/>
    <n v="1411042059"/>
    <b v="0"/>
    <n v="10"/>
    <b v="0"/>
    <s v="film &amp; video/drama"/>
    <n v="280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-9675"/>
    <n v="10000"/>
    <n v="325"/>
    <x v="2"/>
    <s v="US"/>
    <s v="USD"/>
    <n v="1440912480"/>
    <n v="1438385283"/>
    <b v="0"/>
    <n v="10"/>
    <b v="0"/>
    <s v="film &amp; video/drama"/>
    <n v="16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-49999"/>
    <n v="50000"/>
    <n v="1"/>
    <x v="2"/>
    <s v="US"/>
    <s v="USD"/>
    <n v="1470975614"/>
    <n v="1465791614"/>
    <b v="0"/>
    <n v="1"/>
    <b v="0"/>
    <s v="film &amp; video/drama"/>
    <n v="0.5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-95000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-1110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-6000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-18703"/>
    <n v="20000"/>
    <n v="1297"/>
    <x v="2"/>
    <s v="GB"/>
    <s v="GBP"/>
    <n v="1409337611"/>
    <n v="1407177611"/>
    <b v="0"/>
    <n v="26"/>
    <b v="0"/>
    <s v="film &amp; video/drama"/>
    <n v="648.5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-1500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4:46:39"/>
  </r>
  <r>
    <n v="177"/>
    <s v="The Good Samaritan"/>
    <s v="I'm making a modern day version of the bible story &quot; The Good Samaritan&quot;"/>
    <n v="-270"/>
    <n v="450"/>
    <n v="180"/>
    <x v="2"/>
    <s v="US"/>
    <s v="USD"/>
    <n v="1427155726"/>
    <n v="1425690526"/>
    <b v="0"/>
    <n v="7"/>
    <b v="0"/>
    <s v="film &amp; video/drama"/>
    <n v="90"/>
    <x v="0"/>
    <s v="drama"/>
    <x v="177"/>
    <d v="2015-03-23T19:08:46"/>
  </r>
  <r>
    <n v="178"/>
    <s v="El viaje de LucÃ­a"/>
    <s v="El viaje de LucÃ­a es un largometraje de ficciÃ³n con temÃ¡tica sobre el cÃ¡ncer infantil."/>
    <n v="-500000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18:55:45"/>
  </r>
  <r>
    <n v="179"/>
    <s v="Sustain: A Film About Survival"/>
    <s v="A feature-length film about how three people survive in a diseased world."/>
    <n v="-800"/>
    <n v="1000"/>
    <n v="200"/>
    <x v="2"/>
    <s v="US"/>
    <s v="USD"/>
    <n v="1457056555"/>
    <n v="1454464555"/>
    <b v="0"/>
    <n v="2"/>
    <b v="0"/>
    <s v="film &amp; video/drama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-799"/>
    <n v="1200"/>
    <n v="401"/>
    <x v="2"/>
    <s v="GB"/>
    <s v="GBP"/>
    <n v="1428951600"/>
    <n v="1425512843"/>
    <b v="0"/>
    <n v="13"/>
    <b v="0"/>
    <s v="film &amp; video/drama"/>
    <n v="200.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-2701"/>
    <n v="3423"/>
    <n v="722"/>
    <x v="2"/>
    <s v="GB"/>
    <s v="GBP"/>
    <n v="1434995295"/>
    <n v="1432403295"/>
    <b v="0"/>
    <n v="4"/>
    <b v="0"/>
    <s v="film &amp; video/drama"/>
    <n v="36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-1000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6T19:17:12"/>
  </r>
  <r>
    <n v="183"/>
    <s v="Three Little Words"/>
    <s v="Don't kill me until I meet my Dad"/>
    <n v="-8018"/>
    <n v="12500"/>
    <n v="4482"/>
    <x v="2"/>
    <s v="GB"/>
    <s v="GBP"/>
    <n v="1417033610"/>
    <n v="1414438010"/>
    <b v="0"/>
    <n v="12"/>
    <b v="0"/>
    <s v="film &amp; video/drama"/>
    <n v="2241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-1449"/>
    <n v="1500"/>
    <n v="51"/>
    <x v="2"/>
    <s v="CA"/>
    <s v="CAD"/>
    <n v="1409543940"/>
    <n v="1404586762"/>
    <b v="0"/>
    <n v="2"/>
    <b v="0"/>
    <s v="film &amp; video/drama"/>
    <n v="25.5"/>
    <x v="0"/>
    <s v="drama"/>
    <x v="184"/>
    <d v="2014-08-31T22:59:00"/>
  </r>
  <r>
    <n v="185"/>
    <s v="BLANK Short Movie"/>
    <s v="Love has no boundaries!"/>
    <n v="-37800"/>
    <n v="40000"/>
    <n v="2200"/>
    <x v="2"/>
    <s v="NO"/>
    <s v="NOK"/>
    <n v="1471557139"/>
    <n v="1468965139"/>
    <b v="0"/>
    <n v="10"/>
    <b v="0"/>
    <s v="film &amp; video/drama"/>
    <n v="110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-5000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-4200"/>
    <n v="5000"/>
    <n v="800"/>
    <x v="2"/>
    <s v="US"/>
    <s v="USD"/>
    <n v="1437461940"/>
    <n v="1435383457"/>
    <b v="0"/>
    <n v="5"/>
    <b v="0"/>
    <s v="film &amp; video/drama"/>
    <n v="40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-1500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-499655"/>
    <n v="500000"/>
    <n v="345"/>
    <x v="2"/>
    <s v="US"/>
    <s v="USD"/>
    <n v="1472920477"/>
    <n v="1467736477"/>
    <b v="0"/>
    <n v="5"/>
    <b v="0"/>
    <s v="film &amp; video/drama"/>
    <n v="172.5"/>
    <x v="0"/>
    <s v="drama"/>
    <x v="189"/>
    <d v="2016-09-03T11:34:37"/>
  </r>
  <r>
    <n v="190"/>
    <s v="REGIONRAT, the movie"/>
    <s v="Because hope can be a 4 letter word"/>
    <n v="-11950"/>
    <n v="12000"/>
    <n v="50"/>
    <x v="2"/>
    <s v="US"/>
    <s v="USD"/>
    <n v="1466091446"/>
    <n v="1465227446"/>
    <b v="0"/>
    <n v="1"/>
    <b v="0"/>
    <s v="film &amp; video/drama"/>
    <n v="25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-4750"/>
    <n v="5000"/>
    <n v="250"/>
    <x v="2"/>
    <s v="AU"/>
    <s v="AUD"/>
    <n v="1443782138"/>
    <n v="1440326138"/>
    <b v="0"/>
    <n v="3"/>
    <b v="0"/>
    <s v="film &amp; video/drama"/>
    <n v="125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-999983"/>
    <n v="1000000"/>
    <n v="17"/>
    <x v="2"/>
    <s v="US"/>
    <s v="USD"/>
    <n v="1413572432"/>
    <n v="1410980432"/>
    <b v="0"/>
    <n v="3"/>
    <b v="0"/>
    <s v="film &amp; video/drama"/>
    <n v="8.5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-1000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-2497"/>
    <n v="2500"/>
    <n v="3"/>
    <x v="2"/>
    <s v="GB"/>
    <s v="GBP"/>
    <n v="1457308531"/>
    <n v="1452124531"/>
    <b v="0"/>
    <n v="3"/>
    <b v="0"/>
    <s v="film &amp; video/drama"/>
    <n v="1.5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-2000000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-2035"/>
    <n v="3500"/>
    <n v="1465"/>
    <x v="2"/>
    <s v="GB"/>
    <s v="GBP"/>
    <n v="1444510800"/>
    <n v="1442062898"/>
    <b v="0"/>
    <n v="19"/>
    <b v="0"/>
    <s v="film &amp; video/drama"/>
    <n v="732.5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-2238"/>
    <n v="2500"/>
    <n v="262"/>
    <x v="2"/>
    <s v="GB"/>
    <s v="GBP"/>
    <n v="1487365200"/>
    <n v="1483734100"/>
    <b v="0"/>
    <n v="8"/>
    <b v="0"/>
    <s v="film &amp; video/drama"/>
    <n v="131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-24721"/>
    <n v="25000"/>
    <n v="279"/>
    <x v="2"/>
    <s v="US"/>
    <s v="USD"/>
    <n v="1412500322"/>
    <n v="1409908322"/>
    <b v="0"/>
    <n v="6"/>
    <b v="0"/>
    <s v="film &amp; video/drama"/>
    <n v="139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-10000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d v="2016-08-31T21:58:22"/>
  </r>
  <r>
    <n v="200"/>
    <s v="The Crossing Shore"/>
    <s v="A film dedicated to an AAF Pilot's struggle to survive behind enemy lines during WWII."/>
    <n v="-4428.45"/>
    <n v="6000"/>
    <n v="1571.55"/>
    <x v="2"/>
    <s v="US"/>
    <s v="USD"/>
    <n v="1410746403"/>
    <n v="1408154403"/>
    <b v="0"/>
    <n v="18"/>
    <b v="0"/>
    <s v="film &amp; video/drama"/>
    <n v="785.77500000000009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-270"/>
    <n v="650"/>
    <n v="380"/>
    <x v="2"/>
    <s v="US"/>
    <s v="USD"/>
    <n v="1423424329"/>
    <n v="1421696329"/>
    <b v="0"/>
    <n v="7"/>
    <b v="0"/>
    <s v="film &amp; video/drama"/>
    <n v="190"/>
    <x v="0"/>
    <s v="drama"/>
    <x v="201"/>
    <d v="2015-02-08T14:38:49"/>
  </r>
  <r>
    <n v="202"/>
    <s v="Modern Gangsters"/>
    <s v="new web series created by jonney terry"/>
    <n v="-6000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-1754"/>
    <n v="2500"/>
    <n v="746"/>
    <x v="2"/>
    <s v="GB"/>
    <s v="GBP"/>
    <n v="1422562864"/>
    <n v="1417378864"/>
    <b v="0"/>
    <n v="8"/>
    <b v="0"/>
    <s v="film &amp; video/drama"/>
    <n v="37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-147835"/>
    <n v="300000"/>
    <n v="152165"/>
    <x v="2"/>
    <s v="AU"/>
    <s v="AUD"/>
    <n v="1470319203"/>
    <n v="1467727203"/>
    <b v="0"/>
    <n v="1293"/>
    <b v="0"/>
    <s v="film &amp; video/drama"/>
    <n v="76082.5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-6700"/>
    <n v="8000"/>
    <n v="1300"/>
    <x v="2"/>
    <s v="US"/>
    <s v="USD"/>
    <n v="1444144222"/>
    <n v="1441120222"/>
    <b v="0"/>
    <n v="17"/>
    <b v="0"/>
    <s v="film &amp; video/drama"/>
    <n v="650"/>
    <x v="0"/>
    <s v="drama"/>
    <x v="205"/>
    <d v="2015-10-06T10:10:22"/>
  </r>
  <r>
    <n v="206"/>
    <s v="Blood Bond Movie Development"/>
    <s v="A love story featuring adoption,struggle,dysfunction,grace, healing, and restoration."/>
    <n v="-12700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-11870"/>
    <n v="14000"/>
    <n v="2130"/>
    <x v="2"/>
    <s v="CA"/>
    <s v="CAD"/>
    <n v="1420346638"/>
    <n v="1417754638"/>
    <b v="0"/>
    <n v="13"/>
    <b v="0"/>
    <s v="film &amp; video/drama"/>
    <n v="106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-50000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-25000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-8970"/>
    <n v="12000"/>
    <n v="3030"/>
    <x v="2"/>
    <s v="US"/>
    <s v="USD"/>
    <n v="1443675600"/>
    <n v="1441157592"/>
    <b v="0"/>
    <n v="33"/>
    <b v="0"/>
    <s v="film &amp; video/drama"/>
    <n v="1515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-2770"/>
    <n v="5000"/>
    <n v="2230"/>
    <x v="2"/>
    <s v="US"/>
    <s v="USD"/>
    <n v="1442634617"/>
    <n v="1440042617"/>
    <b v="0"/>
    <n v="12"/>
    <b v="0"/>
    <s v="film &amp; video/drama"/>
    <n v="1115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-6299"/>
    <n v="6300"/>
    <n v="1"/>
    <x v="2"/>
    <s v="US"/>
    <s v="USD"/>
    <n v="1460837320"/>
    <n v="1455656920"/>
    <b v="0"/>
    <n v="1"/>
    <b v="0"/>
    <s v="film &amp; video/drama"/>
    <n v="0.5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-49980"/>
    <n v="50000"/>
    <n v="20"/>
    <x v="2"/>
    <s v="US"/>
    <s v="USD"/>
    <n v="1439734001"/>
    <n v="1437142547"/>
    <b v="0"/>
    <n v="1"/>
    <b v="0"/>
    <s v="film &amp; video/drama"/>
    <n v="1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-12499"/>
    <n v="12500"/>
    <n v="1"/>
    <x v="2"/>
    <s v="US"/>
    <s v="USD"/>
    <n v="1425655349"/>
    <n v="1420471349"/>
    <b v="0"/>
    <n v="1"/>
    <b v="0"/>
    <s v="film &amp; video/drama"/>
    <n v="0.5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-4390"/>
    <n v="4400"/>
    <n v="10"/>
    <x v="2"/>
    <s v="GB"/>
    <s v="GBP"/>
    <n v="1455753540"/>
    <n v="1452058282"/>
    <b v="0"/>
    <n v="1"/>
    <b v="0"/>
    <s v="film &amp; video/drama"/>
    <n v="5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-22150.78"/>
    <n v="50000"/>
    <n v="27849.22"/>
    <x v="2"/>
    <s v="US"/>
    <s v="USD"/>
    <n v="1429740037"/>
    <n v="1425423637"/>
    <b v="0"/>
    <n v="84"/>
    <b v="0"/>
    <s v="film &amp; video/drama"/>
    <n v="13924.61"/>
    <x v="0"/>
    <s v="drama"/>
    <x v="216"/>
    <d v="2015-04-22T17:00:37"/>
  </r>
  <r>
    <n v="217"/>
    <s v="Bitch"/>
    <s v="A roadmovie by paw"/>
    <n v="-88057"/>
    <n v="100000"/>
    <n v="11943"/>
    <x v="2"/>
    <s v="SE"/>
    <s v="SEK"/>
    <n v="1419780149"/>
    <n v="1417101749"/>
    <b v="0"/>
    <n v="38"/>
    <b v="0"/>
    <s v="film &amp; video/drama"/>
    <n v="5971.5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-4900"/>
    <n v="5000"/>
    <n v="100"/>
    <x v="2"/>
    <s v="US"/>
    <s v="USD"/>
    <n v="1431702289"/>
    <n v="1426518289"/>
    <b v="0"/>
    <n v="1"/>
    <b v="0"/>
    <s v="film &amp; video/drama"/>
    <n v="50"/>
    <x v="0"/>
    <s v="drama"/>
    <x v="218"/>
    <d v="2015-05-15T10:04:49"/>
  </r>
  <r>
    <n v="219"/>
    <s v="True Colors"/>
    <s v="An hour-long pilot about a group of suburban LGBT teens coming of age in the early 90's."/>
    <n v="-41185"/>
    <n v="50000"/>
    <n v="8815"/>
    <x v="2"/>
    <s v="US"/>
    <s v="USD"/>
    <n v="1459493940"/>
    <n v="1456732225"/>
    <b v="0"/>
    <n v="76"/>
    <b v="0"/>
    <s v="film &amp; video/drama"/>
    <n v="4407.5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-49640"/>
    <n v="50000"/>
    <n v="360"/>
    <x v="2"/>
    <s v="US"/>
    <s v="USD"/>
    <n v="1440101160"/>
    <n v="1436542030"/>
    <b v="0"/>
    <n v="3"/>
    <b v="0"/>
    <s v="film &amp; video/drama"/>
    <n v="180"/>
    <x v="0"/>
    <s v="drama"/>
    <x v="220"/>
    <d v="2015-08-20T15:06:00"/>
  </r>
  <r>
    <n v="221"/>
    <s v="Archetypes"/>
    <s v="Film about Schizophrenia with Surreal Twists!"/>
    <n v="-50000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-870"/>
    <n v="1000"/>
    <n v="130"/>
    <x v="2"/>
    <s v="US"/>
    <s v="USD"/>
    <n v="1427423940"/>
    <n v="1422383318"/>
    <b v="0"/>
    <n v="2"/>
    <b v="0"/>
    <s v="film &amp; video/drama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-1500000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-6000000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-200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17:04:14"/>
  </r>
  <r>
    <n v="226"/>
    <s v="MAGGIE Film"/>
    <s v="A TRUE STORY OF DOMESTIC VILOLENCE THAT SEEKS TO OFFER THE VIEWER OUTLEST OF SUPPORT."/>
    <n v="-28750"/>
    <n v="29000"/>
    <n v="250"/>
    <x v="2"/>
    <s v="GB"/>
    <s v="GBP"/>
    <n v="1433064540"/>
    <n v="1428854344"/>
    <b v="0"/>
    <n v="2"/>
    <b v="0"/>
    <s v="film &amp; video/drama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-28000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16:27:21"/>
  </r>
  <r>
    <n v="228"/>
    <s v="Facets of a Geek life"/>
    <s v="I am making a film from one one of my books called facets of a Geek life."/>
    <n v="-8000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-3000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-14940"/>
    <n v="15000"/>
    <n v="60"/>
    <x v="2"/>
    <s v="US"/>
    <s v="USD"/>
    <n v="1433443151"/>
    <n v="1430851151"/>
    <b v="0"/>
    <n v="2"/>
    <b v="0"/>
    <s v="film &amp; video/drama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-1500000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-3890"/>
    <n v="4000"/>
    <n v="110"/>
    <x v="2"/>
    <s v="GB"/>
    <s v="GBP"/>
    <n v="1425066546"/>
    <n v="1422474546"/>
    <b v="0"/>
    <n v="7"/>
    <b v="0"/>
    <s v="film &amp; video/drama"/>
    <n v="55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-350000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-599"/>
    <n v="1000"/>
    <n v="401"/>
    <x v="2"/>
    <s v="US"/>
    <s v="USD"/>
    <n v="1434847859"/>
    <n v="1431391859"/>
    <b v="0"/>
    <n v="5"/>
    <b v="0"/>
    <s v="film &amp; video/drama"/>
    <n v="200.5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-10000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-150000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4T19:00:00"/>
  </r>
  <r>
    <n v="237"/>
    <s v="Making The Choice"/>
    <s v="Making The Choice is a christian short film series."/>
    <n v="-14950"/>
    <n v="15000"/>
    <n v="50"/>
    <x v="2"/>
    <s v="US"/>
    <s v="USD"/>
    <n v="1457445069"/>
    <n v="1452261069"/>
    <b v="0"/>
    <n v="1"/>
    <b v="0"/>
    <s v="film &amp; video/drama"/>
    <n v="25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-26000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-750"/>
    <n v="1000"/>
    <n v="250"/>
    <x v="2"/>
    <s v="AU"/>
    <s v="AUD"/>
    <n v="1446984000"/>
    <n v="1445308730"/>
    <b v="0"/>
    <n v="5"/>
    <b v="0"/>
    <s v="film &amp; video/drama"/>
    <n v="125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145.1200000000008"/>
    <n v="15000"/>
    <n v="16145.12"/>
    <x v="0"/>
    <s v="US"/>
    <s v="USD"/>
    <n v="1367773211"/>
    <n v="1363885211"/>
    <b v="1"/>
    <n v="137"/>
    <b v="1"/>
    <s v="film &amp; video/documentary"/>
    <n v="8072.56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4600"/>
    <n v="36400"/>
    <n v="41000"/>
    <x v="0"/>
    <s v="US"/>
    <s v="USD"/>
    <n v="1419180304"/>
    <n v="1415292304"/>
    <b v="1"/>
    <n v="376"/>
    <b v="1"/>
    <s v="film &amp; video/documentary"/>
    <n v="20500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750"/>
    <n v="13000"/>
    <n v="14750"/>
    <x v="0"/>
    <s v="US"/>
    <s v="USD"/>
    <n v="1324381790"/>
    <n v="1321357790"/>
    <b v="1"/>
    <n v="202"/>
    <b v="1"/>
    <s v="film &amp; video/documentary"/>
    <n v="737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648"/>
    <n v="25000"/>
    <n v="25648"/>
    <x v="0"/>
    <s v="US"/>
    <s v="USD"/>
    <n v="1393031304"/>
    <n v="1390439304"/>
    <b v="1"/>
    <n v="328"/>
    <b v="1"/>
    <s v="film &amp; video/documentary"/>
    <n v="12824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481.5"/>
    <n v="3500"/>
    <n v="3981.5"/>
    <x v="0"/>
    <s v="US"/>
    <s v="USD"/>
    <n v="1268723160"/>
    <n v="1265269559"/>
    <b v="1"/>
    <n v="84"/>
    <b v="1"/>
    <s v="film &amp; video/documentary"/>
    <n v="1990.75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186"/>
    <n v="5000"/>
    <n v="5186"/>
    <x v="0"/>
    <s v="US"/>
    <s v="USD"/>
    <n v="1345079785"/>
    <n v="1342487785"/>
    <b v="1"/>
    <n v="96"/>
    <b v="1"/>
    <s v="film &amp; video/documentary"/>
    <n v="2593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10273"/>
    <n v="5000"/>
    <n v="15273"/>
    <x v="0"/>
    <s v="US"/>
    <s v="USD"/>
    <n v="1292665405"/>
    <n v="1288341805"/>
    <b v="1"/>
    <n v="223"/>
    <b v="1"/>
    <s v="film &amp; video/documentary"/>
    <n v="7636.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1705"/>
    <n v="5000"/>
    <n v="6705"/>
    <x v="0"/>
    <s v="US"/>
    <s v="USD"/>
    <n v="1287200340"/>
    <n v="1284042614"/>
    <b v="1"/>
    <n v="62"/>
    <b v="1"/>
    <s v="film &amp; video/documentary"/>
    <n v="3352.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1133"/>
    <n v="85000"/>
    <n v="86133"/>
    <x v="0"/>
    <s v="US"/>
    <s v="USD"/>
    <n v="1325961309"/>
    <n v="1322073309"/>
    <b v="1"/>
    <n v="146"/>
    <b v="1"/>
    <s v="film &amp; video/documentary"/>
    <n v="43066.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292"/>
    <n v="10000"/>
    <n v="11292"/>
    <x v="0"/>
    <s v="US"/>
    <s v="USD"/>
    <n v="1282498800"/>
    <n v="1275603020"/>
    <b v="1"/>
    <n v="235"/>
    <b v="1"/>
    <s v="film &amp; video/documentary"/>
    <n v="5646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1675"/>
    <n v="30000"/>
    <n v="31675"/>
    <x v="0"/>
    <s v="US"/>
    <s v="USD"/>
    <n v="1370525691"/>
    <n v="1367933691"/>
    <b v="1"/>
    <n v="437"/>
    <b v="1"/>
    <s v="film &amp; video/documentary"/>
    <n v="15837.5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895"/>
    <n v="3500"/>
    <n v="4395"/>
    <x v="0"/>
    <s v="US"/>
    <s v="USD"/>
    <n v="1337194800"/>
    <n v="1334429646"/>
    <b v="1"/>
    <n v="77"/>
    <b v="1"/>
    <s v="film &amp; video/documentary"/>
    <n v="2197.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4228"/>
    <n v="5000"/>
    <n v="9228"/>
    <x v="0"/>
    <s v="US"/>
    <s v="USD"/>
    <n v="1275364740"/>
    <n v="1269878058"/>
    <b v="1"/>
    <n v="108"/>
    <b v="1"/>
    <s v="film &amp; video/documentary"/>
    <n v="461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1"/>
    <n v="1500"/>
    <n v="1511"/>
    <x v="0"/>
    <s v="US"/>
    <s v="USD"/>
    <n v="1329320235"/>
    <n v="1326728235"/>
    <b v="1"/>
    <n v="7"/>
    <b v="1"/>
    <s v="film &amp; video/documentary"/>
    <n v="755.5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4067.34"/>
    <n v="24000"/>
    <n v="28067.34"/>
    <x v="0"/>
    <s v="US"/>
    <s v="USD"/>
    <n v="1445047200"/>
    <n v="1442443910"/>
    <b v="1"/>
    <n v="314"/>
    <b v="1"/>
    <s v="film &amp; video/documentary"/>
    <n v="14033.67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538.65999999999985"/>
    <n v="8000"/>
    <n v="8538.66"/>
    <x v="0"/>
    <s v="US"/>
    <s v="USD"/>
    <n v="1300275482"/>
    <n v="1297687082"/>
    <b v="1"/>
    <n v="188"/>
    <b v="1"/>
    <s v="film &amp; video/documentary"/>
    <n v="4269.33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5083"/>
    <n v="13000"/>
    <n v="18083"/>
    <x v="0"/>
    <s v="US"/>
    <s v="USD"/>
    <n v="1363458467"/>
    <n v="1360866467"/>
    <b v="1"/>
    <n v="275"/>
    <b v="1"/>
    <s v="film &amp; video/documentary"/>
    <n v="9041.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2354.2699999999968"/>
    <n v="35000"/>
    <n v="37354.269999999997"/>
    <x v="0"/>
    <s v="US"/>
    <s v="USD"/>
    <n v="1463670162"/>
    <n v="1461078162"/>
    <b v="1"/>
    <n v="560"/>
    <b v="1"/>
    <s v="film &amp; video/documentary"/>
    <n v="18677.134999999998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27342"/>
    <n v="30000"/>
    <n v="57342"/>
    <x v="0"/>
    <s v="US"/>
    <s v="USD"/>
    <n v="1308359666"/>
    <n v="1305767666"/>
    <b v="1"/>
    <n v="688"/>
    <b v="1"/>
    <s v="film &amp; video/documentary"/>
    <n v="28671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23953.42"/>
    <n v="75000"/>
    <n v="98953.42"/>
    <x v="0"/>
    <s v="US"/>
    <s v="USD"/>
    <n v="1428514969"/>
    <n v="1425922969"/>
    <b v="1"/>
    <n v="942"/>
    <b v="1"/>
    <s v="film &amp; video/documentary"/>
    <n v="49476.71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640"/>
    <n v="10000"/>
    <n v="10640"/>
    <x v="0"/>
    <s v="US"/>
    <s v="USD"/>
    <n v="1279360740"/>
    <n v="1275415679"/>
    <b v="1"/>
    <n v="88"/>
    <b v="1"/>
    <s v="film &amp; video/documentary"/>
    <n v="5320"/>
    <x v="0"/>
    <s v="documentary"/>
    <x v="260"/>
    <d v="2010-07-17T04:59:00"/>
  </r>
  <r>
    <n v="261"/>
    <s v="Empires: The Film"/>
    <s v="Empires explores the impact of networks on histories and philosophies of political thought."/>
    <n v="1480"/>
    <n v="20000"/>
    <n v="21480"/>
    <x v="0"/>
    <s v="US"/>
    <s v="USD"/>
    <n v="1339080900"/>
    <n v="1334783704"/>
    <b v="1"/>
    <n v="220"/>
    <b v="1"/>
    <s v="film &amp; video/documentary"/>
    <n v="10740"/>
    <x v="0"/>
    <s v="documentary"/>
    <x v="261"/>
    <d v="2012-06-07T09:55:00"/>
  </r>
  <r>
    <n v="262"/>
    <s v="The Last Cosmonaut"/>
    <s v="He can never die. He will live forever. He is the last cosmonaut, and this is his story."/>
    <n v="3500"/>
    <n v="2500"/>
    <n v="6000"/>
    <x v="0"/>
    <s v="US"/>
    <s v="USD"/>
    <n v="1298699828"/>
    <n v="1294811828"/>
    <b v="1"/>
    <n v="145"/>
    <b v="1"/>
    <s v="film &amp; video/documentary"/>
    <n v="3000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4520.2700000000004"/>
    <n v="25000"/>
    <n v="29520.27"/>
    <x v="0"/>
    <s v="US"/>
    <s v="USD"/>
    <n v="1348786494"/>
    <n v="1346194494"/>
    <b v="1"/>
    <n v="963"/>
    <b v="1"/>
    <s v="film &amp; video/documentary"/>
    <n v="14760.13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910"/>
    <n v="5000"/>
    <n v="5910"/>
    <x v="0"/>
    <s v="US"/>
    <s v="USD"/>
    <n v="1336747995"/>
    <n v="1334155995"/>
    <b v="1"/>
    <n v="91"/>
    <b v="1"/>
    <s v="film &amp; video/documentary"/>
    <n v="295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55"/>
    <n v="5000"/>
    <n v="5555"/>
    <x v="0"/>
    <s v="US"/>
    <s v="USD"/>
    <n v="1273522560"/>
    <n v="1269928430"/>
    <b v="1"/>
    <n v="58"/>
    <b v="1"/>
    <s v="film &amp; video/documentary"/>
    <n v="2777.5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455"/>
    <n v="1000"/>
    <n v="1455"/>
    <x v="0"/>
    <s v="US"/>
    <s v="USD"/>
    <n v="1271994660"/>
    <n v="1264565507"/>
    <b v="1"/>
    <n v="36"/>
    <b v="1"/>
    <s v="film &amp; video/documentary"/>
    <n v="727.5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3115.4400000000005"/>
    <n v="9850"/>
    <n v="12965.44"/>
    <x v="0"/>
    <s v="GB"/>
    <s v="GBP"/>
    <n v="1403693499"/>
    <n v="1401101499"/>
    <b v="1"/>
    <n v="165"/>
    <b v="1"/>
    <s v="film &amp; video/documentary"/>
    <n v="6482.72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70"/>
    <n v="5000"/>
    <n v="5570"/>
    <x v="0"/>
    <s v="US"/>
    <s v="USD"/>
    <n v="1320640778"/>
    <n v="1316749178"/>
    <b v="1"/>
    <n v="111"/>
    <b v="1"/>
    <s v="film &amp; video/documentary"/>
    <n v="2785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47233.76999999999"/>
    <n v="100000"/>
    <n v="147233.76999999999"/>
    <x v="0"/>
    <s v="AU"/>
    <s v="AUD"/>
    <n v="1487738622"/>
    <n v="1485146622"/>
    <b v="1"/>
    <n v="1596"/>
    <b v="1"/>
    <s v="film &amp; video/documentary"/>
    <n v="73616.88499999999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1210"/>
    <n v="2300"/>
    <n v="3510"/>
    <x v="0"/>
    <s v="US"/>
    <s v="USD"/>
    <n v="1306296000"/>
    <n v="1301950070"/>
    <b v="1"/>
    <n v="61"/>
    <b v="1"/>
    <s v="film &amp; video/documentary"/>
    <n v="1755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1404"/>
    <n v="30000"/>
    <n v="31404"/>
    <x v="0"/>
    <s v="US"/>
    <s v="USD"/>
    <n v="1388649600"/>
    <n v="1386123861"/>
    <b v="1"/>
    <n v="287"/>
    <b v="1"/>
    <s v="film &amp; video/documentary"/>
    <n v="1570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2323.0100000000002"/>
    <n v="3000"/>
    <n v="5323.01"/>
    <x v="0"/>
    <s v="US"/>
    <s v="USD"/>
    <n v="1272480540"/>
    <n v="1267220191"/>
    <b v="1"/>
    <n v="65"/>
    <b v="1"/>
    <s v="film &amp; video/documentary"/>
    <n v="2661.5050000000001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388.78999999999996"/>
    <n v="5000"/>
    <n v="5388.79"/>
    <x v="0"/>
    <s v="US"/>
    <s v="USD"/>
    <n v="1309694266"/>
    <n v="1307102266"/>
    <b v="1"/>
    <n v="118"/>
    <b v="1"/>
    <s v="film &amp; video/documentary"/>
    <n v="2694.395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2240"/>
    <n v="4000"/>
    <n v="6240"/>
    <x v="0"/>
    <s v="US"/>
    <s v="USD"/>
    <n v="1333609140"/>
    <n v="1330638829"/>
    <b v="1"/>
    <n v="113"/>
    <b v="1"/>
    <s v="film &amp; video/documentary"/>
    <n v="3120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1679"/>
    <n v="20000"/>
    <n v="21679"/>
    <x v="0"/>
    <s v="US"/>
    <s v="USD"/>
    <n v="1352511966"/>
    <n v="1349916366"/>
    <b v="1"/>
    <n v="332"/>
    <b v="1"/>
    <s v="film &amp; video/documentary"/>
    <n v="10839.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1904"/>
    <n v="4000"/>
    <n v="5904"/>
    <x v="0"/>
    <s v="US"/>
    <s v="USD"/>
    <n v="1335574674"/>
    <n v="1330394274"/>
    <b v="1"/>
    <n v="62"/>
    <b v="1"/>
    <s v="film &amp; video/documentary"/>
    <n v="2952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748"/>
    <n v="65000"/>
    <n v="71748"/>
    <x v="0"/>
    <s v="US"/>
    <s v="USD"/>
    <n v="1432416219"/>
    <n v="1429824219"/>
    <b v="1"/>
    <n v="951"/>
    <b v="1"/>
    <s v="film &amp; video/documentary"/>
    <n v="35874"/>
    <x v="0"/>
    <s v="documentary"/>
    <x v="277"/>
    <d v="2015-05-23T16:23:39"/>
  </r>
  <r>
    <n v="278"/>
    <s v="The Babushkas of Chernobyl"/>
    <s v="An unlikely story of spirit, defiance and beauty from the most contaminated place on Earth"/>
    <n v="13594"/>
    <n v="27000"/>
    <n v="40594"/>
    <x v="0"/>
    <s v="US"/>
    <s v="USD"/>
    <n v="1350003539"/>
    <n v="1347411539"/>
    <b v="1"/>
    <n v="415"/>
    <b v="1"/>
    <s v="film &amp; video/documentary"/>
    <n v="20297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9744.11"/>
    <n v="17000"/>
    <n v="26744.11"/>
    <x v="0"/>
    <s v="US"/>
    <s v="USD"/>
    <n v="1488160860"/>
    <n v="1485237096"/>
    <b v="1"/>
    <n v="305"/>
    <b v="1"/>
    <s v="film &amp; video/documentary"/>
    <n v="13372.055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42108"/>
    <n v="75000"/>
    <n v="117108"/>
    <x v="0"/>
    <s v="US"/>
    <s v="USD"/>
    <n v="1401459035"/>
    <n v="1397571035"/>
    <b v="1"/>
    <n v="2139"/>
    <b v="1"/>
    <s v="film &amp; video/documentary"/>
    <n v="58554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1132.3199999999997"/>
    <n v="5500"/>
    <n v="6632.32"/>
    <x v="0"/>
    <s v="US"/>
    <s v="USD"/>
    <n v="1249932360"/>
    <n v="1242532513"/>
    <b v="1"/>
    <n v="79"/>
    <b v="1"/>
    <s v="film &amp; video/documentary"/>
    <n v="3316.16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535"/>
    <n v="45000"/>
    <n v="45535"/>
    <x v="0"/>
    <s v="US"/>
    <s v="USD"/>
    <n v="1266876000"/>
    <n v="1263679492"/>
    <b v="1"/>
    <n v="179"/>
    <b v="1"/>
    <s v="film &amp; video/documentary"/>
    <n v="22767.5"/>
    <x v="0"/>
    <s v="documentary"/>
    <x v="282"/>
    <d v="2010-02-22T17:00:00"/>
  </r>
  <r>
    <n v="283"/>
    <s v="SOLE SURVIVOR"/>
    <s v="What is the impact of survivorship on the human condition?"/>
    <n v="2569.0499999999993"/>
    <n v="18000"/>
    <n v="20569.05"/>
    <x v="0"/>
    <s v="US"/>
    <s v="USD"/>
    <n v="1306904340"/>
    <n v="1305219744"/>
    <b v="1"/>
    <n v="202"/>
    <b v="1"/>
    <s v="film &amp; video/documentary"/>
    <n v="10284.525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1850.4599999999991"/>
    <n v="40000"/>
    <n v="41850.46"/>
    <x v="0"/>
    <s v="US"/>
    <s v="USD"/>
    <n v="1327167780"/>
    <n v="1325007780"/>
    <b v="1"/>
    <n v="760"/>
    <b v="1"/>
    <s v="film &amp; video/documentary"/>
    <n v="20925.23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8035.509999999998"/>
    <n v="14000"/>
    <n v="32035.51"/>
    <x v="0"/>
    <s v="US"/>
    <s v="USD"/>
    <n v="1379614128"/>
    <n v="1377022128"/>
    <b v="1"/>
    <n v="563"/>
    <b v="1"/>
    <s v="film &amp; video/documentary"/>
    <n v="16017.75499999999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373"/>
    <n v="15000"/>
    <n v="16373"/>
    <x v="0"/>
    <s v="US"/>
    <s v="USD"/>
    <n v="1364236524"/>
    <n v="1360352124"/>
    <b v="1"/>
    <n v="135"/>
    <b v="1"/>
    <s v="film &amp; video/documentary"/>
    <n v="8186.5"/>
    <x v="0"/>
    <s v="documentary"/>
    <x v="286"/>
    <d v="2013-03-25T13:35:24"/>
  </r>
  <r>
    <n v="287"/>
    <s v="In Country: A Documentary Film (POSTPRODUCTION)"/>
    <s v="War is hell. Why would anyone want to spend their weekends there?"/>
    <n v="11445"/>
    <n v="15000"/>
    <n v="26445"/>
    <x v="0"/>
    <s v="US"/>
    <s v="USD"/>
    <n v="1351828800"/>
    <n v="1349160018"/>
    <b v="1"/>
    <n v="290"/>
    <b v="1"/>
    <s v="film &amp; video/documentary"/>
    <n v="13222.5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1605.3099999999977"/>
    <n v="50000"/>
    <n v="51605.31"/>
    <x v="0"/>
    <s v="US"/>
    <s v="USD"/>
    <n v="1340683393"/>
    <n v="1337659393"/>
    <b v="1"/>
    <n v="447"/>
    <b v="1"/>
    <s v="film &amp; video/documentary"/>
    <n v="25802.654999999999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723"/>
    <n v="15000"/>
    <n v="15723"/>
    <x v="0"/>
    <s v="GB"/>
    <s v="GBP"/>
    <n v="1383389834"/>
    <n v="1380797834"/>
    <b v="1"/>
    <n v="232"/>
    <b v="1"/>
    <s v="film &amp; video/documentary"/>
    <n v="7861.5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300.80000000000018"/>
    <n v="4500"/>
    <n v="4800.8"/>
    <x v="0"/>
    <s v="US"/>
    <s v="USD"/>
    <n v="1296633540"/>
    <n v="1292316697"/>
    <b v="1"/>
    <n v="168"/>
    <b v="1"/>
    <s v="film &amp; video/documentary"/>
    <n v="2400.4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1001"/>
    <n v="5000"/>
    <n v="6001"/>
    <x v="0"/>
    <s v="US"/>
    <s v="USD"/>
    <n v="1367366460"/>
    <n v="1365791246"/>
    <b v="1"/>
    <n v="128"/>
    <b v="1"/>
    <s v="film &amp; video/documentary"/>
    <n v="3000.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1130.1999999999971"/>
    <n v="75000"/>
    <n v="76130.2"/>
    <x v="0"/>
    <s v="US"/>
    <s v="USD"/>
    <n v="1319860740"/>
    <n v="1317064599"/>
    <b v="1"/>
    <n v="493"/>
    <b v="1"/>
    <s v="film &amp; video/documentary"/>
    <n v="38065.1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360"/>
    <n v="26000"/>
    <n v="26360"/>
    <x v="0"/>
    <s v="US"/>
    <s v="USD"/>
    <n v="1398009714"/>
    <n v="1395417714"/>
    <b v="1"/>
    <n v="131"/>
    <b v="1"/>
    <s v="film &amp; video/documentary"/>
    <n v="13180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0"/>
    <n v="5000"/>
    <n v="5000"/>
    <x v="0"/>
    <s v="US"/>
    <s v="USD"/>
    <n v="1279555200"/>
    <n v="1276480894"/>
    <b v="1"/>
    <n v="50"/>
    <b v="1"/>
    <s v="film &amp; video/documentary"/>
    <n v="25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16554.559999999998"/>
    <n v="50000"/>
    <n v="66554.559999999998"/>
    <x v="0"/>
    <s v="US"/>
    <s v="USD"/>
    <n v="1383264000"/>
    <n v="1378080409"/>
    <b v="1"/>
    <n v="665"/>
    <b v="1"/>
    <s v="film &amp; video/documentary"/>
    <n v="33277.279999999999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4681.5499999999993"/>
    <n v="25000"/>
    <n v="29681.55"/>
    <x v="0"/>
    <s v="US"/>
    <s v="USD"/>
    <n v="1347017083"/>
    <n v="1344857083"/>
    <b v="1"/>
    <n v="129"/>
    <b v="1"/>
    <s v="film &amp; video/documentary"/>
    <n v="14840.775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128"/>
    <n v="20000"/>
    <n v="20128"/>
    <x v="0"/>
    <s v="US"/>
    <s v="USD"/>
    <n v="1430452740"/>
    <n v="1427390901"/>
    <b v="1"/>
    <n v="142"/>
    <b v="1"/>
    <s v="film &amp; video/documentary"/>
    <n v="10064"/>
    <x v="0"/>
    <s v="documentary"/>
    <x v="297"/>
    <d v="2015-04-30T22:59:00"/>
  </r>
  <r>
    <n v="298"/>
    <s v="DisHonesty - A Documentary Feature Film"/>
    <s v="The truth is, we all lie - and by &quot;we,&quot; we mean everyone!"/>
    <n v="11254.839999999997"/>
    <n v="126000"/>
    <n v="137254.84"/>
    <x v="0"/>
    <s v="US"/>
    <s v="USD"/>
    <n v="1399669200"/>
    <n v="1394536048"/>
    <b v="1"/>
    <n v="2436"/>
    <b v="1"/>
    <s v="film &amp; video/documentary"/>
    <n v="68627.42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7895.25"/>
    <n v="10000"/>
    <n v="17895.25"/>
    <x v="0"/>
    <s v="US"/>
    <s v="USD"/>
    <n v="1289975060"/>
    <n v="1287379460"/>
    <b v="1"/>
    <n v="244"/>
    <b v="1"/>
    <s v="film &amp; video/documentary"/>
    <n v="8947.625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430.65999999999985"/>
    <n v="25000"/>
    <n v="25430.66"/>
    <x v="0"/>
    <s v="US"/>
    <s v="USD"/>
    <n v="1303686138"/>
    <n v="1301007738"/>
    <b v="1"/>
    <n v="298"/>
    <b v="1"/>
    <s v="film &amp; video/documentary"/>
    <n v="12715.33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2435.5499999999993"/>
    <n v="13000"/>
    <n v="15435.55"/>
    <x v="0"/>
    <s v="US"/>
    <s v="USD"/>
    <n v="1363711335"/>
    <n v="1360258935"/>
    <b v="1"/>
    <n v="251"/>
    <b v="1"/>
    <s v="film &amp; video/documentary"/>
    <n v="7717.7749999999996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46"/>
    <n v="10000"/>
    <n v="10046"/>
    <x v="0"/>
    <s v="US"/>
    <s v="USD"/>
    <n v="1330115638"/>
    <n v="1327523638"/>
    <b v="1"/>
    <n v="108"/>
    <b v="1"/>
    <s v="film &amp; video/documentary"/>
    <n v="502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1124"/>
    <n v="3000"/>
    <n v="4124"/>
    <x v="0"/>
    <s v="US"/>
    <s v="USD"/>
    <n v="1338601346"/>
    <n v="1336009346"/>
    <b v="1"/>
    <n v="82"/>
    <b v="1"/>
    <s v="film &amp; video/documentary"/>
    <n v="2062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4476"/>
    <n v="3400"/>
    <n v="7876"/>
    <x v="0"/>
    <s v="US"/>
    <s v="USD"/>
    <n v="1346464800"/>
    <n v="1343096197"/>
    <b v="1"/>
    <n v="74"/>
    <b v="1"/>
    <s v="film &amp; video/documentary"/>
    <n v="3938"/>
    <x v="0"/>
    <s v="documentary"/>
    <x v="304"/>
    <d v="2012-08-31T21:00:00"/>
  </r>
  <r>
    <n v="305"/>
    <s v="My Friend Mott-ly"/>
    <s v="A documentary that I am making about the difficult, but inspiring, life of a late friend of mine."/>
    <n v="2275"/>
    <n v="7500"/>
    <n v="9775"/>
    <x v="0"/>
    <s v="US"/>
    <s v="USD"/>
    <n v="1331392049"/>
    <n v="1328800049"/>
    <b v="1"/>
    <n v="189"/>
    <b v="1"/>
    <s v="film &amp; video/documentary"/>
    <n v="4887.5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929"/>
    <n v="1000"/>
    <n v="2929"/>
    <x v="0"/>
    <s v="US"/>
    <s v="USD"/>
    <n v="1363806333"/>
    <n v="1362081933"/>
    <b v="1"/>
    <n v="80"/>
    <b v="1"/>
    <s v="film &amp; video/documentary"/>
    <n v="1464.5"/>
    <x v="0"/>
    <s v="documentary"/>
    <x v="306"/>
    <d v="2013-03-20T14:05:33"/>
  </r>
  <r>
    <n v="307"/>
    <s v="Grammar Revolution"/>
    <s v="Why is grammar important?"/>
    <n v="2490"/>
    <n v="22000"/>
    <n v="24490"/>
    <x v="0"/>
    <s v="US"/>
    <s v="USD"/>
    <n v="1360276801"/>
    <n v="1357684801"/>
    <b v="1"/>
    <n v="576"/>
    <b v="1"/>
    <s v="film &amp; video/documentary"/>
    <n v="12245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668"/>
    <n v="12000"/>
    <n v="12668"/>
    <x v="0"/>
    <s v="US"/>
    <s v="USD"/>
    <n v="1299775210"/>
    <n v="1295887210"/>
    <b v="1"/>
    <n v="202"/>
    <b v="1"/>
    <s v="film &amp; video/documentary"/>
    <n v="633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3410"/>
    <n v="18000"/>
    <n v="21410"/>
    <x v="0"/>
    <s v="US"/>
    <s v="USD"/>
    <n v="1346695334"/>
    <n v="1344880934"/>
    <b v="1"/>
    <n v="238"/>
    <b v="1"/>
    <s v="film &amp; video/documentary"/>
    <n v="1070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41.289999999999964"/>
    <n v="1000"/>
    <n v="1041.29"/>
    <x v="0"/>
    <s v="US"/>
    <s v="USD"/>
    <n v="1319076000"/>
    <n v="1317788623"/>
    <b v="1"/>
    <n v="36"/>
    <b v="1"/>
    <s v="film &amp; video/documentary"/>
    <n v="520.64499999999998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820.33000000000175"/>
    <n v="20000"/>
    <n v="20820.330000000002"/>
    <x v="0"/>
    <s v="US"/>
    <s v="USD"/>
    <n v="1325404740"/>
    <n v="1321852592"/>
    <b v="1"/>
    <n v="150"/>
    <b v="1"/>
    <s v="film &amp; video/documentary"/>
    <n v="10410.165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950"/>
    <n v="8000"/>
    <n v="8950"/>
    <x v="0"/>
    <s v="US"/>
    <s v="USD"/>
    <n v="1365973432"/>
    <n v="1363381432"/>
    <b v="1"/>
    <n v="146"/>
    <b v="1"/>
    <s v="film &amp; video/documentary"/>
    <n v="4475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805"/>
    <n v="17000"/>
    <n v="17805"/>
    <x v="0"/>
    <s v="US"/>
    <s v="USD"/>
    <n v="1281542340"/>
    <n v="1277702894"/>
    <b v="1"/>
    <n v="222"/>
    <b v="1"/>
    <s v="film &amp; video/documentary"/>
    <n v="8902.5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2851.5"/>
    <n v="1000"/>
    <n v="3851.5"/>
    <x v="0"/>
    <s v="US"/>
    <s v="USD"/>
    <n v="1362167988"/>
    <n v="1359575988"/>
    <b v="1"/>
    <n v="120"/>
    <b v="1"/>
    <s v="film &amp; video/documentary"/>
    <n v="1925.75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312"/>
    <n v="25000"/>
    <n v="25312"/>
    <x v="0"/>
    <s v="US"/>
    <s v="USD"/>
    <n v="1345660334"/>
    <n v="1343068334"/>
    <b v="1"/>
    <n v="126"/>
    <b v="1"/>
    <s v="film &amp; video/documentary"/>
    <n v="12656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2066"/>
    <n v="15000"/>
    <n v="17066"/>
    <x v="0"/>
    <s v="CA"/>
    <s v="CAD"/>
    <n v="1418273940"/>
    <n v="1415398197"/>
    <b v="1"/>
    <n v="158"/>
    <b v="1"/>
    <s v="film &amp; video/documentary"/>
    <n v="8533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241"/>
    <n v="30000"/>
    <n v="30241"/>
    <x v="0"/>
    <s v="US"/>
    <s v="USD"/>
    <n v="1386778483"/>
    <n v="1384186483"/>
    <b v="1"/>
    <n v="316"/>
    <b v="1"/>
    <s v="film &amp; video/documentary"/>
    <n v="15120.5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9166"/>
    <n v="5000"/>
    <n v="14166"/>
    <x v="0"/>
    <s v="US"/>
    <s v="USD"/>
    <n v="1364342151"/>
    <n v="1361753751"/>
    <b v="1"/>
    <n v="284"/>
    <b v="1"/>
    <s v="film &amp; video/documentary"/>
    <n v="7083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634"/>
    <n v="5000"/>
    <n v="5634"/>
    <x v="0"/>
    <s v="US"/>
    <s v="USD"/>
    <n v="1265097540"/>
    <n v="1257538029"/>
    <b v="1"/>
    <n v="51"/>
    <b v="1"/>
    <s v="film &amp; video/documentary"/>
    <n v="281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1316"/>
    <n v="20000"/>
    <n v="21316"/>
    <x v="0"/>
    <s v="GB"/>
    <s v="GBP"/>
    <n v="1450825200"/>
    <n v="1448284433"/>
    <b v="1"/>
    <n v="158"/>
    <b v="1"/>
    <s v="film &amp; video/documentary"/>
    <n v="1065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932"/>
    <n v="35000"/>
    <n v="35932"/>
    <x v="0"/>
    <s v="DE"/>
    <s v="EUR"/>
    <n v="1478605386"/>
    <n v="1475577786"/>
    <b v="1"/>
    <n v="337"/>
    <b v="1"/>
    <s v="film &amp; video/documentary"/>
    <n v="17966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1978"/>
    <n v="25000"/>
    <n v="26978"/>
    <x v="0"/>
    <s v="US"/>
    <s v="USD"/>
    <n v="1463146848"/>
    <n v="1460554848"/>
    <b v="1"/>
    <n v="186"/>
    <b v="1"/>
    <s v="film &amp; video/documentary"/>
    <n v="13489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1246"/>
    <n v="5400"/>
    <n v="6646"/>
    <x v="0"/>
    <s v="US"/>
    <s v="USD"/>
    <n v="1482307140"/>
    <n v="1479886966"/>
    <b v="1"/>
    <n v="58"/>
    <b v="1"/>
    <s v="film &amp; video/documentary"/>
    <n v="332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136"/>
    <n v="8500"/>
    <n v="8636"/>
    <x v="0"/>
    <s v="US"/>
    <s v="USD"/>
    <n v="1438441308"/>
    <n v="1435590108"/>
    <b v="1"/>
    <n v="82"/>
    <b v="1"/>
    <s v="film &amp; video/documentary"/>
    <n v="4318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2198"/>
    <n v="50000"/>
    <n v="52198"/>
    <x v="0"/>
    <s v="US"/>
    <s v="USD"/>
    <n v="1482208233"/>
    <n v="1479184233"/>
    <b v="1"/>
    <n v="736"/>
    <b v="1"/>
    <s v="film &amp; video/documentary"/>
    <n v="26099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9394.600000000006"/>
    <n v="150000"/>
    <n v="169394.6"/>
    <x v="0"/>
    <s v="US"/>
    <s v="USD"/>
    <n v="1489532220"/>
    <n v="1486625606"/>
    <b v="1"/>
    <n v="1151"/>
    <b v="1"/>
    <s v="film &amp; video/documentary"/>
    <n v="84697.3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1456"/>
    <n v="4000"/>
    <n v="5456"/>
    <x v="0"/>
    <s v="US"/>
    <s v="USD"/>
    <n v="1427011200"/>
    <n v="1424669929"/>
    <b v="1"/>
    <n v="34"/>
    <b v="1"/>
    <s v="film &amp; video/documentary"/>
    <n v="2728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2710.8000000000029"/>
    <n v="75000"/>
    <n v="77710.8"/>
    <x v="0"/>
    <s v="US"/>
    <s v="USD"/>
    <n v="1446350400"/>
    <n v="1443739388"/>
    <b v="1"/>
    <n v="498"/>
    <b v="1"/>
    <s v="film &amp; video/documentary"/>
    <n v="38855.4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550"/>
    <n v="10000"/>
    <n v="10550"/>
    <x v="0"/>
    <s v="US"/>
    <s v="USD"/>
    <n v="1446868800"/>
    <n v="1444821127"/>
    <b v="1"/>
    <n v="167"/>
    <b v="1"/>
    <s v="film &amp; video/documentary"/>
    <n v="5275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640"/>
    <n v="35000"/>
    <n v="35640"/>
    <x v="0"/>
    <s v="US"/>
    <s v="USD"/>
    <n v="1368763140"/>
    <n v="1366028563"/>
    <b v="1"/>
    <n v="340"/>
    <b v="1"/>
    <s v="film &amp; video/documentary"/>
    <n v="17820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2642"/>
    <n v="40000"/>
    <n v="42642"/>
    <x v="0"/>
    <s v="US"/>
    <s v="USD"/>
    <n v="1466171834"/>
    <n v="1463493434"/>
    <b v="1"/>
    <n v="438"/>
    <b v="1"/>
    <s v="film &amp; video/documentary"/>
    <n v="21321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3015"/>
    <n v="100000"/>
    <n v="113015"/>
    <x v="0"/>
    <s v="US"/>
    <s v="USD"/>
    <n v="1446019200"/>
    <n v="1442420377"/>
    <b v="1"/>
    <n v="555"/>
    <b v="1"/>
    <s v="film &amp; video/documentary"/>
    <n v="56507.5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10091"/>
    <n v="40000"/>
    <n v="50091"/>
    <x v="0"/>
    <s v="US"/>
    <s v="USD"/>
    <n v="1460038591"/>
    <n v="1457450191"/>
    <b v="1"/>
    <n v="266"/>
    <b v="1"/>
    <s v="film &amp; video/documentary"/>
    <n v="25045.5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19"/>
    <n v="10000"/>
    <n v="10119"/>
    <x v="0"/>
    <s v="US"/>
    <s v="USD"/>
    <n v="1431716400"/>
    <n v="1428423757"/>
    <b v="1"/>
    <n v="69"/>
    <b v="1"/>
    <s v="film &amp; video/documentary"/>
    <n v="5059.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235"/>
    <n v="8500"/>
    <n v="8735"/>
    <x v="0"/>
    <s v="US"/>
    <s v="USD"/>
    <n v="1431122400"/>
    <n v="1428428515"/>
    <b v="1"/>
    <n v="80"/>
    <b v="1"/>
    <s v="film &amp; video/documentary"/>
    <n v="4367.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4209.7799999999988"/>
    <n v="25000"/>
    <n v="29209.78"/>
    <x v="0"/>
    <s v="US"/>
    <s v="USD"/>
    <n v="1447427918"/>
    <n v="1444832318"/>
    <b v="1"/>
    <n v="493"/>
    <b v="1"/>
    <s v="film &amp; video/documentary"/>
    <n v="14604.8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5.050000000000182"/>
    <n v="3000"/>
    <n v="3035.05"/>
    <x v="0"/>
    <s v="US"/>
    <s v="USD"/>
    <n v="1426298708"/>
    <n v="1423710308"/>
    <b v="1"/>
    <n v="31"/>
    <b v="1"/>
    <s v="film &amp; video/documentary"/>
    <n v="1517.525000000000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20.0400000000009"/>
    <n v="15000"/>
    <n v="16520.04"/>
    <x v="0"/>
    <s v="US"/>
    <s v="USD"/>
    <n v="1472864400"/>
    <n v="1468001290"/>
    <b v="1"/>
    <n v="236"/>
    <b v="1"/>
    <s v="film &amp; video/documentary"/>
    <n v="8260.02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485"/>
    <n v="6000"/>
    <n v="6485"/>
    <x v="0"/>
    <s v="US"/>
    <s v="USD"/>
    <n v="1430331268"/>
    <n v="1427739268"/>
    <b v="1"/>
    <n v="89"/>
    <b v="1"/>
    <s v="film &amp; video/documentary"/>
    <n v="3242.5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8758"/>
    <n v="35000"/>
    <n v="43758"/>
    <x v="0"/>
    <s v="US"/>
    <s v="USD"/>
    <n v="1489006800"/>
    <n v="1486397007"/>
    <b v="1"/>
    <n v="299"/>
    <b v="1"/>
    <s v="film &amp; video/documentary"/>
    <n v="21879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235"/>
    <n v="3500"/>
    <n v="3735"/>
    <x v="0"/>
    <s v="US"/>
    <s v="USD"/>
    <n v="1412135940"/>
    <n v="1410555998"/>
    <b v="1"/>
    <n v="55"/>
    <b v="1"/>
    <s v="film &amp; video/documentary"/>
    <n v="1867.5"/>
    <x v="0"/>
    <s v="documentary"/>
    <x v="341"/>
    <d v="2014-09-30T22:59:00"/>
  </r>
  <r>
    <n v="342"/>
    <s v="BREAKING A MONSTER a film about the band Unlocking The Truth"/>
    <s v="BREAKING A MONSTER needs your help to play in THEATERS!"/>
    <n v="201.5199999999968"/>
    <n v="55000"/>
    <n v="55201.52"/>
    <x v="0"/>
    <s v="US"/>
    <s v="USD"/>
    <n v="1461955465"/>
    <n v="1459363465"/>
    <b v="1"/>
    <n v="325"/>
    <b v="1"/>
    <s v="film &amp; video/documentary"/>
    <n v="27600.76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608.59000000000015"/>
    <n v="30000"/>
    <n v="30608.59"/>
    <x v="0"/>
    <s v="US"/>
    <s v="USD"/>
    <n v="1415934000"/>
    <n v="1413308545"/>
    <b v="1"/>
    <n v="524"/>
    <b v="1"/>
    <s v="film &amp; video/documentary"/>
    <n v="15304.295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698"/>
    <n v="33500"/>
    <n v="34198"/>
    <x v="0"/>
    <s v="US"/>
    <s v="USD"/>
    <n v="1433125200"/>
    <n v="1429312694"/>
    <b v="1"/>
    <n v="285"/>
    <b v="1"/>
    <s v="film &amp; video/documentary"/>
    <n v="170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3375"/>
    <n v="14500"/>
    <n v="17875"/>
    <x v="0"/>
    <s v="US"/>
    <s v="USD"/>
    <n v="1432161590"/>
    <n v="1429569590"/>
    <b v="1"/>
    <n v="179"/>
    <b v="1"/>
    <s v="film &amp; video/documentary"/>
    <n v="8937.5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7028.880000000001"/>
    <n v="10000"/>
    <n v="17028.88"/>
    <x v="0"/>
    <s v="US"/>
    <s v="USD"/>
    <n v="1444824021"/>
    <n v="1442232021"/>
    <b v="1"/>
    <n v="188"/>
    <b v="1"/>
    <s v="film &amp; video/documentary"/>
    <n v="8514.44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636.1999999999971"/>
    <n v="40000"/>
    <n v="44636.2"/>
    <x v="0"/>
    <s v="US"/>
    <s v="USD"/>
    <n v="1447505609"/>
    <n v="1444910009"/>
    <b v="1"/>
    <n v="379"/>
    <b v="1"/>
    <s v="film &amp; video/documentary"/>
    <n v="22318.1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300"/>
    <n v="10000"/>
    <n v="10300"/>
    <x v="0"/>
    <s v="US"/>
    <s v="USD"/>
    <n v="1440165916"/>
    <n v="1437573916"/>
    <b v="1"/>
    <n v="119"/>
    <b v="1"/>
    <s v="film &amp; video/documentary"/>
    <n v="5150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747.18000000000029"/>
    <n v="11260"/>
    <n v="12007.18"/>
    <x v="0"/>
    <s v="US"/>
    <s v="USD"/>
    <n v="1487937508"/>
    <n v="1485345508"/>
    <b v="1"/>
    <n v="167"/>
    <b v="1"/>
    <s v="film &amp; video/documentary"/>
    <n v="6003.59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3690"/>
    <n v="25000"/>
    <n v="28690"/>
    <x v="0"/>
    <s v="US"/>
    <s v="USD"/>
    <n v="1473566340"/>
    <n v="1470274509"/>
    <b v="1"/>
    <n v="221"/>
    <b v="1"/>
    <s v="film &amp; video/documentary"/>
    <n v="14345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9296"/>
    <n v="34000"/>
    <n v="43296"/>
    <x v="0"/>
    <s v="ES"/>
    <s v="EUR"/>
    <n v="1460066954"/>
    <n v="1456614554"/>
    <b v="1"/>
    <n v="964"/>
    <b v="1"/>
    <s v="film &amp; video/documentary"/>
    <n v="21648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656"/>
    <n v="10000"/>
    <n v="11656"/>
    <x v="0"/>
    <s v="US"/>
    <s v="USD"/>
    <n v="1412740868"/>
    <n v="1410148868"/>
    <b v="1"/>
    <n v="286"/>
    <b v="1"/>
    <s v="film &amp; video/documentary"/>
    <n v="5828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035.18"/>
    <n v="58425"/>
    <n v="63460.18"/>
    <x v="0"/>
    <s v="US"/>
    <s v="USD"/>
    <n v="1447963219"/>
    <n v="1445367619"/>
    <b v="1"/>
    <n v="613"/>
    <b v="1"/>
    <s v="film &amp; video/documentary"/>
    <n v="31730.09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138"/>
    <n v="3500"/>
    <n v="3638"/>
    <x v="0"/>
    <s v="US"/>
    <s v="USD"/>
    <n v="1460141521"/>
    <n v="1457553121"/>
    <b v="1"/>
    <n v="29"/>
    <b v="1"/>
    <s v="film &amp; video/documentary"/>
    <n v="1819"/>
    <x v="0"/>
    <s v="documentary"/>
    <x v="354"/>
    <d v="2016-04-08T13:52:01"/>
  </r>
  <r>
    <n v="355"/>
    <s v="REZA ABDOH -Theatre Visionary"/>
    <s v="A documentary film about the late REZA ABDOH and his performance company DAR A LUZ."/>
    <n v="5690"/>
    <n v="35000"/>
    <n v="40690"/>
    <x v="0"/>
    <s v="US"/>
    <s v="USD"/>
    <n v="1417420994"/>
    <n v="1414738994"/>
    <b v="1"/>
    <n v="165"/>
    <b v="1"/>
    <s v="film &amp; video/documentary"/>
    <n v="20345"/>
    <x v="0"/>
    <s v="documentary"/>
    <x v="355"/>
    <d v="2014-12-01T03:03:14"/>
  </r>
  <r>
    <n v="356"/>
    <s v="43 and 80"/>
    <s v="A documentary about halibut conservation and how it impacts communities of Southeast Alaska."/>
    <n v="201.93000000000029"/>
    <n v="7500"/>
    <n v="7701.93"/>
    <x v="0"/>
    <s v="US"/>
    <s v="USD"/>
    <n v="1458152193"/>
    <n v="1455563793"/>
    <b v="1"/>
    <n v="97"/>
    <b v="1"/>
    <s v="film &amp; video/documentary"/>
    <n v="3850.9650000000001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1100"/>
    <n v="15000"/>
    <n v="26100"/>
    <x v="0"/>
    <s v="US"/>
    <s v="USD"/>
    <n v="1429852797"/>
    <n v="1426396797"/>
    <b v="1"/>
    <n v="303"/>
    <b v="1"/>
    <s v="film &amp; video/documentary"/>
    <n v="13050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1544"/>
    <n v="50000"/>
    <n v="51544"/>
    <x v="0"/>
    <s v="US"/>
    <s v="USD"/>
    <n v="1466002800"/>
    <n v="1463517521"/>
    <b v="1"/>
    <n v="267"/>
    <b v="1"/>
    <s v="film &amp; video/documentary"/>
    <n v="25772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1175"/>
    <n v="24200"/>
    <n v="25375"/>
    <x v="0"/>
    <s v="US"/>
    <s v="USD"/>
    <n v="1415941920"/>
    <n v="1414028490"/>
    <b v="1"/>
    <n v="302"/>
    <b v="1"/>
    <s v="film &amp; video/documentary"/>
    <n v="12687.5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65"/>
    <n v="12000"/>
    <n v="12165"/>
    <x v="0"/>
    <s v="US"/>
    <s v="USD"/>
    <n v="1437621060"/>
    <n v="1433799180"/>
    <b v="0"/>
    <n v="87"/>
    <b v="1"/>
    <s v="film &amp; video/documentary"/>
    <n v="6082.5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876.9499999999971"/>
    <n v="35000"/>
    <n v="38876.949999999997"/>
    <x v="0"/>
    <s v="US"/>
    <s v="USD"/>
    <n v="1416704506"/>
    <n v="1414108906"/>
    <b v="0"/>
    <n v="354"/>
    <b v="1"/>
    <s v="film &amp; video/documentary"/>
    <n v="19438.474999999999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2335"/>
    <n v="9665"/>
    <n v="12000"/>
    <x v="0"/>
    <s v="US"/>
    <s v="USD"/>
    <n v="1407456000"/>
    <n v="1405573391"/>
    <b v="0"/>
    <n v="86"/>
    <b v="1"/>
    <s v="film &amp; video/documentary"/>
    <n v="600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119"/>
    <n v="8925"/>
    <n v="9044"/>
    <x v="0"/>
    <s v="US"/>
    <s v="USD"/>
    <n v="1272828120"/>
    <n v="1268934736"/>
    <b v="0"/>
    <n v="26"/>
    <b v="1"/>
    <s v="film &amp; video/documentary"/>
    <n v="4522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11.30000000000018"/>
    <n v="7000"/>
    <n v="7711.3"/>
    <x v="0"/>
    <s v="US"/>
    <s v="USD"/>
    <n v="1403323140"/>
    <n v="1400704672"/>
    <b v="0"/>
    <n v="113"/>
    <b v="1"/>
    <s v="film &amp; video/documentary"/>
    <n v="3855.6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596"/>
    <n v="15000"/>
    <n v="15596"/>
    <x v="0"/>
    <s v="GB"/>
    <s v="GBP"/>
    <n v="1393597999"/>
    <n v="1391005999"/>
    <b v="0"/>
    <n v="65"/>
    <b v="1"/>
    <s v="film &amp; video/documentary"/>
    <n v="7798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500"/>
    <n v="38000"/>
    <n v="38500"/>
    <x v="0"/>
    <s v="US"/>
    <s v="USD"/>
    <n v="1337540518"/>
    <n v="1334948518"/>
    <b v="0"/>
    <n v="134"/>
    <b v="1"/>
    <s v="film &amp; video/documentary"/>
    <n v="19250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335.01000000000022"/>
    <n v="10000"/>
    <n v="10335.01"/>
    <x v="0"/>
    <s v="US"/>
    <s v="USD"/>
    <n v="1367384340"/>
    <n v="1363960278"/>
    <b v="0"/>
    <n v="119"/>
    <b v="1"/>
    <s v="film &amp; video/documentary"/>
    <n v="5167.5050000000001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514"/>
    <n v="12500"/>
    <n v="13014"/>
    <x v="0"/>
    <s v="US"/>
    <s v="USD"/>
    <n v="1426426322"/>
    <n v="1423405922"/>
    <b v="0"/>
    <n v="159"/>
    <b v="1"/>
    <s v="film &amp; video/documentary"/>
    <n v="6507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60.11999999999989"/>
    <n v="6500"/>
    <n v="7160.12"/>
    <x v="0"/>
    <s v="US"/>
    <s v="USD"/>
    <n v="1326633269"/>
    <n v="1324041269"/>
    <b v="0"/>
    <n v="167"/>
    <b v="1"/>
    <s v="film &amp; video/documentary"/>
    <n v="3580.06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5505"/>
    <n v="25000"/>
    <n v="30505"/>
    <x v="0"/>
    <s v="US"/>
    <s v="USD"/>
    <n v="1483729500"/>
    <n v="1481137500"/>
    <b v="0"/>
    <n v="43"/>
    <b v="1"/>
    <s v="film &amp; video/documentary"/>
    <n v="15252.5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21253"/>
    <n v="150000"/>
    <n v="171253"/>
    <x v="0"/>
    <s v="US"/>
    <s v="USD"/>
    <n v="1359743139"/>
    <n v="1355855139"/>
    <b v="0"/>
    <n v="1062"/>
    <b v="1"/>
    <s v="film &amp; video/documentary"/>
    <n v="85626.5"/>
    <x v="0"/>
    <s v="documentary"/>
    <x v="371"/>
    <d v="2013-02-01T13:25:39"/>
  </r>
  <r>
    <n v="372"/>
    <s v="Wild Equus"/>
    <s v="A short documentary exploring the uses of 'Natural Horsemanship' across Europe"/>
    <n v="76"/>
    <n v="300"/>
    <n v="376"/>
    <x v="0"/>
    <s v="GB"/>
    <s v="GBP"/>
    <n v="1459872000"/>
    <n v="1456408244"/>
    <b v="0"/>
    <n v="9"/>
    <b v="1"/>
    <s v="film &amp; video/documentary"/>
    <n v="18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500"/>
    <n v="7500"/>
    <n v="8000"/>
    <x v="0"/>
    <s v="US"/>
    <s v="USD"/>
    <n v="1342648398"/>
    <n v="1340056398"/>
    <b v="0"/>
    <n v="89"/>
    <b v="1"/>
    <s v="film &amp; video/documentary"/>
    <n v="400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1839"/>
    <n v="6000"/>
    <n v="7839"/>
    <x v="0"/>
    <s v="US"/>
    <s v="USD"/>
    <n v="1316208031"/>
    <n v="1312320031"/>
    <b v="0"/>
    <n v="174"/>
    <b v="1"/>
    <s v="film &amp; video/documentary"/>
    <n v="3919.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100"/>
    <n v="500"/>
    <n v="600"/>
    <x v="0"/>
    <s v="US"/>
    <s v="USD"/>
    <n v="1393694280"/>
    <n v="1390088311"/>
    <b v="0"/>
    <n v="14"/>
    <b v="1"/>
    <s v="film &amp; video/documentary"/>
    <n v="300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146"/>
    <n v="2450"/>
    <n v="2596"/>
    <x v="0"/>
    <s v="GB"/>
    <s v="GBP"/>
    <n v="1472122316"/>
    <n v="1469443916"/>
    <b v="0"/>
    <n v="48"/>
    <b v="1"/>
    <s v="film &amp; video/documentary"/>
    <n v="129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728"/>
    <n v="12000"/>
    <n v="13728"/>
    <x v="0"/>
    <s v="US"/>
    <s v="USD"/>
    <n v="1447484460"/>
    <n v="1444888868"/>
    <b v="0"/>
    <n v="133"/>
    <b v="1"/>
    <s v="film &amp; video/documentary"/>
    <n v="6864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53"/>
    <n v="3000"/>
    <n v="3353"/>
    <x v="0"/>
    <s v="CA"/>
    <s v="CAD"/>
    <n v="1453765920"/>
    <n v="1451655808"/>
    <b v="0"/>
    <n v="83"/>
    <b v="1"/>
    <s v="film &amp; video/documentary"/>
    <n v="1676.5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2412"/>
    <n v="15000"/>
    <n v="17412"/>
    <x v="0"/>
    <s v="US"/>
    <s v="USD"/>
    <n v="1336062672"/>
    <n v="1332174672"/>
    <b v="0"/>
    <n v="149"/>
    <b v="1"/>
    <s v="film &amp; video/documentary"/>
    <n v="870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1660"/>
    <n v="4000"/>
    <n v="5660"/>
    <x v="0"/>
    <s v="US"/>
    <s v="USD"/>
    <n v="1453569392"/>
    <n v="1451409392"/>
    <b v="0"/>
    <n v="49"/>
    <b v="1"/>
    <s v="film &amp; video/documentary"/>
    <n v="2830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1182.5"/>
    <n v="25000"/>
    <n v="26182.5"/>
    <x v="0"/>
    <s v="US"/>
    <s v="USD"/>
    <n v="1343624400"/>
    <n v="1340642717"/>
    <b v="0"/>
    <n v="251"/>
    <b v="1"/>
    <s v="film &amp; video/documentary"/>
    <n v="13091.25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935"/>
    <n v="600"/>
    <n v="1535"/>
    <x v="0"/>
    <s v="US"/>
    <s v="USD"/>
    <n v="1346950900"/>
    <n v="1345741300"/>
    <b v="0"/>
    <n v="22"/>
    <b v="1"/>
    <s v="film &amp; video/documentary"/>
    <n v="767.5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1066"/>
    <n v="999"/>
    <n v="2065"/>
    <x v="0"/>
    <s v="US"/>
    <s v="USD"/>
    <n v="1400467759"/>
    <n v="1398480559"/>
    <b v="0"/>
    <n v="48"/>
    <b v="1"/>
    <s v="film &amp; video/documentary"/>
    <n v="1032.5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421"/>
    <n v="20000"/>
    <n v="22421"/>
    <x v="0"/>
    <s v="US"/>
    <s v="USD"/>
    <n v="1420569947"/>
    <n v="1417977947"/>
    <b v="0"/>
    <n v="383"/>
    <b v="1"/>
    <s v="film &amp; video/documentary"/>
    <n v="11210.5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1495.5"/>
    <n v="25000"/>
    <n v="26495.5"/>
    <x v="0"/>
    <s v="US"/>
    <s v="USD"/>
    <n v="1416582101"/>
    <n v="1413986501"/>
    <b v="0"/>
    <n v="237"/>
    <b v="1"/>
    <s v="film &amp; video/documentary"/>
    <n v="13247.75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1"/>
    <n v="600"/>
    <n v="601"/>
    <x v="0"/>
    <s v="US"/>
    <s v="USD"/>
    <n v="1439246991"/>
    <n v="1437950991"/>
    <b v="0"/>
    <n v="13"/>
    <b v="1"/>
    <s v="film &amp; video/documentary"/>
    <n v="300.5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43316"/>
    <n v="38000"/>
    <n v="81316"/>
    <x v="0"/>
    <s v="US"/>
    <s v="USD"/>
    <n v="1439618400"/>
    <n v="1436976858"/>
    <b v="0"/>
    <n v="562"/>
    <b v="1"/>
    <s v="film &amp; video/documentary"/>
    <n v="40658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1308"/>
    <n v="5000"/>
    <n v="6308"/>
    <x v="0"/>
    <s v="US"/>
    <s v="USD"/>
    <n v="1469670580"/>
    <n v="1467078580"/>
    <b v="0"/>
    <n v="71"/>
    <b v="1"/>
    <s v="film &amp; video/documentary"/>
    <n v="3154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55444.119999999995"/>
    <n v="68000"/>
    <n v="123444.12"/>
    <x v="0"/>
    <s v="US"/>
    <s v="USD"/>
    <n v="1394233140"/>
    <n v="1391477450"/>
    <b v="0"/>
    <n v="1510"/>
    <b v="1"/>
    <s v="film &amp; video/documentary"/>
    <n v="61722.06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0"/>
    <n v="1000"/>
    <n v="1000"/>
    <x v="0"/>
    <s v="US"/>
    <s v="USD"/>
    <n v="1431046372"/>
    <n v="1429318372"/>
    <b v="0"/>
    <n v="14"/>
    <b v="1"/>
    <s v="film &amp; video/documentary"/>
    <n v="500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122"/>
    <n v="20000"/>
    <n v="20122"/>
    <x v="0"/>
    <s v="US"/>
    <s v="USD"/>
    <n v="1324169940"/>
    <n v="1321578051"/>
    <b v="0"/>
    <n v="193"/>
    <b v="1"/>
    <s v="film &amp; video/documentary"/>
    <n v="10061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67"/>
    <n v="18500"/>
    <n v="18667"/>
    <x v="0"/>
    <s v="US"/>
    <s v="USD"/>
    <n v="1315450800"/>
    <n v="1312823571"/>
    <b v="0"/>
    <n v="206"/>
    <b v="1"/>
    <s v="film &amp; video/documentary"/>
    <n v="9333.5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223"/>
    <n v="50000"/>
    <n v="55223"/>
    <x v="0"/>
    <s v="US"/>
    <s v="USD"/>
    <n v="1381424452"/>
    <n v="1378746052"/>
    <b v="0"/>
    <n v="351"/>
    <b v="1"/>
    <s v="film &amp; video/documentary"/>
    <n v="27611.5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559"/>
    <n v="4700"/>
    <n v="5259"/>
    <x v="0"/>
    <s v="ES"/>
    <s v="EUR"/>
    <n v="1460918282"/>
    <n v="1455737882"/>
    <b v="0"/>
    <n v="50"/>
    <b v="1"/>
    <s v="film &amp; video/documentary"/>
    <n v="2629.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804.45000000000073"/>
    <n v="10000"/>
    <n v="10804.45"/>
    <x v="0"/>
    <s v="US"/>
    <s v="USD"/>
    <n v="1335562320"/>
    <n v="1332452960"/>
    <b v="0"/>
    <n v="184"/>
    <b v="1"/>
    <s v="film &amp; video/documentary"/>
    <n v="5402.2250000000004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000"/>
    <n v="15000"/>
    <n v="16000"/>
    <x v="0"/>
    <s v="US"/>
    <s v="USD"/>
    <n v="1341668006"/>
    <n v="1340372006"/>
    <b v="0"/>
    <n v="196"/>
    <b v="1"/>
    <s v="film &amp; video/documentary"/>
    <n v="8000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485.35000000000036"/>
    <n v="12444"/>
    <n v="12929.35"/>
    <x v="0"/>
    <s v="US"/>
    <s v="USD"/>
    <n v="1283312640"/>
    <n v="1279651084"/>
    <b v="0"/>
    <n v="229"/>
    <b v="1"/>
    <s v="film &amp; video/documentary"/>
    <n v="6464.6750000000002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1887"/>
    <n v="7500"/>
    <n v="9387"/>
    <x v="0"/>
    <s v="US"/>
    <s v="USD"/>
    <n v="1430334126"/>
    <n v="1426446126"/>
    <b v="0"/>
    <n v="67"/>
    <b v="1"/>
    <s v="film &amp; video/documentary"/>
    <n v="4693.5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1361"/>
    <n v="20000"/>
    <n v="21361"/>
    <x v="0"/>
    <s v="GB"/>
    <s v="GBP"/>
    <n v="1481716800"/>
    <n v="1479070867"/>
    <b v="0"/>
    <n v="95"/>
    <b v="1"/>
    <s v="film &amp; video/documentary"/>
    <n v="10680.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230.25"/>
    <n v="10000"/>
    <n v="11230.25"/>
    <x v="0"/>
    <s v="US"/>
    <s v="USD"/>
    <n v="1400297400"/>
    <n v="1397661347"/>
    <b v="0"/>
    <n v="62"/>
    <b v="1"/>
    <s v="film &amp; video/documentary"/>
    <n v="5615.125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1906"/>
    <n v="50000"/>
    <n v="51906"/>
    <x v="0"/>
    <s v="US"/>
    <s v="USD"/>
    <n v="1312747970"/>
    <n v="1310155970"/>
    <b v="0"/>
    <n v="73"/>
    <b v="1"/>
    <s v="film &amp; video/documentary"/>
    <n v="2595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833"/>
    <n v="2000"/>
    <n v="2833"/>
    <x v="0"/>
    <s v="US"/>
    <s v="USD"/>
    <n v="1446731817"/>
    <n v="1444913817"/>
    <b v="0"/>
    <n v="43"/>
    <b v="1"/>
    <s v="film &amp; video/documentary"/>
    <n v="1416.5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263"/>
    <n v="5000"/>
    <n v="5263"/>
    <x v="0"/>
    <s v="US"/>
    <s v="USD"/>
    <n v="1312960080"/>
    <n v="1308900441"/>
    <b v="0"/>
    <n v="70"/>
    <b v="1"/>
    <s v="film &amp; video/documentary"/>
    <n v="2631.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1082"/>
    <n v="35000"/>
    <n v="36082"/>
    <x v="0"/>
    <s v="US"/>
    <s v="USD"/>
    <n v="1391641440"/>
    <n v="1389107062"/>
    <b v="0"/>
    <n v="271"/>
    <b v="1"/>
    <s v="film &amp; video/documentary"/>
    <n v="18041"/>
    <x v="0"/>
    <s v="documentary"/>
    <x v="404"/>
    <d v="2014-02-05T18:04:00"/>
  </r>
  <r>
    <n v="405"/>
    <s v="The Healing Effect Movie"/>
    <s v="Come, join our movie movement.  A new documentary about the healing power of food."/>
    <n v="216"/>
    <n v="2820"/>
    <n v="3036"/>
    <x v="0"/>
    <s v="US"/>
    <s v="USD"/>
    <n v="1394071339"/>
    <n v="1391479339"/>
    <b v="0"/>
    <n v="55"/>
    <b v="1"/>
    <s v="film &amp; video/documentary"/>
    <n v="1518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15.73000000000002"/>
    <n v="2800"/>
    <n v="3015.73"/>
    <x v="0"/>
    <s v="US"/>
    <s v="USD"/>
    <n v="1304920740"/>
    <n v="1301975637"/>
    <b v="0"/>
    <n v="35"/>
    <b v="1"/>
    <s v="film &amp; video/documentary"/>
    <n v="1507.865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31"/>
    <n v="2000"/>
    <n v="2031"/>
    <x v="0"/>
    <s v="US"/>
    <s v="USD"/>
    <n v="1321739650"/>
    <n v="1316552050"/>
    <b v="0"/>
    <n v="22"/>
    <b v="1"/>
    <s v="film &amp; video/documentary"/>
    <n v="1015.5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86.260000000000218"/>
    <n v="6000"/>
    <n v="6086.26"/>
    <x v="0"/>
    <s v="US"/>
    <s v="USD"/>
    <n v="1383676790"/>
    <n v="1380217190"/>
    <b v="0"/>
    <n v="38"/>
    <b v="1"/>
    <s v="film &amp; video/documentary"/>
    <n v="3043.13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184"/>
    <n v="500"/>
    <n v="684"/>
    <x v="0"/>
    <s v="GB"/>
    <s v="GBP"/>
    <n v="1469220144"/>
    <n v="1466628144"/>
    <b v="0"/>
    <n v="15"/>
    <b v="1"/>
    <s v="film &amp; video/documentary"/>
    <n v="342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283"/>
    <n v="1000"/>
    <n v="1283"/>
    <x v="0"/>
    <s v="CA"/>
    <s v="CAD"/>
    <n v="1434670397"/>
    <n v="1429486397"/>
    <b v="0"/>
    <n v="7"/>
    <b v="1"/>
    <s v="film &amp; video/documentary"/>
    <n v="641.5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15"/>
    <n v="30000"/>
    <n v="30315"/>
    <x v="0"/>
    <s v="US"/>
    <s v="USD"/>
    <n v="1387688400"/>
    <n v="1384920804"/>
    <b v="0"/>
    <n v="241"/>
    <b v="1"/>
    <s v="film &amp; video/documentary"/>
    <n v="15157.5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671"/>
    <n v="2500"/>
    <n v="3171"/>
    <x v="0"/>
    <s v="US"/>
    <s v="USD"/>
    <n v="1343238578"/>
    <n v="1341856178"/>
    <b v="0"/>
    <n v="55"/>
    <b v="1"/>
    <s v="film &amp; video/documentary"/>
    <n v="1585.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651"/>
    <n v="12800"/>
    <n v="13451"/>
    <x v="0"/>
    <s v="US"/>
    <s v="USD"/>
    <n v="1342731811"/>
    <n v="1340139811"/>
    <b v="0"/>
    <n v="171"/>
    <b v="1"/>
    <s v="film &amp; video/documentary"/>
    <n v="6725.5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528"/>
    <n v="18500"/>
    <n v="19028"/>
    <x v="0"/>
    <s v="US"/>
    <s v="USD"/>
    <n v="1381541465"/>
    <n v="1378949465"/>
    <b v="0"/>
    <n v="208"/>
    <b v="1"/>
    <s v="film &amp; video/documentary"/>
    <n v="9514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30.059999999999945"/>
    <n v="1400"/>
    <n v="1430.06"/>
    <x v="0"/>
    <s v="CA"/>
    <s v="CAD"/>
    <n v="1413547200"/>
    <n v="1411417602"/>
    <b v="0"/>
    <n v="21"/>
    <b v="1"/>
    <s v="film &amp; video/documentary"/>
    <n v="715.03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202.17000000000007"/>
    <n v="1000"/>
    <n v="1202.17"/>
    <x v="0"/>
    <s v="US"/>
    <s v="USD"/>
    <n v="1391851831"/>
    <n v="1389259831"/>
    <b v="0"/>
    <n v="25"/>
    <b v="1"/>
    <s v="film &amp; video/documentary"/>
    <n v="601.085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26"/>
    <n v="10500"/>
    <n v="10526"/>
    <x v="0"/>
    <s v="US"/>
    <s v="USD"/>
    <n v="1365395580"/>
    <n v="1364426260"/>
    <b v="0"/>
    <n v="52"/>
    <b v="1"/>
    <s v="film &amp; video/documentary"/>
    <n v="526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142"/>
    <n v="22400"/>
    <n v="22542"/>
    <x v="0"/>
    <s v="US"/>
    <s v="USD"/>
    <n v="1437633997"/>
    <n v="1435041997"/>
    <b v="0"/>
    <n v="104"/>
    <b v="1"/>
    <s v="film &amp; video/documentary"/>
    <n v="11271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35"/>
    <n v="8000"/>
    <n v="8035"/>
    <x v="0"/>
    <s v="US"/>
    <s v="USD"/>
    <n v="1372536787"/>
    <n v="1367352787"/>
    <b v="0"/>
    <n v="73"/>
    <b v="1"/>
    <s v="film &amp; video/documentary"/>
    <n v="4017.5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-3285.5"/>
    <n v="3300"/>
    <n v="14.5"/>
    <x v="2"/>
    <s v="US"/>
    <s v="USD"/>
    <n v="1394772031"/>
    <n v="1392183631"/>
    <b v="0"/>
    <n v="3"/>
    <b v="0"/>
    <s v="film &amp; video/animation"/>
    <n v="7.2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-14699"/>
    <n v="15000"/>
    <n v="301"/>
    <x v="2"/>
    <s v="US"/>
    <s v="USD"/>
    <n v="1440157656"/>
    <n v="1434973656"/>
    <b v="0"/>
    <n v="6"/>
    <b v="0"/>
    <s v="film &amp; video/animation"/>
    <n v="150.5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-39570"/>
    <n v="40000"/>
    <n v="430"/>
    <x v="2"/>
    <s v="US"/>
    <s v="USD"/>
    <n v="1410416097"/>
    <n v="1407824097"/>
    <b v="0"/>
    <n v="12"/>
    <b v="0"/>
    <s v="film &amp; video/animation"/>
    <n v="215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-19847"/>
    <n v="20000"/>
    <n v="153"/>
    <x v="2"/>
    <s v="US"/>
    <s v="USD"/>
    <n v="1370470430"/>
    <n v="1367878430"/>
    <b v="0"/>
    <n v="13"/>
    <b v="0"/>
    <s v="film &amp; video/animation"/>
    <n v="76.5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-2796.1"/>
    <n v="3000"/>
    <n v="203.9"/>
    <x v="2"/>
    <s v="US"/>
    <s v="USD"/>
    <n v="1332748899"/>
    <n v="1327568499"/>
    <b v="0"/>
    <n v="5"/>
    <b v="0"/>
    <s v="film &amp; video/animation"/>
    <n v="101.95000000000005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-49994"/>
    <n v="50000"/>
    <n v="6"/>
    <x v="2"/>
    <s v="US"/>
    <s v="USD"/>
    <n v="1448660404"/>
    <n v="1443472804"/>
    <b v="0"/>
    <n v="2"/>
    <b v="0"/>
    <s v="film &amp; video/animation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-9867"/>
    <n v="10000"/>
    <n v="133"/>
    <x v="2"/>
    <s v="US"/>
    <s v="USD"/>
    <n v="1456851914"/>
    <n v="1454259914"/>
    <b v="0"/>
    <n v="8"/>
    <b v="0"/>
    <s v="film &amp; video/animation"/>
    <n v="66.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-6500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3:59:00"/>
  </r>
  <r>
    <n v="428"/>
    <s v="Little Clay Bible - Zacchaeus"/>
    <s v="Fresh, fun, entertaining Bible stories on YouTube, stop-motion style."/>
    <n v="-11324"/>
    <n v="12000"/>
    <n v="676"/>
    <x v="2"/>
    <s v="US"/>
    <s v="USD"/>
    <n v="1402956000"/>
    <n v="1400523845"/>
    <b v="0"/>
    <n v="13"/>
    <b v="0"/>
    <s v="film &amp; video/animation"/>
    <n v="338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-5000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-976"/>
    <n v="1000"/>
    <n v="24"/>
    <x v="2"/>
    <s v="US"/>
    <s v="USD"/>
    <n v="1378866867"/>
    <n v="1377570867"/>
    <b v="0"/>
    <n v="5"/>
    <b v="0"/>
    <s v="film &amp; video/animation"/>
    <n v="12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-2585"/>
    <n v="3000"/>
    <n v="415"/>
    <x v="2"/>
    <s v="GB"/>
    <s v="GBP"/>
    <n v="1467752083"/>
    <n v="1465160083"/>
    <b v="0"/>
    <n v="8"/>
    <b v="0"/>
    <s v="film &amp; video/animation"/>
    <n v="207.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-5430"/>
    <n v="6000"/>
    <n v="570"/>
    <x v="2"/>
    <s v="US"/>
    <s v="USD"/>
    <n v="1445448381"/>
    <n v="1440264381"/>
    <b v="0"/>
    <n v="8"/>
    <b v="0"/>
    <s v="film &amp; video/animation"/>
    <n v="28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-3000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-2375"/>
    <n v="2500"/>
    <n v="12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-109997"/>
    <n v="110000"/>
    <n v="3"/>
    <x v="2"/>
    <s v="US"/>
    <s v="USD"/>
    <n v="1379094980"/>
    <n v="1376502980"/>
    <b v="0"/>
    <n v="3"/>
    <b v="0"/>
    <s v="film &amp; video/animation"/>
    <n v="1.5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-1000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-7000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-18124"/>
    <n v="20000"/>
    <n v="1876"/>
    <x v="2"/>
    <s v="US"/>
    <s v="USD"/>
    <n v="1447830958"/>
    <n v="1445235358"/>
    <b v="0"/>
    <n v="11"/>
    <b v="0"/>
    <s v="film &amp; video/animation"/>
    <n v="938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-450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-4995"/>
    <n v="5000"/>
    <n v="5"/>
    <x v="2"/>
    <s v="US"/>
    <s v="USD"/>
    <n v="1458859153"/>
    <n v="1456270753"/>
    <b v="0"/>
    <n v="1"/>
    <b v="0"/>
    <s v="film &amp; video/animation"/>
    <n v="2.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-400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4:03:16"/>
  </r>
  <r>
    <n v="442"/>
    <s v="The Paranormal Idiot"/>
    <s v="Doomsday is here"/>
    <n v="-10309"/>
    <n v="17000"/>
    <n v="6691"/>
    <x v="2"/>
    <s v="US"/>
    <s v="USD"/>
    <n v="1424380783"/>
    <n v="1421788783"/>
    <b v="0"/>
    <n v="17"/>
    <b v="0"/>
    <s v="film &amp; video/animation"/>
    <n v="3345.5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-9990"/>
    <n v="10000"/>
    <n v="10"/>
    <x v="2"/>
    <s v="CA"/>
    <s v="CAD"/>
    <n v="1391991701"/>
    <n v="1389399701"/>
    <b v="0"/>
    <n v="2"/>
    <b v="0"/>
    <s v="film &amp; video/animation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-950"/>
    <n v="1000"/>
    <n v="50"/>
    <x v="2"/>
    <s v="US"/>
    <s v="USD"/>
    <n v="1329342361"/>
    <n v="1324158361"/>
    <b v="0"/>
    <n v="1"/>
    <b v="0"/>
    <s v="film &amp; video/animation"/>
    <n v="25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-59998"/>
    <n v="60000"/>
    <n v="2"/>
    <x v="2"/>
    <s v="US"/>
    <s v="USD"/>
    <n v="1432195375"/>
    <n v="1430899375"/>
    <b v="0"/>
    <n v="2"/>
    <b v="0"/>
    <s v="film &amp; video/animation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-9734"/>
    <n v="10500"/>
    <n v="766"/>
    <x v="2"/>
    <s v="US"/>
    <s v="USD"/>
    <n v="1425434420"/>
    <n v="1422842420"/>
    <b v="0"/>
    <n v="16"/>
    <b v="0"/>
    <s v="film &amp; video/animation"/>
    <n v="383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-29995"/>
    <n v="30000"/>
    <n v="5"/>
    <x v="2"/>
    <s v="GB"/>
    <s v="GBP"/>
    <n v="1364041163"/>
    <n v="1361884763"/>
    <b v="0"/>
    <n v="1"/>
    <b v="0"/>
    <s v="film &amp; video/animation"/>
    <n v="2.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-2417.9899999999998"/>
    <n v="2500"/>
    <n v="82.01"/>
    <x v="2"/>
    <s v="US"/>
    <s v="USD"/>
    <n v="1400091095"/>
    <n v="1398363095"/>
    <b v="0"/>
    <n v="4"/>
    <b v="0"/>
    <s v="film &amp; video/animation"/>
    <n v="41.005000000000109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-1955"/>
    <n v="2000"/>
    <n v="45"/>
    <x v="2"/>
    <s v="GB"/>
    <s v="GBP"/>
    <n v="1382017085"/>
    <n v="1379425085"/>
    <b v="0"/>
    <n v="5"/>
    <b v="0"/>
    <s v="film &amp; video/animation"/>
    <n v="22.5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-49604"/>
    <n v="50000"/>
    <n v="396"/>
    <x v="2"/>
    <s v="US"/>
    <s v="USD"/>
    <n v="1392417800"/>
    <n v="1389825800"/>
    <b v="0"/>
    <n v="7"/>
    <b v="0"/>
    <s v="film &amp; video/animation"/>
    <n v="198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-20000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-270"/>
    <n v="750"/>
    <n v="480"/>
    <x v="2"/>
    <s v="US"/>
    <s v="USD"/>
    <n v="1431536015"/>
    <n v="1428944015"/>
    <b v="0"/>
    <n v="12"/>
    <b v="0"/>
    <s v="film &amp; video/animation"/>
    <n v="2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-94849"/>
    <n v="94875"/>
    <n v="26"/>
    <x v="2"/>
    <s v="US"/>
    <s v="USD"/>
    <n v="1424375279"/>
    <n v="1422992879"/>
    <b v="0"/>
    <n v="2"/>
    <b v="0"/>
    <s v="film &amp; video/animation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-9918"/>
    <n v="10000"/>
    <n v="82"/>
    <x v="2"/>
    <s v="US"/>
    <s v="USD"/>
    <n v="1417007640"/>
    <n v="1414343571"/>
    <b v="0"/>
    <n v="5"/>
    <b v="0"/>
    <s v="film &amp; video/animation"/>
    <n v="41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-64955"/>
    <n v="65000"/>
    <n v="45"/>
    <x v="2"/>
    <s v="US"/>
    <s v="USD"/>
    <n v="1334622660"/>
    <n v="1330733022"/>
    <b v="0"/>
    <n v="2"/>
    <b v="0"/>
    <s v="film &amp; video/animation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-8827"/>
    <n v="8888"/>
    <n v="61"/>
    <x v="2"/>
    <s v="US"/>
    <s v="USD"/>
    <n v="1382414340"/>
    <n v="1380559201"/>
    <b v="0"/>
    <n v="3"/>
    <b v="0"/>
    <s v="film &amp; video/animation"/>
    <n v="30.5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-20000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-9179"/>
    <n v="10000"/>
    <n v="821"/>
    <x v="2"/>
    <s v="GB"/>
    <s v="GBP"/>
    <n v="1368550060"/>
    <n v="1365958060"/>
    <b v="0"/>
    <n v="49"/>
    <b v="0"/>
    <s v="film &amp; video/animation"/>
    <n v="410.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-38975"/>
    <n v="39000"/>
    <n v="25"/>
    <x v="2"/>
    <s v="US"/>
    <s v="USD"/>
    <n v="1321201327"/>
    <n v="1316013727"/>
    <b v="0"/>
    <n v="1"/>
    <b v="0"/>
    <s v="film &amp; video/animation"/>
    <n v="12.5"/>
    <x v="0"/>
    <s v="animation"/>
    <x v="459"/>
    <d v="2011-11-13T11:22:07"/>
  </r>
  <r>
    <n v="460"/>
    <s v="Darwin's Kiss"/>
    <s v="An animated web series about biological evolution gone haywire."/>
    <n v="-8475"/>
    <n v="8500"/>
    <n v="25"/>
    <x v="2"/>
    <s v="US"/>
    <s v="USD"/>
    <n v="1401595200"/>
    <n v="1398862875"/>
    <b v="0"/>
    <n v="2"/>
    <b v="0"/>
    <s v="film &amp; video/animation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-550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-100000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-53750"/>
    <n v="55000"/>
    <n v="1250"/>
    <x v="2"/>
    <s v="US"/>
    <s v="USD"/>
    <n v="1316883753"/>
    <n v="1311699753"/>
    <b v="0"/>
    <n v="11"/>
    <b v="0"/>
    <s v="film &amp; video/animation"/>
    <n v="625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-1009"/>
    <n v="1010"/>
    <n v="1"/>
    <x v="2"/>
    <s v="DE"/>
    <s v="EUR"/>
    <n v="1463602935"/>
    <n v="1461874935"/>
    <b v="0"/>
    <n v="1"/>
    <b v="0"/>
    <s v="film &amp; video/animation"/>
    <n v="0.5"/>
    <x v="0"/>
    <s v="animation"/>
    <x v="464"/>
    <d v="2016-05-18T15:22:15"/>
  </r>
  <r>
    <n v="465"/>
    <s v="&quot;Amp&quot; A Story About a Robot"/>
    <s v="&quot;Amp&quot; is a short film about a robot with needs."/>
    <n v="-374"/>
    <n v="512"/>
    <n v="138"/>
    <x v="2"/>
    <s v="US"/>
    <s v="USD"/>
    <n v="1403837574"/>
    <n v="1402455174"/>
    <b v="0"/>
    <n v="8"/>
    <b v="0"/>
    <s v="film &amp; video/animation"/>
    <n v="69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-9924"/>
    <n v="10000"/>
    <n v="76"/>
    <x v="2"/>
    <s v="US"/>
    <s v="USD"/>
    <n v="1347057464"/>
    <n v="1344465464"/>
    <b v="0"/>
    <n v="5"/>
    <b v="0"/>
    <s v="film &amp; video/animation"/>
    <n v="38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-15685"/>
    <n v="20000"/>
    <n v="4315"/>
    <x v="2"/>
    <s v="US"/>
    <s v="USD"/>
    <n v="1348849134"/>
    <n v="1344961134"/>
    <b v="0"/>
    <n v="39"/>
    <b v="0"/>
    <s v="film &amp; video/animation"/>
    <n v="2157.5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-7500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-6000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-4949"/>
    <n v="5000"/>
    <n v="51"/>
    <x v="2"/>
    <s v="US"/>
    <s v="USD"/>
    <n v="1389844800"/>
    <n v="1385524889"/>
    <b v="0"/>
    <n v="2"/>
    <b v="0"/>
    <s v="film &amp; video/animation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-48459"/>
    <n v="55000"/>
    <n v="6541"/>
    <x v="2"/>
    <s v="US"/>
    <s v="USD"/>
    <n v="1397924379"/>
    <n v="1394039979"/>
    <b v="0"/>
    <n v="170"/>
    <b v="0"/>
    <s v="film &amp; video/animation"/>
    <n v="3270.5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-659"/>
    <n v="800"/>
    <n v="141"/>
    <x v="2"/>
    <s v="US"/>
    <s v="USD"/>
    <n v="1408831718"/>
    <n v="1406239718"/>
    <b v="0"/>
    <n v="5"/>
    <b v="0"/>
    <s v="film &amp; video/animation"/>
    <n v="70.5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-29139"/>
    <n v="30000"/>
    <n v="861"/>
    <x v="2"/>
    <s v="US"/>
    <s v="USD"/>
    <n v="1410972319"/>
    <n v="1408380319"/>
    <b v="0"/>
    <n v="14"/>
    <b v="0"/>
    <s v="film &amp; video/animation"/>
    <n v="430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-3299"/>
    <n v="3300"/>
    <n v="1"/>
    <x v="2"/>
    <s v="US"/>
    <s v="USD"/>
    <n v="1487318029"/>
    <n v="1484726029"/>
    <b v="0"/>
    <n v="1"/>
    <b v="0"/>
    <s v="film &amp; video/animation"/>
    <n v="0.5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-2000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5T21:04:03"/>
  </r>
  <r>
    <n v="476"/>
    <s v="Sight Word Music Videos"/>
    <s v="Animated Music Videos that teach kids how to read."/>
    <n v="-215093.41"/>
    <n v="220000"/>
    <n v="4906.59"/>
    <x v="2"/>
    <s v="US"/>
    <s v="USD"/>
    <n v="1401767940"/>
    <n v="1398727441"/>
    <b v="0"/>
    <n v="124"/>
    <b v="0"/>
    <s v="film &amp; video/animation"/>
    <n v="2453.2949999999983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-1500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-10000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-10116"/>
    <n v="15000"/>
    <n v="4884"/>
    <x v="2"/>
    <s v="US"/>
    <s v="USD"/>
    <n v="1416566835"/>
    <n v="1411379235"/>
    <b v="0"/>
    <n v="55"/>
    <b v="0"/>
    <s v="film &amp; video/animation"/>
    <n v="2442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-32236"/>
    <n v="40000"/>
    <n v="7764"/>
    <x v="2"/>
    <s v="US"/>
    <s v="USD"/>
    <n v="1376049615"/>
    <n v="1373457615"/>
    <b v="0"/>
    <n v="140"/>
    <b v="0"/>
    <s v="film &amp; video/animation"/>
    <n v="3882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-28170"/>
    <n v="30000"/>
    <n v="1830"/>
    <x v="2"/>
    <s v="US"/>
    <s v="USD"/>
    <n v="1349885289"/>
    <n v="1347293289"/>
    <b v="0"/>
    <n v="21"/>
    <b v="0"/>
    <s v="film &amp; video/animation"/>
    <n v="915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-9990"/>
    <n v="10000"/>
    <n v="10"/>
    <x v="2"/>
    <s v="US"/>
    <s v="USD"/>
    <n v="1460644440"/>
    <n v="1458336690"/>
    <b v="0"/>
    <n v="1"/>
    <b v="0"/>
    <s v="film &amp; video/animation"/>
    <n v="5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-7470"/>
    <n v="15000"/>
    <n v="7530"/>
    <x v="2"/>
    <s v="GB"/>
    <s v="GBP"/>
    <n v="1359434672"/>
    <n v="1354250672"/>
    <b v="0"/>
    <n v="147"/>
    <b v="0"/>
    <s v="film &amp; video/animation"/>
    <n v="3765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-79851"/>
    <n v="80000"/>
    <n v="149"/>
    <x v="2"/>
    <s v="GB"/>
    <s v="GBP"/>
    <n v="1446766372"/>
    <n v="1443220372"/>
    <b v="0"/>
    <n v="11"/>
    <b v="0"/>
    <s v="film &amp; video/animation"/>
    <n v="74.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-29640.989999999998"/>
    <n v="37956"/>
    <n v="8315.01"/>
    <x v="2"/>
    <s v="GB"/>
    <s v="GBP"/>
    <n v="1368792499"/>
    <n v="1366200499"/>
    <b v="0"/>
    <n v="125"/>
    <b v="0"/>
    <s v="film &amp; video/animation"/>
    <n v="4157.505000000001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-549950"/>
    <n v="550000"/>
    <n v="50"/>
    <x v="2"/>
    <s v="AU"/>
    <s v="AUD"/>
    <n v="1401662239"/>
    <n v="1399070239"/>
    <b v="0"/>
    <n v="1"/>
    <b v="0"/>
    <s v="film &amp; video/animation"/>
    <n v="25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-50000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-12000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-74782"/>
    <n v="74997"/>
    <n v="215"/>
    <x v="2"/>
    <s v="US"/>
    <s v="USD"/>
    <n v="1325763180"/>
    <n v="1323084816"/>
    <b v="0"/>
    <n v="3"/>
    <b v="0"/>
    <s v="film &amp; video/animation"/>
    <n v="107.5"/>
    <x v="0"/>
    <s v="animation"/>
    <x v="489"/>
    <d v="2012-01-05T06:33:00"/>
  </r>
  <r>
    <n v="490"/>
    <s v="PROJECT IS CANCELLED"/>
    <s v="Cancelled"/>
    <n v="-1000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-10000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-10000000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-30000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-19969"/>
    <n v="20000"/>
    <n v="31"/>
    <x v="2"/>
    <s v="US"/>
    <s v="USD"/>
    <n v="1404356400"/>
    <n v="1402343765"/>
    <b v="0"/>
    <n v="3"/>
    <b v="0"/>
    <s v="film &amp; video/animation"/>
    <n v="15.5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-7000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-59999"/>
    <n v="60000"/>
    <n v="1"/>
    <x v="2"/>
    <s v="US"/>
    <s v="USD"/>
    <n v="1392070874"/>
    <n v="1386886874"/>
    <b v="0"/>
    <n v="1"/>
    <b v="0"/>
    <s v="film &amp; video/animation"/>
    <n v="0.5"/>
    <x v="0"/>
    <s v="animation"/>
    <x v="496"/>
    <d v="2014-02-10T17:21:14"/>
  </r>
  <r>
    <n v="497"/>
    <s v="Galaxy Probe Kids"/>
    <s v="live-action/animated series pilot."/>
    <n v="-4450"/>
    <n v="4480"/>
    <n v="30"/>
    <x v="2"/>
    <s v="US"/>
    <s v="USD"/>
    <n v="1419483600"/>
    <n v="1414889665"/>
    <b v="0"/>
    <n v="3"/>
    <b v="0"/>
    <s v="film &amp; video/animation"/>
    <n v="15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-62114"/>
    <n v="65108"/>
    <n v="2994"/>
    <x v="2"/>
    <s v="US"/>
    <s v="USD"/>
    <n v="1324664249"/>
    <n v="1321035449"/>
    <b v="0"/>
    <n v="22"/>
    <b v="0"/>
    <s v="film &amp; video/animation"/>
    <n v="1497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-18090"/>
    <n v="20000"/>
    <n v="1910"/>
    <x v="2"/>
    <s v="US"/>
    <s v="USD"/>
    <n v="1255381140"/>
    <n v="1250630968"/>
    <b v="0"/>
    <n v="26"/>
    <b v="0"/>
    <s v="film &amp; video/animation"/>
    <n v="955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-6285"/>
    <n v="6500"/>
    <n v="215"/>
    <x v="2"/>
    <s v="US"/>
    <s v="USD"/>
    <n v="1273356960"/>
    <n v="1268255751"/>
    <b v="0"/>
    <n v="4"/>
    <b v="0"/>
    <s v="film &amp; video/animation"/>
    <n v="107.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-10000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-19770"/>
    <n v="20000"/>
    <n v="230"/>
    <x v="2"/>
    <s v="US"/>
    <s v="USD"/>
    <n v="1332073025"/>
    <n v="1329484625"/>
    <b v="0"/>
    <n v="4"/>
    <b v="0"/>
    <s v="film &amp; video/animation"/>
    <n v="11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-6386"/>
    <n v="6500"/>
    <n v="114"/>
    <x v="2"/>
    <s v="GB"/>
    <s v="GBP"/>
    <n v="1421498303"/>
    <n v="1418906303"/>
    <b v="0"/>
    <n v="9"/>
    <b v="0"/>
    <s v="film &amp; video/animation"/>
    <n v="5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-24165"/>
    <n v="24500"/>
    <n v="335"/>
    <x v="2"/>
    <s v="US"/>
    <s v="USD"/>
    <n v="1334097387"/>
    <n v="1328916987"/>
    <b v="0"/>
    <n v="5"/>
    <b v="0"/>
    <s v="film &amp; video/animation"/>
    <n v="167.5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-11948"/>
    <n v="12000"/>
    <n v="52"/>
    <x v="2"/>
    <s v="US"/>
    <s v="USD"/>
    <n v="1451010086"/>
    <n v="1447122086"/>
    <b v="0"/>
    <n v="14"/>
    <b v="0"/>
    <s v="film &amp; video/animation"/>
    <n v="26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-199750"/>
    <n v="200000"/>
    <n v="250"/>
    <x v="2"/>
    <s v="US"/>
    <s v="USD"/>
    <n v="1376140520"/>
    <n v="1373548520"/>
    <b v="0"/>
    <n v="1"/>
    <b v="0"/>
    <s v="film &amp; video/animation"/>
    <n v="125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-19360"/>
    <n v="20000"/>
    <n v="640"/>
    <x v="2"/>
    <s v="US"/>
    <s v="USD"/>
    <n v="1350687657"/>
    <n v="1346799657"/>
    <b v="0"/>
    <n v="10"/>
    <b v="0"/>
    <s v="film &amp; video/animation"/>
    <n v="320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-49600"/>
    <n v="50000"/>
    <n v="400"/>
    <x v="2"/>
    <s v="US"/>
    <s v="USD"/>
    <n v="1337955240"/>
    <n v="1332808501"/>
    <b v="0"/>
    <n v="3"/>
    <b v="0"/>
    <s v="film &amp; video/animation"/>
    <n v="200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-4990"/>
    <n v="5000"/>
    <n v="10"/>
    <x v="2"/>
    <s v="GB"/>
    <s v="GBP"/>
    <n v="1435504170"/>
    <n v="1432912170"/>
    <b v="0"/>
    <n v="1"/>
    <b v="0"/>
    <s v="film &amp; video/animation"/>
    <n v="5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-14000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-4850"/>
    <n v="5000"/>
    <n v="150"/>
    <x v="2"/>
    <s v="US"/>
    <s v="USD"/>
    <n v="1365228982"/>
    <n v="1362640582"/>
    <b v="0"/>
    <n v="5"/>
    <b v="0"/>
    <s v="film &amp; video/animation"/>
    <n v="75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-7989"/>
    <n v="8000"/>
    <n v="11"/>
    <x v="2"/>
    <s v="US"/>
    <s v="USD"/>
    <n v="1479667727"/>
    <n v="1475776127"/>
    <b v="0"/>
    <n v="2"/>
    <b v="0"/>
    <s v="film &amp; video/animation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-43038"/>
    <n v="50000"/>
    <n v="6962"/>
    <x v="2"/>
    <s v="US"/>
    <s v="USD"/>
    <n v="1471244400"/>
    <n v="1467387705"/>
    <b v="0"/>
    <n v="68"/>
    <b v="0"/>
    <s v="film &amp; video/animation"/>
    <n v="3481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-1450"/>
    <n v="1500"/>
    <n v="50"/>
    <x v="2"/>
    <s v="CA"/>
    <s v="CAD"/>
    <n v="1407595447"/>
    <n v="1405003447"/>
    <b v="0"/>
    <n v="3"/>
    <b v="0"/>
    <s v="film &amp; video/animation"/>
    <n v="25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-72349"/>
    <n v="97000"/>
    <n v="24651"/>
    <x v="2"/>
    <s v="US"/>
    <s v="USD"/>
    <n v="1451389601"/>
    <n v="1447933601"/>
    <b v="0"/>
    <n v="34"/>
    <b v="0"/>
    <s v="film &amp; video/animation"/>
    <n v="12325.5"/>
    <x v="0"/>
    <s v="animation"/>
    <x v="515"/>
    <d v="2015-12-29T06:46:41"/>
  </r>
  <r>
    <n v="516"/>
    <s v="Shipmates"/>
    <s v="A big brother style comedy animation series starring famous seafarers"/>
    <n v="-5000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-14795"/>
    <n v="15000"/>
    <n v="205"/>
    <x v="2"/>
    <s v="US"/>
    <s v="USD"/>
    <n v="1486046761"/>
    <n v="1483454761"/>
    <b v="0"/>
    <n v="3"/>
    <b v="0"/>
    <s v="film &amp; video/animation"/>
    <n v="102.5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-7175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-9255"/>
    <n v="12001"/>
    <n v="2746"/>
    <x v="2"/>
    <s v="US"/>
    <s v="USD"/>
    <n v="1354699421"/>
    <n v="1352107421"/>
    <b v="0"/>
    <n v="70"/>
    <b v="0"/>
    <s v="film &amp; video/animation"/>
    <n v="1373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105"/>
    <n v="5000"/>
    <n v="5105"/>
    <x v="0"/>
    <s v="GB"/>
    <s v="GBP"/>
    <n v="1449766261"/>
    <n v="1447174261"/>
    <b v="0"/>
    <n v="34"/>
    <b v="1"/>
    <s v="theater/plays"/>
    <n v="2552.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232"/>
    <n v="5000"/>
    <n v="5232"/>
    <x v="0"/>
    <s v="US"/>
    <s v="USD"/>
    <n v="1477976340"/>
    <n v="1475460819"/>
    <b v="0"/>
    <n v="56"/>
    <b v="1"/>
    <s v="theater/plays"/>
    <n v="2616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440"/>
    <n v="3000"/>
    <n v="3440"/>
    <x v="0"/>
    <s v="US"/>
    <s v="USD"/>
    <n v="1458518325"/>
    <n v="1456793925"/>
    <b v="0"/>
    <n v="31"/>
    <b v="1"/>
    <s v="theater/plays"/>
    <n v="1720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1030"/>
    <n v="5000"/>
    <n v="6030"/>
    <x v="0"/>
    <s v="US"/>
    <s v="USD"/>
    <n v="1442805076"/>
    <n v="1440213076"/>
    <b v="0"/>
    <n v="84"/>
    <b v="1"/>
    <s v="theater/plays"/>
    <n v="3015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03.55000000000018"/>
    <n v="3500"/>
    <n v="3803.55"/>
    <x v="0"/>
    <s v="GB"/>
    <s v="GBP"/>
    <n v="1464801169"/>
    <n v="1462209169"/>
    <b v="0"/>
    <n v="130"/>
    <b v="1"/>
    <s v="theater/plays"/>
    <n v="1901.7750000000001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0"/>
    <n v="12000"/>
    <n v="12000"/>
    <x v="0"/>
    <s v="US"/>
    <s v="USD"/>
    <n v="1410601041"/>
    <n v="1406713041"/>
    <b v="0"/>
    <n v="12"/>
    <b v="1"/>
    <s v="theater/plays"/>
    <n v="6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210"/>
    <n v="1500"/>
    <n v="1710"/>
    <x v="0"/>
    <s v="GB"/>
    <s v="GBP"/>
    <n v="1438966800"/>
    <n v="1436278344"/>
    <b v="0"/>
    <n v="23"/>
    <b v="1"/>
    <s v="theater/plays"/>
    <n v="855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85"/>
    <n v="10000"/>
    <n v="10085"/>
    <x v="0"/>
    <s v="US"/>
    <s v="USD"/>
    <n v="1487347500"/>
    <n v="1484715366"/>
    <b v="0"/>
    <n v="158"/>
    <b v="1"/>
    <s v="theater/plays"/>
    <n v="5042.5"/>
    <x v="1"/>
    <s v="plays"/>
    <x v="527"/>
    <d v="2017-02-17T11:05:00"/>
  </r>
  <r>
    <n v="528"/>
    <s v="Devastated No Matter What"/>
    <s v="A Festival Backed Production of a Full-Length Play."/>
    <n v="180"/>
    <n v="1150"/>
    <n v="1330"/>
    <x v="0"/>
    <s v="US"/>
    <s v="USD"/>
    <n v="1434921600"/>
    <n v="1433109907"/>
    <b v="0"/>
    <n v="30"/>
    <b v="1"/>
    <s v="theater/plays"/>
    <n v="665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365"/>
    <n v="1200"/>
    <n v="1565"/>
    <x v="0"/>
    <s v="CA"/>
    <s v="CAD"/>
    <n v="1484110800"/>
    <n v="1482281094"/>
    <b v="0"/>
    <n v="18"/>
    <b v="1"/>
    <s v="theater/plays"/>
    <n v="782.5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265"/>
    <n v="3405"/>
    <n v="3670"/>
    <x v="0"/>
    <s v="US"/>
    <s v="USD"/>
    <n v="1435111200"/>
    <n v="1433254268"/>
    <b v="0"/>
    <n v="29"/>
    <b v="1"/>
    <s v="theater/plays"/>
    <n v="183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0"/>
    <n v="4000"/>
    <n v="4000"/>
    <x v="0"/>
    <s v="US"/>
    <s v="USD"/>
    <n v="1481957940"/>
    <n v="1478050429"/>
    <b v="0"/>
    <n v="31"/>
    <b v="1"/>
    <s v="theater/plays"/>
    <n v="2000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2325"/>
    <n v="10000"/>
    <n v="12325"/>
    <x v="0"/>
    <s v="US"/>
    <s v="USD"/>
    <n v="1463098208"/>
    <n v="1460506208"/>
    <b v="0"/>
    <n v="173"/>
    <b v="1"/>
    <s v="theater/plays"/>
    <n v="6162.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4"/>
    <n v="2000"/>
    <n v="2004"/>
    <x v="0"/>
    <s v="GB"/>
    <s v="GBP"/>
    <n v="1463394365"/>
    <n v="1461320765"/>
    <b v="0"/>
    <n v="17"/>
    <b v="1"/>
    <s v="theater/plays"/>
    <n v="1002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700"/>
    <n v="15000"/>
    <n v="15700"/>
    <x v="0"/>
    <s v="NO"/>
    <s v="NOK"/>
    <n v="1446418800"/>
    <n v="1443036470"/>
    <b v="0"/>
    <n v="48"/>
    <b v="1"/>
    <s v="theater/plays"/>
    <n v="7850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50"/>
    <n v="2000"/>
    <n v="2050"/>
    <x v="0"/>
    <s v="GB"/>
    <s v="GBP"/>
    <n v="1483707905"/>
    <n v="1481115905"/>
    <b v="0"/>
    <n v="59"/>
    <b v="1"/>
    <s v="theater/plays"/>
    <n v="102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602.5"/>
    <n v="3300"/>
    <n v="3902.5"/>
    <x v="0"/>
    <s v="GB"/>
    <s v="GBP"/>
    <n v="1438624800"/>
    <n v="1435133807"/>
    <b v="0"/>
    <n v="39"/>
    <b v="1"/>
    <s v="theater/plays"/>
    <n v="1951.25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410"/>
    <n v="2000"/>
    <n v="2410"/>
    <x v="0"/>
    <s v="US"/>
    <s v="USD"/>
    <n v="1446665191"/>
    <n v="1444069591"/>
    <b v="0"/>
    <n v="59"/>
    <b v="1"/>
    <s v="theater/plays"/>
    <n v="120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10121"/>
    <n v="5000"/>
    <n v="15121"/>
    <x v="0"/>
    <s v="US"/>
    <s v="USD"/>
    <n v="1463166263"/>
    <n v="1460574263"/>
    <b v="0"/>
    <n v="60"/>
    <b v="1"/>
    <s v="theater/plays"/>
    <n v="7560.5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3.2200000000000273"/>
    <n v="500"/>
    <n v="503.22"/>
    <x v="0"/>
    <s v="GB"/>
    <s v="GBP"/>
    <n v="1467681107"/>
    <n v="1465866707"/>
    <b v="0"/>
    <n v="20"/>
    <b v="1"/>
    <s v="theater/plays"/>
    <n v="251.6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-14999"/>
    <n v="15000"/>
    <n v="1"/>
    <x v="2"/>
    <s v="US"/>
    <s v="USD"/>
    <n v="1423078606"/>
    <n v="1420486606"/>
    <b v="0"/>
    <n v="1"/>
    <b v="0"/>
    <s v="technology/web"/>
    <n v="0.5"/>
    <x v="2"/>
    <s v="web"/>
    <x v="540"/>
    <d v="2015-02-04T14:36:46"/>
  </r>
  <r>
    <n v="541"/>
    <s v="Deviations"/>
    <s v="A website dedicated to local Kink Communities; to find others with matching interests and bring them together."/>
    <n v="-4475"/>
    <n v="4500"/>
    <n v="25"/>
    <x v="2"/>
    <s v="US"/>
    <s v="USD"/>
    <n v="1446080834"/>
    <n v="1443488834"/>
    <b v="0"/>
    <n v="1"/>
    <b v="0"/>
    <s v="technology/web"/>
    <n v="12.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-249999"/>
    <n v="250000"/>
    <n v="1"/>
    <x v="2"/>
    <s v="US"/>
    <s v="USD"/>
    <n v="1462293716"/>
    <n v="1457113316"/>
    <b v="0"/>
    <n v="1"/>
    <b v="0"/>
    <s v="technology/web"/>
    <n v="0.5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-21930"/>
    <n v="22000"/>
    <n v="70"/>
    <x v="2"/>
    <s v="AU"/>
    <s v="AUD"/>
    <n v="1414807962"/>
    <n v="1412215962"/>
    <b v="0"/>
    <n v="2"/>
    <b v="0"/>
    <s v="technology/web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-494"/>
    <n v="500"/>
    <n v="6"/>
    <x v="2"/>
    <s v="US"/>
    <s v="USD"/>
    <n v="1467647160"/>
    <n v="1465055160"/>
    <b v="0"/>
    <n v="2"/>
    <b v="0"/>
    <s v="technology/web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-36308"/>
    <n v="50000"/>
    <n v="13692"/>
    <x v="2"/>
    <s v="FR"/>
    <s v="EUR"/>
    <n v="1447600389"/>
    <n v="1444140789"/>
    <b v="0"/>
    <n v="34"/>
    <b v="0"/>
    <s v="technology/web"/>
    <n v="684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-59948"/>
    <n v="60000"/>
    <n v="52"/>
    <x v="2"/>
    <s v="US"/>
    <s v="USD"/>
    <n v="1445097715"/>
    <n v="1441209715"/>
    <b v="0"/>
    <n v="2"/>
    <b v="0"/>
    <s v="technology/web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-7500"/>
    <n v="7500"/>
    <n v="0"/>
    <x v="2"/>
    <s v="GB"/>
    <s v="GBP"/>
    <n v="1455122564"/>
    <n v="1452530564"/>
    <b v="0"/>
    <n v="0"/>
    <b v="0"/>
    <s v="technology/web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-9991"/>
    <n v="10000"/>
    <n v="9"/>
    <x v="2"/>
    <s v="GB"/>
    <s v="GBP"/>
    <n v="1446154848"/>
    <n v="1443562848"/>
    <b v="0"/>
    <n v="1"/>
    <b v="0"/>
    <s v="technology/web"/>
    <n v="4.5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-2432"/>
    <n v="2500"/>
    <n v="68"/>
    <x v="2"/>
    <s v="GB"/>
    <s v="GBP"/>
    <n v="1436368622"/>
    <n v="1433776622"/>
    <b v="0"/>
    <n v="8"/>
    <b v="0"/>
    <s v="technology/web"/>
    <n v="34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-4965"/>
    <n v="5000"/>
    <n v="35"/>
    <x v="2"/>
    <s v="CA"/>
    <s v="CAD"/>
    <n v="1485838800"/>
    <n v="1484756245"/>
    <b v="0"/>
    <n v="4"/>
    <b v="0"/>
    <s v="technology/web"/>
    <n v="17.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-71219"/>
    <n v="75000"/>
    <n v="3781"/>
    <x v="2"/>
    <s v="US"/>
    <s v="USD"/>
    <n v="1438451580"/>
    <n v="1434609424"/>
    <b v="0"/>
    <n v="28"/>
    <b v="0"/>
    <s v="technology/web"/>
    <n v="1890.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-45000"/>
    <n v="45000"/>
    <n v="0"/>
    <x v="2"/>
    <s v="CA"/>
    <s v="CAD"/>
    <n v="1452350896"/>
    <n v="1447166896"/>
    <b v="0"/>
    <n v="0"/>
    <b v="0"/>
    <s v="technology/web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-24877"/>
    <n v="25000"/>
    <n v="123"/>
    <x v="2"/>
    <s v="US"/>
    <s v="USD"/>
    <n v="1415988991"/>
    <n v="1413393391"/>
    <b v="0"/>
    <n v="6"/>
    <b v="0"/>
    <s v="technology/web"/>
    <n v="61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-2454"/>
    <n v="3870"/>
    <n v="1416"/>
    <x v="2"/>
    <s v="US"/>
    <s v="USD"/>
    <n v="1413735972"/>
    <n v="1411143972"/>
    <b v="0"/>
    <n v="22"/>
    <b v="0"/>
    <s v="technology/web"/>
    <n v="708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-7500"/>
    <n v="7500"/>
    <n v="0"/>
    <x v="2"/>
    <s v="GB"/>
    <s v="GBP"/>
    <n v="1465720143"/>
    <n v="1463128143"/>
    <b v="0"/>
    <n v="0"/>
    <b v="0"/>
    <s v="technology/web"/>
    <n v="0"/>
    <x v="2"/>
    <s v="web"/>
    <x v="555"/>
    <d v="2016-06-12T03:29:03"/>
  </r>
  <r>
    <n v="556"/>
    <s v="Braille Academy"/>
    <s v="An educational platform for learning Unified English Braille Code"/>
    <n v="-7800"/>
    <n v="8000"/>
    <n v="200"/>
    <x v="2"/>
    <s v="US"/>
    <s v="USD"/>
    <n v="1452112717"/>
    <n v="1449520717"/>
    <b v="0"/>
    <n v="1"/>
    <b v="0"/>
    <s v="technology/web"/>
    <n v="1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-148634"/>
    <n v="150000"/>
    <n v="1366"/>
    <x v="2"/>
    <s v="DE"/>
    <s v="EUR"/>
    <n v="1480721803"/>
    <n v="1478126203"/>
    <b v="0"/>
    <n v="20"/>
    <b v="0"/>
    <s v="technology/web"/>
    <n v="68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-750"/>
    <n v="750"/>
    <n v="0"/>
    <x v="2"/>
    <s v="US"/>
    <s v="USD"/>
    <n v="1427227905"/>
    <n v="1424639505"/>
    <b v="0"/>
    <n v="0"/>
    <b v="0"/>
    <s v="technology/web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-239950"/>
    <n v="240000"/>
    <n v="50"/>
    <x v="2"/>
    <s v="US"/>
    <s v="USD"/>
    <n v="1449989260"/>
    <n v="1447397260"/>
    <b v="0"/>
    <n v="1"/>
    <b v="0"/>
    <s v="technology/web"/>
    <n v="25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-99988"/>
    <n v="100000"/>
    <n v="12"/>
    <x v="2"/>
    <s v="CA"/>
    <s v="CAD"/>
    <n v="1418841045"/>
    <n v="1416249045"/>
    <b v="0"/>
    <n v="3"/>
    <b v="0"/>
    <s v="technology/web"/>
    <n v="6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-14945"/>
    <n v="15000"/>
    <n v="55"/>
    <x v="2"/>
    <s v="US"/>
    <s v="USD"/>
    <n v="1445874513"/>
    <n v="1442850513"/>
    <b v="0"/>
    <n v="2"/>
    <b v="0"/>
    <s v="technology/web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-50000"/>
    <n v="50000"/>
    <n v="0"/>
    <x v="2"/>
    <s v="NL"/>
    <s v="EUR"/>
    <n v="1482052815"/>
    <n v="1479460815"/>
    <b v="0"/>
    <n v="0"/>
    <b v="0"/>
    <s v="technology/web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-74932"/>
    <n v="75000"/>
    <n v="68"/>
    <x v="2"/>
    <s v="AU"/>
    <s v="AUD"/>
    <n v="1424137247"/>
    <n v="1421545247"/>
    <b v="0"/>
    <n v="2"/>
    <b v="0"/>
    <s v="technology/web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-17999"/>
    <n v="18000"/>
    <n v="1"/>
    <x v="2"/>
    <s v="FR"/>
    <s v="EUR"/>
    <n v="1457822275"/>
    <n v="1455230275"/>
    <b v="0"/>
    <n v="1"/>
    <b v="0"/>
    <s v="technology/web"/>
    <n v="0.5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-25000"/>
    <n v="25000"/>
    <n v="0"/>
    <x v="2"/>
    <s v="GB"/>
    <s v="GBP"/>
    <n v="1436554249"/>
    <n v="1433962249"/>
    <b v="0"/>
    <n v="0"/>
    <b v="0"/>
    <s v="technology/web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-4999"/>
    <n v="5000"/>
    <n v="1"/>
    <x v="2"/>
    <s v="US"/>
    <s v="USD"/>
    <n v="1468513533"/>
    <n v="1465921533"/>
    <b v="0"/>
    <n v="1"/>
    <b v="0"/>
    <s v="technology/web"/>
    <n v="0.5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-10000"/>
    <n v="10000"/>
    <n v="0"/>
    <x v="2"/>
    <s v="US"/>
    <s v="USD"/>
    <n v="1420143194"/>
    <n v="1417551194"/>
    <b v="0"/>
    <n v="0"/>
    <b v="0"/>
    <s v="technology/web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-24255"/>
    <n v="24500"/>
    <n v="245"/>
    <x v="2"/>
    <s v="NZ"/>
    <s v="NZD"/>
    <n v="1452942000"/>
    <n v="1449785223"/>
    <b v="0"/>
    <n v="5"/>
    <b v="0"/>
    <s v="technology/web"/>
    <n v="122.5"/>
    <x v="2"/>
    <s v="web"/>
    <x v="568"/>
    <d v="2016-01-16T06:00:00"/>
  </r>
  <r>
    <n v="569"/>
    <s v="Mioti"/>
    <s v="Mioti is an indie game marketplace that doubles as a community for developers to join networks and discuss projects."/>
    <n v="-2480"/>
    <n v="2500"/>
    <n v="20"/>
    <x v="2"/>
    <s v="CA"/>
    <s v="CAD"/>
    <n v="1451679612"/>
    <n v="1449087612"/>
    <b v="0"/>
    <n v="1"/>
    <b v="0"/>
    <s v="technology/web"/>
    <n v="10"/>
    <x v="2"/>
    <s v="web"/>
    <x v="569"/>
    <d v="2016-01-01T15:20:12"/>
  </r>
  <r>
    <n v="570"/>
    <s v="Relaunching in May"/>
    <s v="Humans have AM/FM/Satellite radio, kids have radio Disney, pets have DogCatRadio."/>
    <n v="-84858"/>
    <n v="85000"/>
    <n v="142"/>
    <x v="2"/>
    <s v="US"/>
    <s v="USD"/>
    <n v="1455822569"/>
    <n v="1453230569"/>
    <b v="0"/>
    <n v="1"/>
    <b v="0"/>
    <s v="technology/web"/>
    <n v="71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-24894"/>
    <n v="25000"/>
    <n v="106"/>
    <x v="2"/>
    <s v="US"/>
    <s v="USD"/>
    <n v="1437969540"/>
    <n v="1436297723"/>
    <b v="0"/>
    <n v="2"/>
    <b v="0"/>
    <s v="technology/web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-2500"/>
    <n v="2500"/>
    <n v="0"/>
    <x v="2"/>
    <s v="US"/>
    <s v="USD"/>
    <n v="1446660688"/>
    <n v="1444065088"/>
    <b v="0"/>
    <n v="0"/>
    <b v="0"/>
    <s v="technology/web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-88542"/>
    <n v="88888"/>
    <n v="346"/>
    <x v="2"/>
    <s v="US"/>
    <s v="USD"/>
    <n v="1421543520"/>
    <n v="1416445931"/>
    <b v="0"/>
    <n v="9"/>
    <b v="0"/>
    <s v="technology/web"/>
    <n v="17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-11100"/>
    <n v="11180"/>
    <n v="80"/>
    <x v="2"/>
    <s v="GB"/>
    <s v="GBP"/>
    <n v="1476873507"/>
    <n v="1474281507"/>
    <b v="0"/>
    <n v="4"/>
    <b v="0"/>
    <s v="technology/web"/>
    <n v="4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-59741"/>
    <n v="60000"/>
    <n v="259"/>
    <x v="2"/>
    <s v="DE"/>
    <s v="EUR"/>
    <n v="1434213443"/>
    <n v="1431621443"/>
    <b v="0"/>
    <n v="4"/>
    <b v="0"/>
    <s v="technology/web"/>
    <n v="129.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-79999"/>
    <n v="80000"/>
    <n v="1"/>
    <x v="2"/>
    <s v="US"/>
    <s v="USD"/>
    <n v="1427537952"/>
    <n v="1422357552"/>
    <b v="0"/>
    <n v="1"/>
    <b v="0"/>
    <s v="technology/web"/>
    <n v="0.5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-4990"/>
    <n v="5000"/>
    <n v="10"/>
    <x v="2"/>
    <s v="US"/>
    <s v="USD"/>
    <n v="1463753302"/>
    <n v="1458569302"/>
    <b v="0"/>
    <n v="1"/>
    <b v="0"/>
    <s v="technology/web"/>
    <n v="5"/>
    <x v="2"/>
    <s v="web"/>
    <x v="577"/>
    <d v="2016-05-20T09:08:22"/>
  </r>
  <r>
    <n v="578"/>
    <s v="weBuy Crowdsourced Shopping"/>
    <s v="weBuy trade built on technology and Crowd Sourced Power"/>
    <n v="-124986"/>
    <n v="125000"/>
    <n v="14"/>
    <x v="2"/>
    <s v="GB"/>
    <s v="GBP"/>
    <n v="1441633993"/>
    <n v="1439560393"/>
    <b v="0"/>
    <n v="7"/>
    <b v="0"/>
    <s v="technology/web"/>
    <n v="7"/>
    <x v="2"/>
    <s v="web"/>
    <x v="578"/>
    <d v="2015-09-07T08:53:13"/>
  </r>
  <r>
    <n v="579"/>
    <s v="Course: Learn Cryptography"/>
    <s v="Learn classic and public key cryptography with a full proof-of-concept system in JavaScript."/>
    <n v="-11825"/>
    <n v="12000"/>
    <n v="175"/>
    <x v="2"/>
    <s v="US"/>
    <s v="USD"/>
    <n v="1419539223"/>
    <n v="1416947223"/>
    <b v="0"/>
    <n v="5"/>
    <b v="0"/>
    <s v="technology/web"/>
    <n v="87.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-2999"/>
    <n v="3000"/>
    <n v="1"/>
    <x v="2"/>
    <s v="US"/>
    <s v="USD"/>
    <n v="1474580867"/>
    <n v="1471988867"/>
    <b v="0"/>
    <n v="1"/>
    <b v="0"/>
    <s v="technology/web"/>
    <n v="0.5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-400"/>
    <n v="400"/>
    <n v="0"/>
    <x v="2"/>
    <s v="US"/>
    <s v="USD"/>
    <n v="1438474704"/>
    <n v="1435882704"/>
    <b v="0"/>
    <n v="0"/>
    <b v="0"/>
    <s v="technology/web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-100000"/>
    <n v="100000"/>
    <n v="0"/>
    <x v="2"/>
    <s v="US"/>
    <s v="USD"/>
    <n v="1426442400"/>
    <n v="1424454319"/>
    <b v="0"/>
    <n v="0"/>
    <b v="0"/>
    <s v="technology/web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-8999"/>
    <n v="9000"/>
    <n v="1"/>
    <x v="2"/>
    <s v="US"/>
    <s v="USD"/>
    <n v="1426800687"/>
    <n v="1424212287"/>
    <b v="0"/>
    <n v="1"/>
    <b v="0"/>
    <s v="technology/web"/>
    <n v="0.5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-990"/>
    <n v="1000"/>
    <n v="10"/>
    <x v="2"/>
    <s v="US"/>
    <s v="USD"/>
    <n v="1426522316"/>
    <n v="1423933916"/>
    <b v="0"/>
    <n v="2"/>
    <b v="0"/>
    <s v="technology/web"/>
    <n v="5"/>
    <x v="2"/>
    <s v="web"/>
    <x v="584"/>
    <d v="2015-03-16T11:11:56"/>
  </r>
  <r>
    <n v="585"/>
    <s v="Link Card"/>
    <s v="SAVE UP TO 40% WHEN YOU SPEND!_x000a__x000a_PRE-ORDER YOUR LINK CARD TODAY"/>
    <n v="-9000"/>
    <n v="9000"/>
    <n v="0"/>
    <x v="2"/>
    <s v="GB"/>
    <s v="GBP"/>
    <n v="1448928000"/>
    <n v="1444123377"/>
    <b v="0"/>
    <n v="0"/>
    <b v="0"/>
    <s v="technology/web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-9944"/>
    <n v="10000"/>
    <n v="56"/>
    <x v="2"/>
    <s v="US"/>
    <s v="USD"/>
    <n v="1424032207"/>
    <n v="1421440207"/>
    <b v="0"/>
    <n v="4"/>
    <b v="0"/>
    <s v="technology/web"/>
    <n v="28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-27275"/>
    <n v="30000"/>
    <n v="2725"/>
    <x v="2"/>
    <s v="CA"/>
    <s v="CAD"/>
    <n v="1429207833"/>
    <n v="1426615833"/>
    <b v="0"/>
    <n v="7"/>
    <b v="0"/>
    <s v="technology/web"/>
    <n v="1362.5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-8699"/>
    <n v="9000"/>
    <n v="301"/>
    <x v="2"/>
    <s v="IT"/>
    <s v="EUR"/>
    <n v="1479410886"/>
    <n v="1474223286"/>
    <b v="0"/>
    <n v="2"/>
    <b v="0"/>
    <s v="technology/web"/>
    <n v="150.5"/>
    <x v="2"/>
    <s v="web"/>
    <x v="588"/>
    <d v="2016-11-17T14:28:06"/>
  </r>
  <r>
    <n v="589"/>
    <s v="Get Neighborly"/>
    <s v="Services closer than you think..."/>
    <n v="-7499"/>
    <n v="7500"/>
    <n v="1"/>
    <x v="2"/>
    <s v="US"/>
    <s v="USD"/>
    <n v="1436366699"/>
    <n v="1435070699"/>
    <b v="0"/>
    <n v="1"/>
    <b v="0"/>
    <s v="technology/web"/>
    <n v="0.5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-4777"/>
    <n v="5000"/>
    <n v="223"/>
    <x v="2"/>
    <s v="GB"/>
    <s v="GBP"/>
    <n v="1454936460"/>
    <n v="1452259131"/>
    <b v="0"/>
    <n v="9"/>
    <b v="0"/>
    <s v="technology/web"/>
    <n v="111.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-99939"/>
    <n v="100000"/>
    <n v="61"/>
    <x v="2"/>
    <s v="US"/>
    <s v="USD"/>
    <n v="1437570130"/>
    <n v="1434978130"/>
    <b v="0"/>
    <n v="2"/>
    <b v="0"/>
    <s v="technology/web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-7250"/>
    <n v="7500"/>
    <n v="250"/>
    <x v="2"/>
    <s v="US"/>
    <s v="USD"/>
    <n v="1417584860"/>
    <n v="1414992860"/>
    <b v="0"/>
    <n v="1"/>
    <b v="0"/>
    <s v="technology/web"/>
    <n v="125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-385"/>
    <n v="500"/>
    <n v="115"/>
    <x v="2"/>
    <s v="GB"/>
    <s v="GBP"/>
    <n v="1428333345"/>
    <n v="1425744945"/>
    <b v="0"/>
    <n v="7"/>
    <b v="0"/>
    <s v="technology/web"/>
    <n v="57.5"/>
    <x v="2"/>
    <s v="web"/>
    <x v="593"/>
    <d v="2015-04-06T10:15:45"/>
  </r>
  <r>
    <n v="594"/>
    <s v="Unleashed Fitness"/>
    <s v="Creating a fitness site that will change the fitness game forever!"/>
    <n v="-24974"/>
    <n v="25000"/>
    <n v="26"/>
    <x v="2"/>
    <s v="US"/>
    <s v="USD"/>
    <n v="1460832206"/>
    <n v="1458240206"/>
    <b v="0"/>
    <n v="2"/>
    <b v="0"/>
    <s v="technology/web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-99574"/>
    <n v="100000"/>
    <n v="426"/>
    <x v="2"/>
    <s v="US"/>
    <s v="USD"/>
    <n v="1430703638"/>
    <n v="1426815638"/>
    <b v="0"/>
    <n v="8"/>
    <b v="0"/>
    <s v="technology/web"/>
    <n v="213"/>
    <x v="2"/>
    <s v="web"/>
    <x v="595"/>
    <d v="2015-05-03T20:40:38"/>
  </r>
  <r>
    <n v="596"/>
    <s v="DigitaliBook free library"/>
    <s v="We present digitaibook,com site which can become a free electronic library with your help,"/>
    <n v="-19994"/>
    <n v="20000"/>
    <n v="6"/>
    <x v="2"/>
    <s v="US"/>
    <s v="USD"/>
    <n v="1478122292"/>
    <n v="1475530292"/>
    <b v="0"/>
    <n v="2"/>
    <b v="0"/>
    <s v="technology/web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-7480"/>
    <n v="7500"/>
    <n v="20"/>
    <x v="2"/>
    <s v="US"/>
    <s v="USD"/>
    <n v="1469980800"/>
    <n v="1466787335"/>
    <b v="0"/>
    <n v="2"/>
    <b v="0"/>
    <s v="technology/web"/>
    <n v="10"/>
    <x v="2"/>
    <s v="web"/>
    <x v="597"/>
    <d v="2016-07-31T11:00:00"/>
  </r>
  <r>
    <n v="598"/>
    <s v="Goals not creeds"/>
    <s v="This is a project to create a crowd-funding site for Urantia Book readers worldwide."/>
    <n v="-1650"/>
    <n v="2500"/>
    <n v="850"/>
    <x v="2"/>
    <s v="US"/>
    <s v="USD"/>
    <n v="1417737781"/>
    <n v="1415145781"/>
    <b v="0"/>
    <n v="7"/>
    <b v="0"/>
    <s v="technology/web"/>
    <n v="425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-49969"/>
    <n v="50000"/>
    <n v="31"/>
    <x v="2"/>
    <s v="US"/>
    <s v="USD"/>
    <n v="1425827760"/>
    <n v="1423769402"/>
    <b v="0"/>
    <n v="2"/>
    <b v="0"/>
    <s v="technology/web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-4900"/>
    <n v="5000"/>
    <n v="100"/>
    <x v="1"/>
    <s v="US"/>
    <s v="USD"/>
    <n v="1431198562"/>
    <n v="1426014562"/>
    <b v="0"/>
    <n v="1"/>
    <b v="0"/>
    <s v="technology/web"/>
    <n v="5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-9860"/>
    <n v="10000"/>
    <n v="140"/>
    <x v="1"/>
    <s v="CA"/>
    <s v="CAD"/>
    <n v="1419626139"/>
    <n v="1417034139"/>
    <b v="0"/>
    <n v="6"/>
    <b v="0"/>
    <s v="technology/web"/>
    <n v="70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-70000"/>
    <n v="70000"/>
    <n v="0"/>
    <x v="1"/>
    <s v="US"/>
    <s v="USD"/>
    <n v="1434654215"/>
    <n v="1432062215"/>
    <b v="0"/>
    <n v="0"/>
    <b v="0"/>
    <s v="technology/web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-14409.98"/>
    <n v="15000"/>
    <n v="590.02"/>
    <x v="1"/>
    <s v="US"/>
    <s v="USD"/>
    <n v="1408029623"/>
    <n v="1405437623"/>
    <b v="0"/>
    <n v="13"/>
    <b v="0"/>
    <s v="technology/web"/>
    <n v="295.01000000000022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-1500"/>
    <n v="1500"/>
    <n v="0"/>
    <x v="1"/>
    <s v="US"/>
    <s v="USD"/>
    <n v="1409187056"/>
    <n v="1406595056"/>
    <b v="0"/>
    <n v="0"/>
    <b v="0"/>
    <s v="technology/web"/>
    <n v="0"/>
    <x v="2"/>
    <s v="web"/>
    <x v="604"/>
    <d v="2014-08-27T19:50:56"/>
  </r>
  <r>
    <n v="605"/>
    <s v="Teach Your Parents iPad (Canceled)"/>
    <s v="An iPad support care package for your parents / seniors."/>
    <n v="-4869"/>
    <n v="5000"/>
    <n v="131"/>
    <x v="1"/>
    <s v="US"/>
    <s v="USD"/>
    <n v="1440318908"/>
    <n v="1436430908"/>
    <b v="0"/>
    <n v="8"/>
    <b v="0"/>
    <s v="technology/web"/>
    <n v="65.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-4990"/>
    <n v="5000"/>
    <n v="10"/>
    <x v="1"/>
    <s v="NL"/>
    <s v="EUR"/>
    <n v="1432479600"/>
    <n v="1428507409"/>
    <b v="0"/>
    <n v="1"/>
    <b v="0"/>
    <s v="technology/web"/>
    <n v="5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-250"/>
    <n v="250"/>
    <n v="0"/>
    <x v="1"/>
    <s v="US"/>
    <s v="USD"/>
    <n v="1448225336"/>
    <n v="1445629736"/>
    <b v="0"/>
    <n v="0"/>
    <b v="0"/>
    <s v="technology/web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-148539"/>
    <n v="150000"/>
    <n v="1461"/>
    <x v="1"/>
    <s v="US"/>
    <s v="USD"/>
    <n v="1434405980"/>
    <n v="1431813980"/>
    <b v="0"/>
    <n v="5"/>
    <b v="0"/>
    <s v="technology/web"/>
    <n v="730.5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-775"/>
    <n v="780"/>
    <n v="5"/>
    <x v="1"/>
    <s v="GB"/>
    <s v="GBP"/>
    <n v="1448761744"/>
    <n v="1446166144"/>
    <b v="0"/>
    <n v="1"/>
    <b v="0"/>
    <s v="technology/web"/>
    <n v="2.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-13803"/>
    <n v="13803"/>
    <n v="0"/>
    <x v="1"/>
    <s v="US"/>
    <s v="USD"/>
    <n v="1429732586"/>
    <n v="1427140586"/>
    <b v="0"/>
    <n v="0"/>
    <b v="0"/>
    <s v="technology/web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-80000"/>
    <n v="80000"/>
    <n v="0"/>
    <x v="1"/>
    <s v="FR"/>
    <s v="EUR"/>
    <n v="1453210037"/>
    <n v="1448026037"/>
    <b v="0"/>
    <n v="0"/>
    <b v="0"/>
    <s v="technology/web"/>
    <n v="0"/>
    <x v="2"/>
    <s v="web"/>
    <x v="611"/>
    <d v="2016-01-19T08:27:17"/>
  </r>
  <r>
    <n v="612"/>
    <s v="Web Streaming 2.0 (Canceled)"/>
    <s v="A Fast and Reliable new Web platform to stream videos from Internet"/>
    <n v="-10000"/>
    <n v="10000"/>
    <n v="0"/>
    <x v="1"/>
    <s v="IT"/>
    <s v="EUR"/>
    <n v="1472777146"/>
    <n v="1470185146"/>
    <b v="0"/>
    <n v="0"/>
    <b v="0"/>
    <s v="technology/web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-47182"/>
    <n v="60000"/>
    <n v="12818"/>
    <x v="1"/>
    <s v="US"/>
    <s v="USD"/>
    <n v="1443675540"/>
    <n v="1441022120"/>
    <b v="0"/>
    <n v="121"/>
    <b v="0"/>
    <s v="technology/web"/>
    <n v="6409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-10000"/>
    <n v="10000"/>
    <n v="0"/>
    <x v="1"/>
    <s v="US"/>
    <s v="USD"/>
    <n v="1466731740"/>
    <n v="1464139740"/>
    <b v="0"/>
    <n v="0"/>
    <b v="0"/>
    <s v="technology/web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-515"/>
    <n v="515"/>
    <n v="0"/>
    <x v="1"/>
    <s v="NZ"/>
    <s v="NZD"/>
    <n v="1443149759"/>
    <n v="1440557759"/>
    <b v="0"/>
    <n v="0"/>
    <b v="0"/>
    <s v="technology/web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-5000"/>
    <n v="5000"/>
    <n v="0"/>
    <x v="1"/>
    <s v="FR"/>
    <s v="EUR"/>
    <n v="1488013307"/>
    <n v="1485421307"/>
    <b v="0"/>
    <n v="0"/>
    <b v="0"/>
    <s v="technology/web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-1940"/>
    <n v="2000"/>
    <n v="60"/>
    <x v="1"/>
    <s v="GB"/>
    <s v="GBP"/>
    <n v="1431072843"/>
    <n v="1427184843"/>
    <b v="0"/>
    <n v="3"/>
    <b v="0"/>
    <s v="technology/web"/>
    <n v="3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-400"/>
    <n v="400"/>
    <n v="0"/>
    <x v="1"/>
    <s v="US"/>
    <s v="USD"/>
    <n v="1449689203"/>
    <n v="1447097203"/>
    <b v="0"/>
    <n v="0"/>
    <b v="0"/>
    <s v="technology/web"/>
    <n v="0"/>
    <x v="2"/>
    <s v="web"/>
    <x v="618"/>
    <d v="2015-12-09T14:26:43"/>
  </r>
  <r>
    <n v="619"/>
    <s v="Big Data (Canceled)"/>
    <s v="Big Data Sets for researchers interested in improving the quality of life."/>
    <n v="-2499999"/>
    <n v="2500000"/>
    <n v="1"/>
    <x v="1"/>
    <s v="US"/>
    <s v="USD"/>
    <n v="1416933390"/>
    <n v="1411745790"/>
    <b v="0"/>
    <n v="1"/>
    <b v="0"/>
    <s v="technology/web"/>
    <n v="0.5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-29700"/>
    <n v="30000"/>
    <n v="300"/>
    <x v="1"/>
    <s v="CA"/>
    <s v="CAD"/>
    <n v="1408986738"/>
    <n v="1405098738"/>
    <b v="0"/>
    <n v="1"/>
    <b v="0"/>
    <s v="technology/web"/>
    <n v="15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-24739"/>
    <n v="25000"/>
    <n v="261"/>
    <x v="1"/>
    <s v="US"/>
    <s v="USD"/>
    <n v="1467934937"/>
    <n v="1465342937"/>
    <b v="0"/>
    <n v="3"/>
    <b v="0"/>
    <s v="technology/web"/>
    <n v="130.5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-5659"/>
    <n v="6000"/>
    <n v="341"/>
    <x v="1"/>
    <s v="US"/>
    <s v="USD"/>
    <n v="1467398138"/>
    <n v="1465670138"/>
    <b v="0"/>
    <n v="9"/>
    <b v="0"/>
    <s v="technology/web"/>
    <n v="170.5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-75000"/>
    <n v="75000"/>
    <n v="0"/>
    <x v="1"/>
    <s v="AU"/>
    <s v="AUD"/>
    <n v="1432771997"/>
    <n v="1430179997"/>
    <b v="0"/>
    <n v="0"/>
    <b v="0"/>
    <s v="technology/web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-5000"/>
    <n v="5000"/>
    <n v="0"/>
    <x v="1"/>
    <s v="US"/>
    <s v="USD"/>
    <n v="1431647041"/>
    <n v="1429055041"/>
    <b v="0"/>
    <n v="0"/>
    <b v="0"/>
    <s v="technology/web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-25000"/>
    <n v="25000"/>
    <n v="0"/>
    <x v="1"/>
    <s v="CA"/>
    <s v="CAD"/>
    <n v="1490560177"/>
    <n v="1487971777"/>
    <b v="0"/>
    <n v="0"/>
    <b v="0"/>
    <s v="technology/web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-20655"/>
    <n v="25000"/>
    <n v="4345"/>
    <x v="1"/>
    <s v="US"/>
    <s v="USD"/>
    <n v="1439644920"/>
    <n v="1436793939"/>
    <b v="0"/>
    <n v="39"/>
    <b v="0"/>
    <s v="technology/web"/>
    <n v="2172.5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-449910"/>
    <n v="450000"/>
    <n v="90"/>
    <x v="1"/>
    <s v="SE"/>
    <s v="SEK"/>
    <n v="1457996400"/>
    <n v="1452842511"/>
    <b v="0"/>
    <n v="1"/>
    <b v="0"/>
    <s v="technology/web"/>
    <n v="45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-5000"/>
    <n v="5000"/>
    <n v="0"/>
    <x v="1"/>
    <s v="US"/>
    <s v="USD"/>
    <n v="1405269457"/>
    <n v="1402677457"/>
    <b v="0"/>
    <n v="0"/>
    <b v="0"/>
    <s v="technology/web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-199650"/>
    <n v="200000"/>
    <n v="350"/>
    <x v="1"/>
    <s v="AU"/>
    <s v="AUD"/>
    <n v="1463239108"/>
    <n v="1460647108"/>
    <b v="0"/>
    <n v="3"/>
    <b v="0"/>
    <s v="technology/web"/>
    <n v="175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-11989"/>
    <n v="11999"/>
    <n v="10"/>
    <x v="1"/>
    <s v="US"/>
    <s v="USD"/>
    <n v="1441516200"/>
    <n v="1438959121"/>
    <b v="0"/>
    <n v="1"/>
    <b v="0"/>
    <s v="technology/web"/>
    <n v="5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-49310"/>
    <n v="50000"/>
    <n v="690"/>
    <x v="1"/>
    <s v="CA"/>
    <s v="CAD"/>
    <n v="1464460329"/>
    <n v="1461954729"/>
    <b v="0"/>
    <n v="9"/>
    <b v="0"/>
    <s v="technology/web"/>
    <n v="345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-20000"/>
    <n v="20000"/>
    <n v="0"/>
    <x v="1"/>
    <s v="NL"/>
    <s v="EUR"/>
    <n v="1448470165"/>
    <n v="1445874565"/>
    <b v="0"/>
    <n v="0"/>
    <b v="0"/>
    <s v="technology/web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-8755"/>
    <n v="10000"/>
    <n v="1245"/>
    <x v="1"/>
    <s v="US"/>
    <s v="USD"/>
    <n v="1466204400"/>
    <n v="1463469062"/>
    <b v="0"/>
    <n v="25"/>
    <b v="0"/>
    <s v="technology/web"/>
    <n v="622.5"/>
    <x v="2"/>
    <s v="web"/>
    <x v="633"/>
    <d v="2016-06-17T18:00:00"/>
  </r>
  <r>
    <n v="634"/>
    <s v="pitchtograndma (Canceled)"/>
    <s v="We help companies to explain what they do in simple, grandma-would-understand terms."/>
    <n v="-4999"/>
    <n v="5000"/>
    <n v="1"/>
    <x v="1"/>
    <s v="US"/>
    <s v="USD"/>
    <n v="1424989029"/>
    <n v="1422397029"/>
    <b v="0"/>
    <n v="1"/>
    <b v="0"/>
    <s v="technology/web"/>
    <n v="0.5"/>
    <x v="2"/>
    <s v="web"/>
    <x v="634"/>
    <d v="2015-02-26T17:17:09"/>
  </r>
  <r>
    <n v="635"/>
    <s v="Pleero, A Technology Team Building Website (Canceled)"/>
    <s v="Network used for building technology development teams."/>
    <n v="-24998"/>
    <n v="25000"/>
    <n v="2"/>
    <x v="1"/>
    <s v="US"/>
    <s v="USD"/>
    <n v="1428804762"/>
    <n v="1426212762"/>
    <b v="0"/>
    <n v="1"/>
    <b v="0"/>
    <s v="technology/web"/>
    <n v="1"/>
    <x v="2"/>
    <s v="web"/>
    <x v="635"/>
    <d v="2015-04-11T21:12:42"/>
  </r>
  <r>
    <n v="636"/>
    <s v="Keto Advice (Canceled)"/>
    <s v="With no central location for keto knowledge, keto advice will be a community run knowledge base."/>
    <n v="-1996"/>
    <n v="2000"/>
    <n v="4"/>
    <x v="1"/>
    <s v="GB"/>
    <s v="GBP"/>
    <n v="1433587620"/>
    <n v="1430996150"/>
    <b v="0"/>
    <n v="1"/>
    <b v="0"/>
    <s v="technology/web"/>
    <n v="2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-100000"/>
    <n v="100000"/>
    <n v="0"/>
    <x v="1"/>
    <s v="GB"/>
    <s v="GBP"/>
    <n v="1488063840"/>
    <n v="1485558318"/>
    <b v="0"/>
    <n v="0"/>
    <b v="0"/>
    <s v="technology/web"/>
    <n v="0"/>
    <x v="2"/>
    <s v="web"/>
    <x v="637"/>
    <d v="2017-02-25T18:04:00"/>
  </r>
  <r>
    <n v="638"/>
    <s v="W (Canceled)"/>
    <s v="O0"/>
    <n v="-199982"/>
    <n v="200000"/>
    <n v="18"/>
    <x v="1"/>
    <s v="DE"/>
    <s v="EUR"/>
    <n v="1490447662"/>
    <n v="1485267262"/>
    <b v="0"/>
    <n v="6"/>
    <b v="0"/>
    <s v="technology/web"/>
    <n v="9"/>
    <x v="2"/>
    <s v="web"/>
    <x v="638"/>
    <d v="2017-03-25T08:14:22"/>
  </r>
  <r>
    <n v="639"/>
    <s v="Kids Educational Social Media Site (Canceled)"/>
    <s v="Development of a Safe and Educational Social Media site for kids."/>
    <n v="-999999"/>
    <n v="1000000"/>
    <n v="1"/>
    <x v="1"/>
    <s v="US"/>
    <s v="USD"/>
    <n v="1413208795"/>
    <n v="1408024795"/>
    <b v="0"/>
    <n v="1"/>
    <b v="0"/>
    <s v="technology/web"/>
    <n v="0.5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31"/>
    <n v="70"/>
    <n v="101"/>
    <x v="0"/>
    <s v="FR"/>
    <s v="EUR"/>
    <n v="1480028400"/>
    <n v="1478685915"/>
    <b v="0"/>
    <n v="2"/>
    <b v="1"/>
    <s v="technology/wearables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7665"/>
    <n v="40000"/>
    <n v="47665"/>
    <x v="0"/>
    <s v="US"/>
    <s v="USD"/>
    <n v="1439473248"/>
    <n v="1436881248"/>
    <b v="0"/>
    <n v="315"/>
    <b v="1"/>
    <s v="technology/wearables"/>
    <n v="23832.5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72097"/>
    <n v="20000"/>
    <n v="292097"/>
    <x v="0"/>
    <s v="DE"/>
    <s v="EUR"/>
    <n v="1439998674"/>
    <n v="1436888274"/>
    <b v="0"/>
    <n v="2174"/>
    <b v="1"/>
    <s v="technology/wearables"/>
    <n v="146048.5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1452"/>
    <n v="25000"/>
    <n v="26452"/>
    <x v="0"/>
    <s v="US"/>
    <s v="USD"/>
    <n v="1433085875"/>
    <n v="1428333875"/>
    <b v="0"/>
    <n v="152"/>
    <b v="1"/>
    <s v="technology/wearables"/>
    <n v="13226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50029.479999999996"/>
    <n v="25000"/>
    <n v="75029.48"/>
    <x v="0"/>
    <s v="US"/>
    <s v="USD"/>
    <n v="1414544400"/>
    <n v="1410883139"/>
    <b v="0"/>
    <n v="1021"/>
    <b v="1"/>
    <s v="technology/wearables"/>
    <n v="37514.74"/>
    <x v="2"/>
    <s v="wearables"/>
    <x v="644"/>
    <d v="2014-10-28T20:00:00"/>
  </r>
  <r>
    <n v="645"/>
    <s v="Carbon Fiber Collar Stays"/>
    <s v="Ever wanted to own something made out of carbon fiber? Now you can!"/>
    <n v="3574"/>
    <n v="2000"/>
    <n v="5574"/>
    <x v="0"/>
    <s v="US"/>
    <s v="USD"/>
    <n v="1470962274"/>
    <n v="1468370274"/>
    <b v="0"/>
    <n v="237"/>
    <b v="1"/>
    <s v="technology/wearables"/>
    <n v="2787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255.01"/>
    <n v="800"/>
    <n v="1055.01"/>
    <x v="0"/>
    <s v="US"/>
    <s v="USD"/>
    <n v="1407788867"/>
    <n v="1405196867"/>
    <b v="0"/>
    <n v="27"/>
    <b v="1"/>
    <s v="technology/wearables"/>
    <n v="527.50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141"/>
    <n v="2000"/>
    <n v="2141"/>
    <x v="0"/>
    <s v="CA"/>
    <s v="CAD"/>
    <n v="1458235549"/>
    <n v="1455647149"/>
    <b v="0"/>
    <n v="17"/>
    <b v="1"/>
    <s v="technology/wearables"/>
    <n v="1070.5"/>
    <x v="2"/>
    <s v="wearables"/>
    <x v="647"/>
    <d v="2016-03-17T12:25:49"/>
  </r>
  <r>
    <n v="648"/>
    <s v="Audio Jacket"/>
    <s v="Get ready for the next product that you canâ€™t live without"/>
    <n v="9388"/>
    <n v="35000"/>
    <n v="44388"/>
    <x v="0"/>
    <s v="US"/>
    <s v="USD"/>
    <n v="1413304708"/>
    <n v="1410280708"/>
    <b v="0"/>
    <n v="27"/>
    <b v="1"/>
    <s v="technology/wearables"/>
    <n v="2219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999"/>
    <n v="2500"/>
    <n v="3499"/>
    <x v="0"/>
    <s v="US"/>
    <s v="USD"/>
    <n v="1410904413"/>
    <n v="1409090013"/>
    <b v="0"/>
    <n v="82"/>
    <b v="1"/>
    <s v="technology/wearables"/>
    <n v="1749.5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86"/>
    <n v="1500"/>
    <n v="1686"/>
    <x v="0"/>
    <s v="US"/>
    <s v="USD"/>
    <n v="1418953984"/>
    <n v="1413766384"/>
    <b v="0"/>
    <n v="48"/>
    <b v="1"/>
    <s v="technology/wearables"/>
    <n v="84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132"/>
    <n v="25000"/>
    <n v="25132"/>
    <x v="0"/>
    <s v="US"/>
    <s v="USD"/>
    <n v="1418430311"/>
    <n v="1415838311"/>
    <b v="0"/>
    <n v="105"/>
    <b v="1"/>
    <s v="technology/wearables"/>
    <n v="12566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14"/>
    <n v="3000"/>
    <n v="3014"/>
    <x v="0"/>
    <s v="US"/>
    <s v="USD"/>
    <n v="1480613650"/>
    <n v="1478018050"/>
    <b v="0"/>
    <n v="28"/>
    <b v="1"/>
    <s v="technology/wearables"/>
    <n v="1507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31084.5"/>
    <n v="75000"/>
    <n v="106084.5"/>
    <x v="0"/>
    <s v="US"/>
    <s v="USD"/>
    <n v="1440082240"/>
    <n v="1436885440"/>
    <b v="0"/>
    <n v="1107"/>
    <b v="1"/>
    <s v="technology/wearables"/>
    <n v="53042.2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20075"/>
    <n v="12000"/>
    <n v="32075"/>
    <x v="0"/>
    <s v="US"/>
    <s v="USD"/>
    <n v="1436396313"/>
    <n v="1433804313"/>
    <b v="0"/>
    <n v="1013"/>
    <b v="1"/>
    <s v="technology/wearables"/>
    <n v="16037.5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3751"/>
    <n v="8000"/>
    <n v="11751"/>
    <x v="0"/>
    <s v="US"/>
    <s v="USD"/>
    <n v="1426197512"/>
    <n v="1423609112"/>
    <b v="0"/>
    <n v="274"/>
    <b v="1"/>
    <s v="technology/wearables"/>
    <n v="5875.5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678"/>
    <n v="5000"/>
    <n v="10678"/>
    <x v="0"/>
    <s v="US"/>
    <s v="USD"/>
    <n v="1460917119"/>
    <n v="1455736719"/>
    <b v="0"/>
    <n v="87"/>
    <b v="1"/>
    <s v="technology/wearables"/>
    <n v="5339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3855"/>
    <n v="15000"/>
    <n v="18855"/>
    <x v="0"/>
    <s v="US"/>
    <s v="USD"/>
    <n v="1450901872"/>
    <n v="1448309872"/>
    <b v="0"/>
    <n v="99"/>
    <b v="1"/>
    <s v="technology/wearables"/>
    <n v="9427.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1289"/>
    <n v="28888"/>
    <n v="30177"/>
    <x v="0"/>
    <s v="US"/>
    <s v="USD"/>
    <n v="1437933600"/>
    <n v="1435117889"/>
    <b v="0"/>
    <n v="276"/>
    <b v="1"/>
    <s v="technology/wearables"/>
    <n v="15088.5"/>
    <x v="2"/>
    <s v="wearables"/>
    <x v="658"/>
    <d v="2015-07-26T13:00:00"/>
  </r>
  <r>
    <n v="659"/>
    <s v="Lulu Watch Designs - Apple Watch"/>
    <s v="Sync up your lifestyle"/>
    <n v="17"/>
    <n v="3000"/>
    <n v="3017"/>
    <x v="0"/>
    <s v="US"/>
    <s v="USD"/>
    <n v="1440339295"/>
    <n v="1437747295"/>
    <b v="0"/>
    <n v="21"/>
    <b v="1"/>
    <s v="technology/wearables"/>
    <n v="1508.5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-48471"/>
    <n v="50000"/>
    <n v="1529"/>
    <x v="2"/>
    <s v="US"/>
    <s v="USD"/>
    <n v="1415558879"/>
    <n v="1412963279"/>
    <b v="0"/>
    <n v="18"/>
    <b v="0"/>
    <s v="technology/wearables"/>
    <n v="764.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-9905"/>
    <n v="10000"/>
    <n v="95"/>
    <x v="2"/>
    <s v="US"/>
    <s v="USD"/>
    <n v="1477236559"/>
    <n v="1474644559"/>
    <b v="0"/>
    <n v="9"/>
    <b v="0"/>
    <s v="technology/wearables"/>
    <n v="47.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-38844"/>
    <n v="39000"/>
    <n v="156"/>
    <x v="2"/>
    <s v="US"/>
    <s v="USD"/>
    <n v="1421404247"/>
    <n v="1418812247"/>
    <b v="0"/>
    <n v="4"/>
    <b v="0"/>
    <s v="technology/wearables"/>
    <n v="78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-199300"/>
    <n v="200000"/>
    <n v="700"/>
    <x v="2"/>
    <s v="DK"/>
    <s v="DKK"/>
    <n v="1437250456"/>
    <n v="1434658456"/>
    <b v="0"/>
    <n v="7"/>
    <b v="0"/>
    <s v="technology/wearables"/>
    <n v="35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-11096"/>
    <n v="12000"/>
    <n v="904"/>
    <x v="2"/>
    <s v="US"/>
    <s v="USD"/>
    <n v="1428940775"/>
    <n v="1426348775"/>
    <b v="0"/>
    <n v="29"/>
    <b v="0"/>
    <s v="technology/wearables"/>
    <n v="452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-8136"/>
    <n v="10000"/>
    <n v="1864"/>
    <x v="2"/>
    <s v="US"/>
    <s v="USD"/>
    <n v="1484327061"/>
    <n v="1479143061"/>
    <b v="0"/>
    <n v="12"/>
    <b v="0"/>
    <s v="technology/wearables"/>
    <n v="932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-199992"/>
    <n v="200000"/>
    <n v="8"/>
    <x v="2"/>
    <s v="US"/>
    <s v="USD"/>
    <n v="1408305498"/>
    <n v="1405713498"/>
    <b v="0"/>
    <n v="4"/>
    <b v="0"/>
    <s v="technology/wearables"/>
    <n v="4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-44990"/>
    <n v="50000"/>
    <n v="5010"/>
    <x v="2"/>
    <s v="IT"/>
    <s v="EUR"/>
    <n v="1477731463"/>
    <n v="1474275463"/>
    <b v="0"/>
    <n v="28"/>
    <b v="0"/>
    <s v="technology/wearables"/>
    <n v="2505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-14316"/>
    <n v="15000"/>
    <n v="684"/>
    <x v="2"/>
    <s v="US"/>
    <s v="USD"/>
    <n v="1431374222"/>
    <n v="1427486222"/>
    <b v="0"/>
    <n v="25"/>
    <b v="0"/>
    <s v="technology/wearables"/>
    <n v="342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-156985"/>
    <n v="200000"/>
    <n v="43015"/>
    <x v="2"/>
    <s v="SE"/>
    <s v="SEK"/>
    <n v="1467817258"/>
    <n v="1465225258"/>
    <b v="0"/>
    <n v="28"/>
    <b v="0"/>
    <s v="technology/wearables"/>
    <n v="21507.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-63651"/>
    <n v="90000"/>
    <n v="26349"/>
    <x v="2"/>
    <s v="IT"/>
    <s v="EUR"/>
    <n v="1466323800"/>
    <n v="1463418120"/>
    <b v="0"/>
    <n v="310"/>
    <b v="0"/>
    <s v="technology/wearables"/>
    <n v="13174.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-18172"/>
    <n v="30000"/>
    <n v="11828"/>
    <x v="2"/>
    <s v="US"/>
    <s v="USD"/>
    <n v="1421208000"/>
    <n v="1418315852"/>
    <b v="0"/>
    <n v="15"/>
    <b v="0"/>
    <s v="technology/wearables"/>
    <n v="5914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-39186"/>
    <n v="50000"/>
    <n v="10814"/>
    <x v="2"/>
    <s v="US"/>
    <s v="USD"/>
    <n v="1420088340"/>
    <n v="1417410964"/>
    <b v="0"/>
    <n v="215"/>
    <b v="0"/>
    <s v="technology/wearables"/>
    <n v="5407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-99795"/>
    <n v="100000"/>
    <n v="205"/>
    <x v="2"/>
    <s v="US"/>
    <s v="USD"/>
    <n v="1409602217"/>
    <n v="1405714217"/>
    <b v="0"/>
    <n v="3"/>
    <b v="0"/>
    <s v="technology/wearables"/>
    <n v="102.5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-49985"/>
    <n v="50000"/>
    <n v="15"/>
    <x v="2"/>
    <s v="US"/>
    <s v="USD"/>
    <n v="1407811627"/>
    <n v="1402627627"/>
    <b v="0"/>
    <n v="2"/>
    <b v="0"/>
    <s v="technology/wearables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-5109"/>
    <n v="6000"/>
    <n v="891"/>
    <x v="2"/>
    <s v="US"/>
    <s v="USD"/>
    <n v="1420095540"/>
    <n v="1417558804"/>
    <b v="0"/>
    <n v="26"/>
    <b v="0"/>
    <s v="technology/wearables"/>
    <n v="445.5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-98529"/>
    <n v="100000"/>
    <n v="1471"/>
    <x v="2"/>
    <s v="CA"/>
    <s v="CAD"/>
    <n v="1423333581"/>
    <n v="1420741581"/>
    <b v="0"/>
    <n v="24"/>
    <b v="0"/>
    <s v="technology/wearables"/>
    <n v="735.5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-37208"/>
    <n v="50000"/>
    <n v="12792"/>
    <x v="2"/>
    <s v="IT"/>
    <s v="EUR"/>
    <n v="1467106895"/>
    <n v="1463218895"/>
    <b v="0"/>
    <n v="96"/>
    <b v="0"/>
    <s v="technology/wearables"/>
    <n v="6396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-27892"/>
    <n v="29000"/>
    <n v="1108"/>
    <x v="2"/>
    <s v="US"/>
    <s v="USD"/>
    <n v="1463821338"/>
    <n v="1461229338"/>
    <b v="0"/>
    <n v="17"/>
    <b v="0"/>
    <s v="technology/wearables"/>
    <n v="554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-48173"/>
    <n v="57000"/>
    <n v="8827"/>
    <x v="2"/>
    <s v="US"/>
    <s v="USD"/>
    <n v="1472920909"/>
    <n v="1467736909"/>
    <b v="0"/>
    <n v="94"/>
    <b v="0"/>
    <s v="technology/wearables"/>
    <n v="4413.5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-55566"/>
    <n v="75000"/>
    <n v="19434"/>
    <x v="2"/>
    <s v="US"/>
    <s v="USD"/>
    <n v="1410955331"/>
    <n v="1407931331"/>
    <b v="0"/>
    <n v="129"/>
    <b v="0"/>
    <s v="technology/wearables"/>
    <n v="971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-2499"/>
    <n v="2500"/>
    <n v="1"/>
    <x v="2"/>
    <s v="US"/>
    <s v="USD"/>
    <n v="1477509604"/>
    <n v="1474917604"/>
    <b v="0"/>
    <n v="1"/>
    <b v="0"/>
    <s v="technology/wearables"/>
    <n v="0.5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-49947"/>
    <n v="50000"/>
    <n v="53"/>
    <x v="2"/>
    <s v="US"/>
    <s v="USD"/>
    <n v="1489512122"/>
    <n v="1486923722"/>
    <b v="0"/>
    <n v="4"/>
    <b v="0"/>
    <s v="technology/wearables"/>
    <n v="26.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-34702"/>
    <n v="35000"/>
    <n v="298"/>
    <x v="2"/>
    <s v="US"/>
    <s v="USD"/>
    <n v="1477949764"/>
    <n v="1474493764"/>
    <b v="0"/>
    <n v="3"/>
    <b v="0"/>
    <s v="technology/wearables"/>
    <n v="149"/>
    <x v="2"/>
    <s v="wearables"/>
    <x v="683"/>
    <d v="2016-10-31T16:36:04"/>
  </r>
  <r>
    <n v="684"/>
    <s v="Arcus Motion Analyzer | The Versatile Smart Ring"/>
    <s v="Arcus gives your fingers super powers."/>
    <n v="-296052"/>
    <n v="320000"/>
    <n v="23948"/>
    <x v="2"/>
    <s v="US"/>
    <s v="USD"/>
    <n v="1406257200"/>
    <n v="1403176891"/>
    <b v="0"/>
    <n v="135"/>
    <b v="0"/>
    <s v="technology/wearables"/>
    <n v="11974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-1447"/>
    <n v="2000"/>
    <n v="553"/>
    <x v="2"/>
    <s v="US"/>
    <s v="USD"/>
    <n v="1421095672"/>
    <n v="1417207672"/>
    <b v="0"/>
    <n v="10"/>
    <b v="0"/>
    <s v="technology/wearables"/>
    <n v="276.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-500000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-96450"/>
    <n v="100000"/>
    <n v="3550"/>
    <x v="2"/>
    <s v="MX"/>
    <s v="MXN"/>
    <n v="1486317653"/>
    <n v="1481133653"/>
    <b v="0"/>
    <n v="6"/>
    <b v="0"/>
    <s v="technology/wearables"/>
    <n v="1775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-5402"/>
    <n v="20000"/>
    <n v="14598"/>
    <x v="2"/>
    <s v="US"/>
    <s v="USD"/>
    <n v="1444876253"/>
    <n v="1442284253"/>
    <b v="0"/>
    <n v="36"/>
    <b v="0"/>
    <s v="technology/wearables"/>
    <n v="7299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-84702.5"/>
    <n v="200000"/>
    <n v="115297.5"/>
    <x v="2"/>
    <s v="US"/>
    <s v="USD"/>
    <n v="1481173140"/>
    <n v="1478016097"/>
    <b v="0"/>
    <n v="336"/>
    <b v="0"/>
    <s v="technology/wearables"/>
    <n v="57648.75"/>
    <x v="2"/>
    <s v="wearables"/>
    <x v="689"/>
    <d v="2016-12-07T23:59:00"/>
  </r>
  <r>
    <n v="690"/>
    <s v="BLOXSHIELD"/>
    <s v="A radiation shield for your fitness tracker, smartwatch or other wearable smart device"/>
    <n v="-17532"/>
    <n v="20000"/>
    <n v="2468"/>
    <x v="2"/>
    <s v="US"/>
    <s v="USD"/>
    <n v="1473400800"/>
    <n v="1469718841"/>
    <b v="0"/>
    <n v="34"/>
    <b v="0"/>
    <s v="technology/wearables"/>
    <n v="1234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-49740"/>
    <n v="50000"/>
    <n v="260"/>
    <x v="2"/>
    <s v="US"/>
    <s v="USD"/>
    <n v="1435711246"/>
    <n v="1433292046"/>
    <b v="0"/>
    <n v="10"/>
    <b v="0"/>
    <s v="technology/wearables"/>
    <n v="130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-18694"/>
    <n v="20000"/>
    <n v="1306"/>
    <x v="2"/>
    <s v="GB"/>
    <s v="GBP"/>
    <n v="1482397263"/>
    <n v="1479805263"/>
    <b v="0"/>
    <n v="201"/>
    <b v="0"/>
    <s v="technology/wearables"/>
    <n v="653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-64662"/>
    <n v="100000"/>
    <n v="35338"/>
    <x v="2"/>
    <s v="US"/>
    <s v="USD"/>
    <n v="1430421827"/>
    <n v="1427829827"/>
    <b v="0"/>
    <n v="296"/>
    <b v="0"/>
    <s v="technology/wearables"/>
    <n v="1766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-149410"/>
    <n v="150000"/>
    <n v="590"/>
    <x v="2"/>
    <s v="US"/>
    <s v="USD"/>
    <n v="1485964559"/>
    <n v="1483372559"/>
    <b v="0"/>
    <n v="7"/>
    <b v="0"/>
    <s v="technology/wearables"/>
    <n v="295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-59364"/>
    <n v="60000"/>
    <n v="636"/>
    <x v="2"/>
    <s v="US"/>
    <s v="USD"/>
    <n v="1414758620"/>
    <n v="1412166620"/>
    <b v="0"/>
    <n v="7"/>
    <b v="0"/>
    <s v="technology/wearables"/>
    <n v="318"/>
    <x v="2"/>
    <s v="wearables"/>
    <x v="695"/>
    <d v="2014-10-31T07:30:20"/>
  </r>
  <r>
    <n v="696"/>
    <s v="trustee"/>
    <s v="Show your fidelity by wearing the Trustee rings! Show where you are (at)!"/>
    <n v="-174999"/>
    <n v="175000"/>
    <n v="1"/>
    <x v="2"/>
    <s v="NL"/>
    <s v="EUR"/>
    <n v="1406326502"/>
    <n v="1403734502"/>
    <b v="0"/>
    <n v="1"/>
    <b v="0"/>
    <s v="technology/wearables"/>
    <n v="0.5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-2681"/>
    <n v="5000"/>
    <n v="2319"/>
    <x v="2"/>
    <s v="DE"/>
    <s v="EUR"/>
    <n v="1454502789"/>
    <n v="1453206789"/>
    <b v="0"/>
    <n v="114"/>
    <b v="0"/>
    <s v="technology/wearables"/>
    <n v="1159.5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-84610"/>
    <n v="100000"/>
    <n v="15390"/>
    <x v="2"/>
    <s v="US"/>
    <s v="USD"/>
    <n v="1411005600"/>
    <n v="1408141245"/>
    <b v="0"/>
    <n v="29"/>
    <b v="0"/>
    <s v="technology/wearables"/>
    <n v="769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-22851.259999999995"/>
    <n v="130000"/>
    <n v="107148.74"/>
    <x v="2"/>
    <s v="US"/>
    <s v="USD"/>
    <n v="1385136000"/>
    <n v="1381923548"/>
    <b v="0"/>
    <n v="890"/>
    <b v="0"/>
    <s v="technology/wearables"/>
    <n v="53574.37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-14597"/>
    <n v="15000"/>
    <n v="403"/>
    <x v="2"/>
    <s v="ES"/>
    <s v="EUR"/>
    <n v="1484065881"/>
    <n v="1481473881"/>
    <b v="0"/>
    <n v="31"/>
    <b v="0"/>
    <s v="technology/wearables"/>
    <n v="201.5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-16882"/>
    <n v="23000"/>
    <n v="6118"/>
    <x v="2"/>
    <s v="GB"/>
    <s v="GBP"/>
    <n v="1406130880"/>
    <n v="1403538880"/>
    <b v="0"/>
    <n v="21"/>
    <b v="0"/>
    <s v="technology/wearables"/>
    <n v="3059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-10377.99"/>
    <n v="15000"/>
    <n v="4622.01"/>
    <x v="2"/>
    <s v="US"/>
    <s v="USD"/>
    <n v="1480011987"/>
    <n v="1477416387"/>
    <b v="0"/>
    <n v="37"/>
    <b v="0"/>
    <s v="technology/wearables"/>
    <n v="2311.0050000000001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-14163"/>
    <n v="15000"/>
    <n v="837"/>
    <x v="2"/>
    <s v="US"/>
    <s v="USD"/>
    <n v="1485905520"/>
    <n v="1481150949"/>
    <b v="0"/>
    <n v="7"/>
    <b v="0"/>
    <s v="technology/wearables"/>
    <n v="418.5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-54519"/>
    <n v="55000"/>
    <n v="481"/>
    <x v="2"/>
    <s v="CA"/>
    <s v="CAD"/>
    <n v="1487565468"/>
    <n v="1482381468"/>
    <b v="0"/>
    <n v="4"/>
    <b v="0"/>
    <s v="technology/wearables"/>
    <n v="240.5"/>
    <x v="2"/>
    <s v="wearables"/>
    <x v="704"/>
    <d v="2017-02-19T23:37:48"/>
  </r>
  <r>
    <n v="705"/>
    <s v="SomnoScope"/>
    <s v="The closest thing ever to the Holy Grail of wearables technology"/>
    <n v="-99023"/>
    <n v="100000"/>
    <n v="977"/>
    <x v="2"/>
    <s v="NL"/>
    <s v="EUR"/>
    <n v="1484999278"/>
    <n v="1482407278"/>
    <b v="0"/>
    <n v="5"/>
    <b v="0"/>
    <s v="technology/wearables"/>
    <n v="488.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-100000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-14329.400000000001"/>
    <n v="68000"/>
    <n v="53670.6"/>
    <x v="2"/>
    <s v="GB"/>
    <s v="GBP"/>
    <n v="1483286127"/>
    <n v="1479830127"/>
    <b v="0"/>
    <n v="456"/>
    <b v="0"/>
    <s v="technology/wearables"/>
    <n v="26835.3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-31163"/>
    <n v="40000"/>
    <n v="8837"/>
    <x v="2"/>
    <s v="GB"/>
    <s v="GBP"/>
    <n v="1410616600"/>
    <n v="1405432600"/>
    <b v="0"/>
    <n v="369"/>
    <b v="0"/>
    <s v="technology/wearables"/>
    <n v="4418.5"/>
    <x v="2"/>
    <s v="wearables"/>
    <x v="708"/>
    <d v="2014-09-13T08:56:40"/>
  </r>
  <r>
    <n v="709"/>
    <s v="lumiglove"/>
    <s v="A &quot;handheld&quot; light, which eases the way you illuminate objects and/or paths."/>
    <n v="-14939"/>
    <n v="15000"/>
    <n v="61"/>
    <x v="2"/>
    <s v="US"/>
    <s v="USD"/>
    <n v="1417741159"/>
    <n v="1415149159"/>
    <b v="0"/>
    <n v="2"/>
    <b v="0"/>
    <s v="technology/wearables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-1200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-66209"/>
    <n v="100000"/>
    <n v="33791"/>
    <x v="2"/>
    <s v="NL"/>
    <s v="EUR"/>
    <n v="1481716868"/>
    <n v="1478257268"/>
    <b v="0"/>
    <n v="338"/>
    <b v="0"/>
    <s v="technology/wearables"/>
    <n v="16895.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-48395"/>
    <n v="48500"/>
    <n v="105"/>
    <x v="2"/>
    <s v="US"/>
    <s v="USD"/>
    <n v="1455466832"/>
    <n v="1452874832"/>
    <b v="0"/>
    <n v="4"/>
    <b v="0"/>
    <s v="technology/wearables"/>
    <n v="52.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-24801"/>
    <n v="25000"/>
    <n v="199"/>
    <x v="2"/>
    <s v="IT"/>
    <s v="EUR"/>
    <n v="1465130532"/>
    <n v="1462538532"/>
    <b v="0"/>
    <n v="1"/>
    <b v="0"/>
    <s v="technology/wearables"/>
    <n v="99.5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-12751"/>
    <n v="15000"/>
    <n v="2249"/>
    <x v="2"/>
    <s v="US"/>
    <s v="USD"/>
    <n v="1488308082"/>
    <n v="1483124082"/>
    <b v="0"/>
    <n v="28"/>
    <b v="0"/>
    <s v="technology/wearables"/>
    <n v="1124.5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-26111"/>
    <n v="27500"/>
    <n v="1389"/>
    <x v="2"/>
    <s v="US"/>
    <s v="USD"/>
    <n v="1446693040"/>
    <n v="1443233440"/>
    <b v="0"/>
    <n v="12"/>
    <b v="0"/>
    <s v="technology/wearables"/>
    <n v="694.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-6285"/>
    <n v="7000"/>
    <n v="715"/>
    <x v="2"/>
    <s v="US"/>
    <s v="USD"/>
    <n v="1417392000"/>
    <n v="1414511307"/>
    <b v="0"/>
    <n v="16"/>
    <b v="0"/>
    <s v="technology/wearables"/>
    <n v="357.5"/>
    <x v="2"/>
    <s v="wearables"/>
    <x v="716"/>
    <d v="2014-11-30T19:00:00"/>
  </r>
  <r>
    <n v="717"/>
    <s v="cool air belt"/>
    <s v="Cool air flowing under clothing keeps you cool."/>
    <n v="-99695"/>
    <n v="100000"/>
    <n v="305"/>
    <x v="2"/>
    <s v="US"/>
    <s v="USD"/>
    <n v="1409949002"/>
    <n v="1407357002"/>
    <b v="0"/>
    <n v="4"/>
    <b v="0"/>
    <s v="technology/wearables"/>
    <n v="152.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-11910"/>
    <n v="12000"/>
    <n v="90"/>
    <x v="2"/>
    <s v="US"/>
    <s v="USD"/>
    <n v="1487397540"/>
    <n v="1484684247"/>
    <b v="0"/>
    <n v="4"/>
    <b v="0"/>
    <s v="technology/wearables"/>
    <n v="4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-14806"/>
    <n v="15000"/>
    <n v="194"/>
    <x v="2"/>
    <s v="US"/>
    <s v="USD"/>
    <n v="1456189076"/>
    <n v="1454979476"/>
    <b v="0"/>
    <n v="10"/>
    <b v="0"/>
    <s v="technology/wearables"/>
    <n v="97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835"/>
    <n v="1900"/>
    <n v="2735"/>
    <x v="0"/>
    <s v="US"/>
    <s v="USD"/>
    <n v="1327851291"/>
    <n v="1325432091"/>
    <b v="0"/>
    <n v="41"/>
    <b v="1"/>
    <s v="publishing/nonfiction"/>
    <n v="1367.5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1813"/>
    <n v="8200"/>
    <n v="10013"/>
    <x v="0"/>
    <s v="US"/>
    <s v="USD"/>
    <n v="1406900607"/>
    <n v="1403012607"/>
    <b v="0"/>
    <n v="119"/>
    <b v="1"/>
    <s v="publishing/nonfiction"/>
    <n v="5006.5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8006"/>
    <n v="25000"/>
    <n v="33006"/>
    <x v="0"/>
    <s v="US"/>
    <s v="USD"/>
    <n v="1333909178"/>
    <n v="1331320778"/>
    <b v="0"/>
    <n v="153"/>
    <b v="1"/>
    <s v="publishing/nonfiction"/>
    <n v="1650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469"/>
    <n v="5000"/>
    <n v="5469"/>
    <x v="0"/>
    <s v="US"/>
    <s v="USD"/>
    <n v="1438228740"/>
    <n v="1435606549"/>
    <b v="0"/>
    <n v="100"/>
    <b v="1"/>
    <s v="publishing/nonfiction"/>
    <n v="2734.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383.01000000000022"/>
    <n v="7000"/>
    <n v="7383.01"/>
    <x v="0"/>
    <s v="US"/>
    <s v="USD"/>
    <n v="1309447163"/>
    <n v="1306855163"/>
    <b v="0"/>
    <n v="143"/>
    <b v="1"/>
    <s v="publishing/nonfiction"/>
    <n v="3691.5050000000001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70"/>
    <n v="20000"/>
    <n v="20070"/>
    <x v="0"/>
    <s v="US"/>
    <s v="USD"/>
    <n v="1450018912"/>
    <n v="1447426912"/>
    <b v="0"/>
    <n v="140"/>
    <b v="1"/>
    <s v="publishing/nonfiction"/>
    <n v="10035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35"/>
    <n v="2500"/>
    <n v="2535"/>
    <x v="0"/>
    <s v="US"/>
    <s v="USD"/>
    <n v="1365728487"/>
    <n v="1363136487"/>
    <b v="0"/>
    <n v="35"/>
    <b v="1"/>
    <s v="publishing/nonfiction"/>
    <n v="1267.5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1943"/>
    <n v="3500"/>
    <n v="5443"/>
    <x v="0"/>
    <s v="US"/>
    <s v="USD"/>
    <n v="1358198400"/>
    <n v="1354580949"/>
    <b v="0"/>
    <n v="149"/>
    <b v="1"/>
    <s v="publishing/nonfiction"/>
    <n v="2721.5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417.44999999999982"/>
    <n v="7500"/>
    <n v="7917.45"/>
    <x v="0"/>
    <s v="US"/>
    <s v="USD"/>
    <n v="1313957157"/>
    <n v="1310069157"/>
    <b v="0"/>
    <n v="130"/>
    <b v="1"/>
    <s v="publishing/nonfiction"/>
    <n v="3958.724999999999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1226"/>
    <n v="4000"/>
    <n v="5226"/>
    <x v="0"/>
    <s v="US"/>
    <s v="USD"/>
    <n v="1348028861"/>
    <n v="1342844861"/>
    <b v="0"/>
    <n v="120"/>
    <b v="1"/>
    <s v="publishing/nonfiction"/>
    <n v="2613"/>
    <x v="3"/>
    <s v="nonfiction"/>
    <x v="729"/>
    <d v="2012-09-18T23:27:41"/>
  </r>
  <r>
    <n v="730"/>
    <s v="Encyclopedia of Surfing"/>
    <s v="A Massive but Cheerful Online Digital Archive of Surfing"/>
    <n v="6438"/>
    <n v="20000"/>
    <n v="26438"/>
    <x v="0"/>
    <s v="US"/>
    <s v="USD"/>
    <n v="1323280391"/>
    <n v="1320688391"/>
    <b v="0"/>
    <n v="265"/>
    <b v="1"/>
    <s v="publishing/nonfiction"/>
    <n v="13219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1300"/>
    <n v="5000"/>
    <n v="6300"/>
    <x v="0"/>
    <s v="US"/>
    <s v="USD"/>
    <n v="1327212000"/>
    <n v="1322852747"/>
    <b v="0"/>
    <n v="71"/>
    <b v="1"/>
    <s v="publishing/nonfiction"/>
    <n v="3150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24"/>
    <n v="40"/>
    <n v="64"/>
    <x v="0"/>
    <s v="GB"/>
    <s v="GBP"/>
    <n v="1380449461"/>
    <n v="1375265461"/>
    <b v="0"/>
    <n v="13"/>
    <b v="1"/>
    <s v="publishing/nonfiction"/>
    <n v="3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512"/>
    <n v="2500"/>
    <n v="3012"/>
    <x v="0"/>
    <s v="GB"/>
    <s v="GBP"/>
    <n v="1387533892"/>
    <n v="1384941892"/>
    <b v="0"/>
    <n v="169"/>
    <b v="1"/>
    <s v="publishing/nonfiction"/>
    <n v="1506"/>
    <x v="3"/>
    <s v="nonfiction"/>
    <x v="733"/>
    <d v="2013-12-20T05:04:52"/>
  </r>
  <r>
    <n v="734"/>
    <s v="Sideswiped"/>
    <s v="Sideswiped is my story of growing in and trusting God through the mess and mysteries of life."/>
    <n v="2170"/>
    <n v="8500"/>
    <n v="10670"/>
    <x v="0"/>
    <s v="CA"/>
    <s v="CAD"/>
    <n v="1431147600"/>
    <n v="1428465420"/>
    <b v="0"/>
    <n v="57"/>
    <b v="1"/>
    <s v="publishing/nonfiction"/>
    <n v="5335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6771"/>
    <n v="47000"/>
    <n v="53771"/>
    <x v="0"/>
    <s v="US"/>
    <s v="USD"/>
    <n v="1417653540"/>
    <n v="1414975346"/>
    <b v="0"/>
    <n v="229"/>
    <b v="1"/>
    <s v="publishing/nonfiction"/>
    <n v="26885.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7745"/>
    <n v="3600"/>
    <n v="11345"/>
    <x v="0"/>
    <s v="US"/>
    <s v="USD"/>
    <n v="1385009940"/>
    <n v="1383327440"/>
    <b v="0"/>
    <n v="108"/>
    <b v="1"/>
    <s v="publishing/nonfiction"/>
    <n v="5672.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1120"/>
    <n v="5000"/>
    <n v="6120"/>
    <x v="0"/>
    <s v="US"/>
    <s v="USD"/>
    <n v="1392408000"/>
    <n v="1390890987"/>
    <b v="0"/>
    <n v="108"/>
    <b v="1"/>
    <s v="publishing/nonfiction"/>
    <n v="3060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01"/>
    <n v="1500"/>
    <n v="1601"/>
    <x v="0"/>
    <s v="US"/>
    <s v="USD"/>
    <n v="1417409940"/>
    <n v="1414765794"/>
    <b v="0"/>
    <n v="41"/>
    <b v="1"/>
    <s v="publishing/nonfiction"/>
    <n v="800.5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3500"/>
    <n v="6000"/>
    <n v="9500"/>
    <x v="0"/>
    <s v="US"/>
    <s v="USD"/>
    <n v="1407758629"/>
    <n v="1404907429"/>
    <b v="0"/>
    <n v="139"/>
    <b v="1"/>
    <s v="publishing/nonfiction"/>
    <n v="4750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222"/>
    <n v="3000"/>
    <n v="3222"/>
    <x v="0"/>
    <s v="US"/>
    <s v="USD"/>
    <n v="1434857482"/>
    <n v="1433647882"/>
    <b v="0"/>
    <n v="19"/>
    <b v="1"/>
    <s v="publishing/nonfiction"/>
    <n v="1611"/>
    <x v="3"/>
    <s v="nonfiction"/>
    <x v="740"/>
    <d v="2015-06-20T22:31:22"/>
  </r>
  <r>
    <n v="741"/>
    <s v="reVILNA: the vilna ghetto project"/>
    <s v="A revolutionary digital mapping project of the Vilna Ghetto"/>
    <n v="293.79999999999927"/>
    <n v="13000"/>
    <n v="13293.8"/>
    <x v="0"/>
    <s v="US"/>
    <s v="USD"/>
    <n v="1370964806"/>
    <n v="1367940806"/>
    <b v="0"/>
    <n v="94"/>
    <b v="1"/>
    <s v="publishing/nonfiction"/>
    <n v="6646.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50"/>
    <n v="1400"/>
    <n v="1550"/>
    <x v="0"/>
    <s v="US"/>
    <s v="USD"/>
    <n v="1395435712"/>
    <n v="1392847312"/>
    <b v="0"/>
    <n v="23"/>
    <b v="1"/>
    <s v="publishing/nonfiction"/>
    <n v="775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264"/>
    <n v="550"/>
    <n v="814"/>
    <x v="0"/>
    <s v="US"/>
    <s v="USD"/>
    <n v="1334610000"/>
    <n v="1332435685"/>
    <b v="0"/>
    <n v="15"/>
    <b v="1"/>
    <s v="publishing/nonfiction"/>
    <n v="40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116"/>
    <n v="5000"/>
    <n v="5116"/>
    <x v="0"/>
    <s v="US"/>
    <s v="USD"/>
    <n v="1355439503"/>
    <n v="1352847503"/>
    <b v="0"/>
    <n v="62"/>
    <b v="1"/>
    <s v="publishing/nonfiction"/>
    <n v="2558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1756"/>
    <n v="2220"/>
    <n v="3976"/>
    <x v="0"/>
    <s v="US"/>
    <s v="USD"/>
    <n v="1367588645"/>
    <n v="1364996645"/>
    <b v="0"/>
    <n v="74"/>
    <b v="1"/>
    <s v="publishing/nonfiction"/>
    <n v="1988"/>
    <x v="3"/>
    <s v="nonfiction"/>
    <x v="745"/>
    <d v="2013-05-03T08:44:05"/>
  </r>
  <r>
    <n v="746"/>
    <s v="Attention: People With Body Parts"/>
    <s v="This is a book of letters. Letters to our body parts."/>
    <n v="331"/>
    <n v="2987"/>
    <n v="3318"/>
    <x v="0"/>
    <s v="US"/>
    <s v="USD"/>
    <n v="1348372740"/>
    <n v="1346806909"/>
    <b v="0"/>
    <n v="97"/>
    <b v="1"/>
    <s v="publishing/nonfiction"/>
    <n v="165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3"/>
    <n v="7000"/>
    <n v="7003"/>
    <x v="0"/>
    <s v="NL"/>
    <s v="EUR"/>
    <n v="1421319240"/>
    <n v="1418649019"/>
    <b v="0"/>
    <n v="55"/>
    <b v="1"/>
    <s v="publishing/nonfiction"/>
    <n v="3501.5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5"/>
    <n v="2000"/>
    <n v="2005"/>
    <x v="0"/>
    <s v="US"/>
    <s v="USD"/>
    <n v="1407701966"/>
    <n v="1405109966"/>
    <b v="0"/>
    <n v="44"/>
    <b v="1"/>
    <s v="publishing/nonfiction"/>
    <n v="1002.5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556"/>
    <n v="10000"/>
    <n v="10556"/>
    <x v="0"/>
    <s v="US"/>
    <s v="USD"/>
    <n v="1485642930"/>
    <n v="1483050930"/>
    <b v="0"/>
    <n v="110"/>
    <b v="1"/>
    <s v="publishing/nonfiction"/>
    <n v="527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115"/>
    <n v="4444"/>
    <n v="4559"/>
    <x v="0"/>
    <s v="US"/>
    <s v="USD"/>
    <n v="1361739872"/>
    <n v="1359147872"/>
    <b v="0"/>
    <n v="59"/>
    <b v="1"/>
    <s v="publishing/nonfiction"/>
    <n v="2279.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555"/>
    <n v="3000"/>
    <n v="3555"/>
    <x v="0"/>
    <s v="US"/>
    <s v="USD"/>
    <n v="1312470475"/>
    <n v="1308496075"/>
    <b v="0"/>
    <n v="62"/>
    <b v="1"/>
    <s v="publishing/nonfiction"/>
    <n v="1777.5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85"/>
    <n v="5000"/>
    <n v="5585"/>
    <x v="0"/>
    <s v="AU"/>
    <s v="AUD"/>
    <n v="1476615600"/>
    <n v="1474884417"/>
    <b v="0"/>
    <n v="105"/>
    <b v="1"/>
    <s v="publishing/nonfiction"/>
    <n v="2792.5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2800"/>
    <n v="10000"/>
    <n v="12800"/>
    <x v="0"/>
    <s v="US"/>
    <s v="USD"/>
    <n v="1423922991"/>
    <n v="1421330991"/>
    <b v="0"/>
    <n v="26"/>
    <b v="1"/>
    <s v="publishing/nonfiction"/>
    <n v="6400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75"/>
    <n v="2000"/>
    <n v="2075"/>
    <x v="0"/>
    <s v="US"/>
    <s v="USD"/>
    <n v="1357408721"/>
    <n v="1354816721"/>
    <b v="0"/>
    <n v="49"/>
    <b v="1"/>
    <s v="publishing/nonfiction"/>
    <n v="1037.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47.690000000000055"/>
    <n v="2500"/>
    <n v="2547.69"/>
    <x v="0"/>
    <s v="US"/>
    <s v="USD"/>
    <n v="1369010460"/>
    <n v="1366381877"/>
    <b v="0"/>
    <n v="68"/>
    <b v="1"/>
    <s v="publishing/nonfiction"/>
    <n v="1273.845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124"/>
    <n v="700"/>
    <n v="824"/>
    <x v="0"/>
    <s v="US"/>
    <s v="USD"/>
    <n v="1303147459"/>
    <n v="1297880659"/>
    <b v="0"/>
    <n v="22"/>
    <b v="1"/>
    <s v="publishing/nonfiction"/>
    <n v="412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345"/>
    <n v="250"/>
    <n v="595"/>
    <x v="0"/>
    <s v="US"/>
    <s v="USD"/>
    <n v="1354756714"/>
    <n v="1353547114"/>
    <b v="0"/>
    <n v="18"/>
    <b v="1"/>
    <s v="publishing/nonfiction"/>
    <n v="297.5"/>
    <x v="3"/>
    <s v="nonfiction"/>
    <x v="757"/>
    <d v="2012-12-05T20:18:34"/>
  </r>
  <r>
    <n v="758"/>
    <s v="Publish Waiting On Humanity"/>
    <s v="I am publishing my book, Waiting on Humanity and need some finishing funds to do so."/>
    <n v="50"/>
    <n v="2500"/>
    <n v="2550"/>
    <x v="0"/>
    <s v="US"/>
    <s v="USD"/>
    <n v="1286568268"/>
    <n v="1283976268"/>
    <b v="0"/>
    <n v="19"/>
    <b v="1"/>
    <s v="publishing/nonfiction"/>
    <n v="1275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96"/>
    <n v="5000"/>
    <n v="5096"/>
    <x v="0"/>
    <s v="GB"/>
    <s v="GBP"/>
    <n v="1404892539"/>
    <n v="1401436539"/>
    <b v="0"/>
    <n v="99"/>
    <b v="1"/>
    <s v="publishing/nonfiction"/>
    <n v="2548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-2200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-4765"/>
    <n v="5000"/>
    <n v="235"/>
    <x v="2"/>
    <s v="US"/>
    <s v="USD"/>
    <n v="1391364126"/>
    <n v="1388772126"/>
    <b v="0"/>
    <n v="6"/>
    <b v="0"/>
    <s v="publishing/fiction"/>
    <n v="117.5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-3500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-4285"/>
    <n v="4290"/>
    <n v="5"/>
    <x v="2"/>
    <s v="GB"/>
    <s v="GBP"/>
    <n v="1376563408"/>
    <n v="1373971408"/>
    <b v="0"/>
    <n v="1"/>
    <b v="0"/>
    <s v="publishing/fiction"/>
    <n v="2.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-5000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-4479"/>
    <n v="7000"/>
    <n v="2521"/>
    <x v="2"/>
    <s v="US"/>
    <s v="USD"/>
    <n v="1413723684"/>
    <n v="1411131684"/>
    <b v="0"/>
    <n v="44"/>
    <b v="0"/>
    <s v="publishing/fiction"/>
    <n v="1260.5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-4000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-4823"/>
    <n v="5000"/>
    <n v="177"/>
    <x v="2"/>
    <s v="US"/>
    <s v="USD"/>
    <n v="1432178810"/>
    <n v="1429586810"/>
    <b v="0"/>
    <n v="3"/>
    <b v="0"/>
    <s v="publishing/fiction"/>
    <n v="88.5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-2500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-2344"/>
    <n v="4000"/>
    <n v="1656"/>
    <x v="2"/>
    <s v="US"/>
    <s v="USD"/>
    <n v="1388102094"/>
    <n v="1385510094"/>
    <b v="0"/>
    <n v="52"/>
    <b v="0"/>
    <s v="publishing/fiction"/>
    <n v="828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-17500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-37990"/>
    <n v="38000"/>
    <n v="10"/>
    <x v="2"/>
    <s v="US"/>
    <s v="USD"/>
    <n v="1454183202"/>
    <n v="1449863202"/>
    <b v="0"/>
    <n v="1"/>
    <b v="0"/>
    <s v="publishing/fiction"/>
    <n v="5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-1450"/>
    <n v="1500"/>
    <n v="50"/>
    <x v="2"/>
    <s v="US"/>
    <s v="USD"/>
    <n v="1257047940"/>
    <n v="1252718519"/>
    <b v="0"/>
    <n v="1"/>
    <b v="0"/>
    <s v="publishing/fiction"/>
    <n v="25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-3727"/>
    <n v="3759"/>
    <n v="32"/>
    <x v="2"/>
    <s v="GB"/>
    <s v="GBP"/>
    <n v="1431298860"/>
    <n v="1428341985"/>
    <b v="0"/>
    <n v="2"/>
    <b v="0"/>
    <s v="publishing/fiction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-149"/>
    <n v="500"/>
    <n v="351"/>
    <x v="2"/>
    <s v="US"/>
    <s v="USD"/>
    <n v="1393181018"/>
    <n v="1390589018"/>
    <b v="0"/>
    <n v="9"/>
    <b v="0"/>
    <s v="publishing/fiction"/>
    <n v="175.5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-9830"/>
    <n v="10000"/>
    <n v="170"/>
    <x v="2"/>
    <s v="US"/>
    <s v="USD"/>
    <n v="1323998795"/>
    <n v="1321406795"/>
    <b v="0"/>
    <n v="5"/>
    <b v="0"/>
    <s v="publishing/fiction"/>
    <n v="85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-3402"/>
    <n v="7000"/>
    <n v="3598"/>
    <x v="2"/>
    <s v="US"/>
    <s v="USD"/>
    <n v="1444539600"/>
    <n v="1441297645"/>
    <b v="0"/>
    <n v="57"/>
    <b v="0"/>
    <s v="publishing/fiction"/>
    <n v="1799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-2979"/>
    <n v="3000"/>
    <n v="21"/>
    <x v="2"/>
    <s v="US"/>
    <s v="USD"/>
    <n v="1375313577"/>
    <n v="1372721577"/>
    <b v="0"/>
    <n v="3"/>
    <b v="0"/>
    <s v="publishing/fiction"/>
    <n v="10.5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-498"/>
    <n v="500"/>
    <n v="2"/>
    <x v="2"/>
    <s v="US"/>
    <s v="USD"/>
    <n v="1398876680"/>
    <n v="1396284680"/>
    <b v="0"/>
    <n v="1"/>
    <b v="0"/>
    <s v="publishing/fiction"/>
    <n v="1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-14600"/>
    <n v="15000"/>
    <n v="400"/>
    <x v="2"/>
    <s v="US"/>
    <s v="USD"/>
    <n v="1287115200"/>
    <n v="1284567905"/>
    <b v="0"/>
    <n v="6"/>
    <b v="0"/>
    <s v="publishing/fiction"/>
    <n v="200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40"/>
    <n v="1000"/>
    <n v="1040"/>
    <x v="0"/>
    <s v="US"/>
    <s v="USD"/>
    <n v="1304439025"/>
    <n v="1301847025"/>
    <b v="0"/>
    <n v="27"/>
    <b v="1"/>
    <s v="music/rock"/>
    <n v="520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265.23"/>
    <n v="800"/>
    <n v="1065.23"/>
    <x v="0"/>
    <s v="US"/>
    <s v="USD"/>
    <n v="1370649674"/>
    <n v="1368057674"/>
    <b v="0"/>
    <n v="25"/>
    <b v="1"/>
    <s v="music/rock"/>
    <n v="532.615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0"/>
    <n v="700"/>
    <n v="700"/>
    <x v="0"/>
    <s v="US"/>
    <s v="USD"/>
    <n v="1345918302"/>
    <n v="1343326302"/>
    <b v="0"/>
    <n v="14"/>
    <b v="1"/>
    <s v="music/rock"/>
    <n v="3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722"/>
    <n v="1500"/>
    <n v="2222"/>
    <x v="0"/>
    <s v="US"/>
    <s v="USD"/>
    <n v="1335564000"/>
    <n v="1332182049"/>
    <b v="0"/>
    <n v="35"/>
    <b v="1"/>
    <s v="music/rock"/>
    <n v="1111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25"/>
    <n v="1000"/>
    <n v="1025"/>
    <x v="0"/>
    <s v="US"/>
    <s v="USD"/>
    <n v="1395023719"/>
    <n v="1391571319"/>
    <b v="0"/>
    <n v="10"/>
    <b v="1"/>
    <s v="music/rock"/>
    <n v="51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403.14"/>
    <n v="500"/>
    <n v="903.14"/>
    <x v="0"/>
    <s v="US"/>
    <s v="USD"/>
    <n v="1362060915"/>
    <n v="1359468915"/>
    <b v="0"/>
    <n v="29"/>
    <b v="1"/>
    <s v="music/rock"/>
    <n v="451.57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2140"/>
    <n v="5000"/>
    <n v="7140"/>
    <x v="0"/>
    <s v="US"/>
    <s v="USD"/>
    <n v="1336751220"/>
    <n v="1331774434"/>
    <b v="0"/>
    <n v="44"/>
    <b v="1"/>
    <s v="music/rock"/>
    <n v="3570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70"/>
    <n v="1200"/>
    <n v="1370"/>
    <x v="0"/>
    <s v="US"/>
    <s v="USD"/>
    <n v="1383318226"/>
    <n v="1380726226"/>
    <b v="0"/>
    <n v="17"/>
    <b v="1"/>
    <s v="music/rock"/>
    <n v="685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35.05"/>
    <n v="1000"/>
    <n v="2035.05"/>
    <x v="0"/>
    <s v="US"/>
    <s v="USD"/>
    <n v="1341633540"/>
    <n v="1338336588"/>
    <b v="0"/>
    <n v="34"/>
    <b v="1"/>
    <s v="music/rock"/>
    <n v="1017.52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60"/>
    <n v="1700"/>
    <n v="1860"/>
    <x v="0"/>
    <s v="US"/>
    <s v="USD"/>
    <n v="1358755140"/>
    <n v="1357187280"/>
    <b v="0"/>
    <n v="14"/>
    <b v="1"/>
    <s v="music/rock"/>
    <n v="930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4437.4599999999991"/>
    <n v="10000"/>
    <n v="14437.46"/>
    <x v="0"/>
    <s v="US"/>
    <s v="USD"/>
    <n v="1359680939"/>
    <n v="1357088939"/>
    <b v="0"/>
    <n v="156"/>
    <b v="1"/>
    <s v="music/rock"/>
    <n v="7218.7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290"/>
    <n v="7500"/>
    <n v="7790"/>
    <x v="0"/>
    <s v="US"/>
    <s v="USD"/>
    <n v="1384322340"/>
    <n v="1381430646"/>
    <b v="0"/>
    <n v="128"/>
    <b v="1"/>
    <s v="music/rock"/>
    <n v="3895"/>
    <x v="4"/>
    <s v="rock"/>
    <x v="791"/>
    <d v="2013-11-13T00:59:00"/>
  </r>
  <r>
    <n v="792"/>
    <s v="&quot;Believable Lies&quot; - The Album"/>
    <s v="Rock n' Roll about the intersection of lies and belief: the Believable Lie."/>
    <n v="11.110000000000127"/>
    <n v="2500"/>
    <n v="2511.11"/>
    <x v="0"/>
    <s v="US"/>
    <s v="USD"/>
    <n v="1383861483"/>
    <n v="1381265883"/>
    <b v="0"/>
    <n v="60"/>
    <b v="1"/>
    <s v="music/rock"/>
    <n v="1255.5550000000001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76.429999999999836"/>
    <n v="2750"/>
    <n v="2826.43"/>
    <x v="0"/>
    <s v="US"/>
    <s v="USD"/>
    <n v="1372827540"/>
    <n v="1371491244"/>
    <b v="0"/>
    <n v="32"/>
    <b v="1"/>
    <s v="music/rock"/>
    <n v="1413.2149999999999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425"/>
    <n v="8000"/>
    <n v="8425"/>
    <x v="0"/>
    <s v="US"/>
    <s v="USD"/>
    <n v="1315242360"/>
    <n v="1310438737"/>
    <b v="0"/>
    <n v="53"/>
    <b v="1"/>
    <s v="music/rock"/>
    <n v="4212.5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650"/>
    <n v="14000"/>
    <n v="15650"/>
    <x v="0"/>
    <s v="US"/>
    <s v="USD"/>
    <n v="1333774740"/>
    <n v="1330094566"/>
    <b v="0"/>
    <n v="184"/>
    <b v="1"/>
    <s v="music/rock"/>
    <n v="782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35"/>
    <n v="10000"/>
    <n v="10135"/>
    <x v="0"/>
    <s v="US"/>
    <s v="USD"/>
    <n v="1379279400"/>
    <n v="1376687485"/>
    <b v="0"/>
    <n v="90"/>
    <b v="1"/>
    <s v="music/rock"/>
    <n v="5067.5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226"/>
    <n v="3000"/>
    <n v="3226"/>
    <x v="0"/>
    <s v="US"/>
    <s v="USD"/>
    <n v="1335672000"/>
    <n v="1332978688"/>
    <b v="0"/>
    <n v="71"/>
    <b v="1"/>
    <s v="music/rock"/>
    <n v="1613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521"/>
    <n v="3500"/>
    <n v="4021"/>
    <x v="0"/>
    <s v="US"/>
    <s v="USD"/>
    <n v="1412086187"/>
    <n v="1409494187"/>
    <b v="0"/>
    <n v="87"/>
    <b v="1"/>
    <s v="music/rock"/>
    <n v="2010.5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1"/>
    <n v="5000"/>
    <n v="5001"/>
    <x v="0"/>
    <s v="US"/>
    <s v="USD"/>
    <n v="1335542446"/>
    <n v="1332950446"/>
    <b v="0"/>
    <n v="28"/>
    <b v="1"/>
    <s v="music/rock"/>
    <n v="2500.5"/>
    <x v="4"/>
    <s v="rock"/>
    <x v="799"/>
    <d v="2012-04-27T11:00:46"/>
  </r>
  <r>
    <n v="800"/>
    <s v="LF4 WildFire"/>
    <s v="Scotland's premier classic rock and metal festival, 3 days, 3-4 stages, family friendly,  for people of all ages"/>
    <n v="782"/>
    <n v="1500"/>
    <n v="2282"/>
    <x v="0"/>
    <s v="GB"/>
    <s v="GBP"/>
    <n v="1410431054"/>
    <n v="1407839054"/>
    <b v="0"/>
    <n v="56"/>
    <b v="1"/>
    <s v="music/rock"/>
    <n v="11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30.42999999999984"/>
    <n v="2000"/>
    <n v="2230.4299999999998"/>
    <x v="0"/>
    <s v="US"/>
    <s v="USD"/>
    <n v="1309547120"/>
    <n v="1306955120"/>
    <b v="0"/>
    <n v="51"/>
    <b v="1"/>
    <s v="music/rock"/>
    <n v="1115.2149999999999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80"/>
    <n v="6000"/>
    <n v="6080"/>
    <x v="0"/>
    <s v="US"/>
    <s v="USD"/>
    <n v="1347854700"/>
    <n v="1343867524"/>
    <b v="0"/>
    <n v="75"/>
    <b v="1"/>
    <s v="music/rock"/>
    <n v="3040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535"/>
    <n v="2300"/>
    <n v="2835"/>
    <x v="0"/>
    <s v="US"/>
    <s v="USD"/>
    <n v="1306630800"/>
    <n v="1304376478"/>
    <b v="0"/>
    <n v="38"/>
    <b v="1"/>
    <s v="music/rock"/>
    <n v="1417.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0"/>
    <n v="5500"/>
    <n v="5500"/>
    <x v="0"/>
    <s v="US"/>
    <s v="USD"/>
    <n v="1311393540"/>
    <n v="1309919526"/>
    <b v="0"/>
    <n v="18"/>
    <b v="1"/>
    <s v="music/rock"/>
    <n v="2750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150"/>
    <n v="3000"/>
    <n v="3150"/>
    <x v="0"/>
    <s v="US"/>
    <s v="USD"/>
    <n v="1310857200"/>
    <n v="1306525512"/>
    <b v="0"/>
    <n v="54"/>
    <b v="1"/>
    <s v="music/rock"/>
    <n v="1575"/>
    <x v="4"/>
    <s v="rock"/>
    <x v="805"/>
    <d v="2011-07-16T18:00:00"/>
  </r>
  <r>
    <n v="806"/>
    <s v="Golden Animals NEW Album!"/>
    <s v="Help Golden Animals finish their NEW Album!"/>
    <n v="355"/>
    <n v="8000"/>
    <n v="8355"/>
    <x v="0"/>
    <s v="US"/>
    <s v="USD"/>
    <n v="1315413339"/>
    <n v="1312821339"/>
    <b v="0"/>
    <n v="71"/>
    <b v="1"/>
    <s v="music/rock"/>
    <n v="4177.5"/>
    <x v="4"/>
    <s v="rock"/>
    <x v="806"/>
    <d v="2011-09-07T11:35:39"/>
  </r>
  <r>
    <n v="807"/>
    <s v="Sic Vita - New EP Release - 2017"/>
    <s v="Join the Sic Vita family and lend a hand as we create a new album!"/>
    <n v="205"/>
    <n v="4000"/>
    <n v="4205"/>
    <x v="0"/>
    <s v="US"/>
    <s v="USD"/>
    <n v="1488333600"/>
    <n v="1485270311"/>
    <b v="0"/>
    <n v="57"/>
    <b v="1"/>
    <s v="music/rock"/>
    <n v="2102.5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0"/>
    <n v="4500"/>
    <n v="4500"/>
    <x v="0"/>
    <s v="CA"/>
    <s v="CAD"/>
    <n v="1419224340"/>
    <n v="1416363886"/>
    <b v="0"/>
    <n v="43"/>
    <b v="1"/>
    <s v="music/rock"/>
    <n v="2250"/>
    <x v="4"/>
    <s v="rock"/>
    <x v="808"/>
    <d v="2014-12-21T23:59:00"/>
  </r>
  <r>
    <n v="809"/>
    <s v="Peter's New Album!!"/>
    <s v="Acknowledged songwriter looking to record album of new songs to secure a Publishing Contract"/>
    <n v="151"/>
    <n v="4000"/>
    <n v="4151"/>
    <x v="0"/>
    <s v="US"/>
    <s v="USD"/>
    <n v="1390161630"/>
    <n v="1387569630"/>
    <b v="0"/>
    <n v="52"/>
    <b v="1"/>
    <s v="music/rock"/>
    <n v="2075.5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75"/>
    <n v="1500"/>
    <n v="1575"/>
    <x v="0"/>
    <s v="US"/>
    <s v="USD"/>
    <n v="1346462462"/>
    <n v="1343870462"/>
    <b v="0"/>
    <n v="27"/>
    <b v="1"/>
    <s v="music/rock"/>
    <n v="787.5"/>
    <x v="4"/>
    <s v="rock"/>
    <x v="810"/>
    <d v="2012-08-31T20:21:02"/>
  </r>
  <r>
    <n v="811"/>
    <s v="Love Water Tour"/>
    <s v="We need your financial support to cover the tour costs!  (Sound, lights, travel, stage design)"/>
    <n v="40"/>
    <n v="1000"/>
    <n v="1040"/>
    <x v="0"/>
    <s v="US"/>
    <s v="USD"/>
    <n v="1373475120"/>
    <n v="1371569202"/>
    <b v="0"/>
    <n v="12"/>
    <b v="1"/>
    <s v="music/rock"/>
    <n v="520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311"/>
    <n v="600"/>
    <n v="911"/>
    <x v="0"/>
    <s v="US"/>
    <s v="USD"/>
    <n v="1362146280"/>
    <n v="1357604752"/>
    <b v="0"/>
    <n v="33"/>
    <b v="1"/>
    <s v="music/rock"/>
    <n v="455.5"/>
    <x v="4"/>
    <s v="rock"/>
    <x v="812"/>
    <d v="2013-03-01T08:58:00"/>
  </r>
  <r>
    <n v="813"/>
    <s v="Rules of Civility and Decent Behavior"/>
    <s v="A pre order campaign to fund the pressing of our second full length vinyl LP"/>
    <n v="899.94"/>
    <n v="1500"/>
    <n v="2399.94"/>
    <x v="0"/>
    <s v="US"/>
    <s v="USD"/>
    <n v="1342825365"/>
    <n v="1340233365"/>
    <b v="0"/>
    <n v="96"/>
    <b v="1"/>
    <s v="music/rock"/>
    <n v="1199.97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273"/>
    <n v="1000"/>
    <n v="1273"/>
    <x v="0"/>
    <s v="US"/>
    <s v="USD"/>
    <n v="1306865040"/>
    <n v="1305568201"/>
    <b v="0"/>
    <n v="28"/>
    <b v="1"/>
    <s v="music/rock"/>
    <n v="636.5"/>
    <x v="4"/>
    <s v="rock"/>
    <x v="814"/>
    <d v="2011-05-31T13:04:00"/>
  </r>
  <r>
    <n v="815"/>
    <s v="Some Late Help for The Early Reset"/>
    <s v="Be a part of helping The Early Reset finish their new 7 song EP."/>
    <n v="280"/>
    <n v="4000"/>
    <n v="4280"/>
    <x v="0"/>
    <s v="US"/>
    <s v="USD"/>
    <n v="1414879303"/>
    <n v="1412287303"/>
    <b v="0"/>
    <n v="43"/>
    <b v="1"/>
    <s v="music/rock"/>
    <n v="214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1058.5500000000002"/>
    <n v="7000"/>
    <n v="8058.55"/>
    <x v="0"/>
    <s v="US"/>
    <s v="USD"/>
    <n v="1365489000"/>
    <n v="1362776043"/>
    <b v="0"/>
    <n v="205"/>
    <b v="1"/>
    <s v="music/rock"/>
    <n v="4029.275000000000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556.65999999999985"/>
    <n v="1500"/>
    <n v="2056.66"/>
    <x v="0"/>
    <s v="US"/>
    <s v="USD"/>
    <n v="1331441940"/>
    <n v="1326810211"/>
    <b v="0"/>
    <n v="23"/>
    <b v="1"/>
    <s v="music/rock"/>
    <n v="1028.33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195"/>
    <n v="350"/>
    <n v="545"/>
    <x v="0"/>
    <s v="US"/>
    <s v="USD"/>
    <n v="1344358860"/>
    <n v="1343682681"/>
    <b v="0"/>
    <n v="19"/>
    <b v="1"/>
    <s v="music/rock"/>
    <n v="272.5"/>
    <x v="4"/>
    <s v="rock"/>
    <x v="818"/>
    <d v="2012-08-07T12:01:00"/>
  </r>
  <r>
    <n v="819"/>
    <s v="Winter Tour"/>
    <s v="We are touring the Southeast in support of our new EP"/>
    <n v="35"/>
    <n v="400"/>
    <n v="435"/>
    <x v="0"/>
    <s v="US"/>
    <s v="USD"/>
    <n v="1387601040"/>
    <n v="1386806254"/>
    <b v="0"/>
    <n v="14"/>
    <b v="1"/>
    <s v="music/rock"/>
    <n v="217.5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681"/>
    <n v="2000"/>
    <n v="2681"/>
    <x v="0"/>
    <s v="US"/>
    <s v="USD"/>
    <n v="1402290000"/>
    <n v="1399666342"/>
    <b v="0"/>
    <n v="38"/>
    <b v="1"/>
    <s v="music/rock"/>
    <n v="1340.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0"/>
    <n v="17482"/>
    <n v="17482"/>
    <x v="0"/>
    <s v="US"/>
    <s v="USD"/>
    <n v="1430712060"/>
    <n v="1427753265"/>
    <b v="0"/>
    <n v="78"/>
    <b v="1"/>
    <s v="music/rock"/>
    <n v="8741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575"/>
    <n v="3000"/>
    <n v="3575"/>
    <x v="0"/>
    <s v="US"/>
    <s v="USD"/>
    <n v="1349477050"/>
    <n v="1346885050"/>
    <b v="0"/>
    <n v="69"/>
    <b v="1"/>
    <s v="music/rock"/>
    <n v="1787.5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636"/>
    <n v="800"/>
    <n v="1436"/>
    <x v="0"/>
    <s v="US"/>
    <s v="USD"/>
    <n v="1427062852"/>
    <n v="1424474452"/>
    <b v="0"/>
    <n v="33"/>
    <b v="1"/>
    <s v="music/rock"/>
    <n v="718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550.09999999999991"/>
    <n v="1600"/>
    <n v="2150.1"/>
    <x v="0"/>
    <s v="US"/>
    <s v="USD"/>
    <n v="1271573940"/>
    <n v="1268459318"/>
    <b v="0"/>
    <n v="54"/>
    <b v="1"/>
    <s v="music/rock"/>
    <n v="1075.05"/>
    <x v="4"/>
    <s v="rock"/>
    <x v="824"/>
    <d v="2010-04-18T01:59:00"/>
  </r>
  <r>
    <n v="825"/>
    <s v="KILL FREEMAN"/>
    <s v="Kickstarting Kill Freeman independently. Help fund the New Record, Video and Live Shows."/>
    <n v="54"/>
    <n v="12500"/>
    <n v="12554"/>
    <x v="0"/>
    <s v="US"/>
    <s v="USD"/>
    <n v="1351495284"/>
    <n v="1349335284"/>
    <b v="0"/>
    <n v="99"/>
    <b v="1"/>
    <s v="music/rock"/>
    <n v="627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80"/>
    <n v="5500"/>
    <n v="5580"/>
    <x v="0"/>
    <s v="US"/>
    <s v="USD"/>
    <n v="1332719730"/>
    <n v="1330908930"/>
    <b v="0"/>
    <n v="49"/>
    <b v="1"/>
    <s v="music/rock"/>
    <n v="2790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10"/>
    <n v="300"/>
    <n v="310"/>
    <x v="0"/>
    <s v="US"/>
    <s v="USD"/>
    <n v="1329248940"/>
    <n v="1326972107"/>
    <b v="0"/>
    <n v="11"/>
    <b v="1"/>
    <s v="music/rock"/>
    <n v="155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91"/>
    <n v="1300"/>
    <n v="1391"/>
    <x v="0"/>
    <s v="US"/>
    <s v="USD"/>
    <n v="1340641440"/>
    <n v="1339549982"/>
    <b v="0"/>
    <n v="38"/>
    <b v="1"/>
    <s v="music/rock"/>
    <n v="695.5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20"/>
    <n v="500"/>
    <n v="520"/>
    <x v="0"/>
    <s v="GB"/>
    <s v="GBP"/>
    <n v="1468437240"/>
    <n v="1463253240"/>
    <b v="0"/>
    <n v="16"/>
    <b v="1"/>
    <s v="music/rock"/>
    <n v="260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41"/>
    <n v="1800"/>
    <n v="1941"/>
    <x v="0"/>
    <s v="US"/>
    <s v="USD"/>
    <n v="1363952225"/>
    <n v="1361363825"/>
    <b v="0"/>
    <n v="32"/>
    <b v="1"/>
    <s v="music/rock"/>
    <n v="970.5"/>
    <x v="4"/>
    <s v="rock"/>
    <x v="830"/>
    <d v="2013-03-22T06:37:05"/>
  </r>
  <r>
    <n v="831"/>
    <s v="Let The 7Horse Run!"/>
    <s v="7Horse is a new band with a self-funded album and a show they want to rock in your town!"/>
    <n v="2000"/>
    <n v="1500"/>
    <n v="3500"/>
    <x v="0"/>
    <s v="US"/>
    <s v="USD"/>
    <n v="1335540694"/>
    <n v="1332948694"/>
    <b v="0"/>
    <n v="20"/>
    <b v="1"/>
    <s v="music/rock"/>
    <n v="1750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91.059999999999491"/>
    <n v="15000"/>
    <n v="15091.06"/>
    <x v="0"/>
    <s v="US"/>
    <s v="USD"/>
    <n v="1327133580"/>
    <n v="1321978335"/>
    <b v="0"/>
    <n v="154"/>
    <b v="1"/>
    <s v="music/rock"/>
    <n v="7545.53"/>
    <x v="4"/>
    <s v="rock"/>
    <x v="832"/>
    <d v="2012-01-21T03:13:00"/>
  </r>
  <r>
    <n v="833"/>
    <s v="Ragman Rolls"/>
    <s v="This is an American rock album."/>
    <n v="100"/>
    <n v="6000"/>
    <n v="6100"/>
    <x v="0"/>
    <s v="US"/>
    <s v="USD"/>
    <n v="1397941475"/>
    <n v="1395349475"/>
    <b v="0"/>
    <n v="41"/>
    <b v="1"/>
    <s v="music/rock"/>
    <n v="3050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1706"/>
    <n v="5500"/>
    <n v="7206"/>
    <x v="0"/>
    <s v="US"/>
    <s v="USD"/>
    <n v="1372651140"/>
    <n v="1369770292"/>
    <b v="0"/>
    <n v="75"/>
    <b v="1"/>
    <s v="music/rock"/>
    <n v="3603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345"/>
    <n v="2000"/>
    <n v="2345"/>
    <x v="0"/>
    <s v="US"/>
    <s v="USD"/>
    <n v="1337396400"/>
    <n v="1333709958"/>
    <b v="0"/>
    <n v="40"/>
    <b v="1"/>
    <s v="music/rock"/>
    <n v="1172.5"/>
    <x v="4"/>
    <s v="rock"/>
    <x v="835"/>
    <d v="2012-05-18T22:00:00"/>
  </r>
  <r>
    <n v="836"/>
    <s v="DESMADRE Full Album + Press Kit"/>
    <s v="An album you can bring home to mom."/>
    <n v="46.520000000000437"/>
    <n v="5000"/>
    <n v="5046.5200000000004"/>
    <x v="0"/>
    <s v="US"/>
    <s v="USD"/>
    <n v="1381108918"/>
    <n v="1378516918"/>
    <b v="0"/>
    <n v="46"/>
    <b v="1"/>
    <s v="music/rock"/>
    <n v="2523.2600000000002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545"/>
    <n v="2500"/>
    <n v="3045"/>
    <x v="0"/>
    <s v="US"/>
    <s v="USD"/>
    <n v="1398988662"/>
    <n v="1396396662"/>
    <b v="0"/>
    <n v="62"/>
    <b v="1"/>
    <s v="music/rock"/>
    <n v="1522.5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908"/>
    <n v="2000"/>
    <n v="2908"/>
    <x v="0"/>
    <s v="US"/>
    <s v="USD"/>
    <n v="1326835985"/>
    <n v="1324243985"/>
    <b v="0"/>
    <n v="61"/>
    <b v="1"/>
    <s v="music/rock"/>
    <n v="1454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830.82999999999993"/>
    <n v="5000"/>
    <n v="5830.83"/>
    <x v="0"/>
    <s v="US"/>
    <s v="USD"/>
    <n v="1348337956"/>
    <n v="1345745956"/>
    <b v="0"/>
    <n v="96"/>
    <b v="1"/>
    <s v="music/rock"/>
    <n v="2915.415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2041.6599999999999"/>
    <n v="10000"/>
    <n v="12041.66"/>
    <x v="0"/>
    <s v="US"/>
    <s v="USD"/>
    <n v="1474694787"/>
    <n v="1472102787"/>
    <b v="0"/>
    <n v="190"/>
    <b v="1"/>
    <s v="music/metal"/>
    <n v="6020.8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66"/>
    <n v="5000"/>
    <n v="5066"/>
    <x v="0"/>
    <s v="US"/>
    <s v="USD"/>
    <n v="1415653663"/>
    <n v="1413058063"/>
    <b v="1"/>
    <n v="94"/>
    <b v="1"/>
    <s v="music/metal"/>
    <n v="2533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108"/>
    <n v="2500"/>
    <n v="2608"/>
    <x v="0"/>
    <s v="CA"/>
    <s v="CAD"/>
    <n v="1381723140"/>
    <n v="1378735983"/>
    <b v="1"/>
    <n v="39"/>
    <b v="1"/>
    <s v="music/metal"/>
    <n v="1304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5014"/>
    <n v="3000"/>
    <n v="8014"/>
    <x v="0"/>
    <s v="US"/>
    <s v="USD"/>
    <n v="1481184000"/>
    <n v="1479708680"/>
    <b v="0"/>
    <n v="127"/>
    <b v="1"/>
    <s v="music/metal"/>
    <n v="40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2824"/>
    <n v="3000"/>
    <n v="5824"/>
    <x v="0"/>
    <s v="US"/>
    <s v="USD"/>
    <n v="1414817940"/>
    <n v="1411489552"/>
    <b v="1"/>
    <n v="159"/>
    <b v="1"/>
    <s v="music/metal"/>
    <n v="291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1019.0100000000002"/>
    <n v="5000"/>
    <n v="6019.01"/>
    <x v="0"/>
    <s v="US"/>
    <s v="USD"/>
    <n v="1473047940"/>
    <n v="1469595396"/>
    <b v="0"/>
    <n v="177"/>
    <b v="1"/>
    <s v="music/metal"/>
    <n v="3009.50500000000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242.01"/>
    <n v="1100"/>
    <n v="1342.01"/>
    <x v="0"/>
    <s v="GB"/>
    <s v="GBP"/>
    <n v="1394460000"/>
    <n v="1393233855"/>
    <b v="0"/>
    <n v="47"/>
    <b v="1"/>
    <s v="music/metal"/>
    <n v="671.005"/>
    <x v="4"/>
    <s v="metal"/>
    <x v="846"/>
    <d v="2014-03-10T09:00:00"/>
  </r>
  <r>
    <n v="847"/>
    <s v="CENTROPYMUSIC"/>
    <s v="MUSIC WITH MEANING!  MUSIC THAT MATTERS!!!"/>
    <n v="0"/>
    <n v="10"/>
    <n v="10"/>
    <x v="0"/>
    <s v="US"/>
    <s v="USD"/>
    <n v="1436555376"/>
    <n v="1433963376"/>
    <b v="0"/>
    <n v="1"/>
    <b v="1"/>
    <s v="music/metal"/>
    <n v="5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0"/>
    <n v="300"/>
    <n v="300"/>
    <x v="0"/>
    <s v="US"/>
    <s v="USD"/>
    <n v="1429038033"/>
    <n v="1426446033"/>
    <b v="0"/>
    <n v="16"/>
    <b v="1"/>
    <s v="music/metal"/>
    <n v="150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796"/>
    <n v="4000"/>
    <n v="4796"/>
    <x v="0"/>
    <s v="US"/>
    <s v="USD"/>
    <n v="1426473264"/>
    <n v="1424057664"/>
    <b v="0"/>
    <n v="115"/>
    <b v="1"/>
    <s v="music/metal"/>
    <n v="2398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2207"/>
    <n v="4000"/>
    <n v="6207"/>
    <x v="0"/>
    <s v="US"/>
    <s v="USD"/>
    <n v="1461560340"/>
    <n v="1458762717"/>
    <b v="0"/>
    <n v="133"/>
    <b v="1"/>
    <s v="music/metal"/>
    <n v="3103.5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609"/>
    <n v="2000"/>
    <n v="2609"/>
    <x v="0"/>
    <s v="FR"/>
    <s v="EUR"/>
    <n v="1469994300"/>
    <n v="1464815253"/>
    <b v="0"/>
    <n v="70"/>
    <b v="1"/>
    <s v="music/metal"/>
    <n v="1304.5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174"/>
    <n v="3500"/>
    <n v="3674"/>
    <x v="0"/>
    <s v="US"/>
    <s v="USD"/>
    <n v="1477342800"/>
    <n v="1476386395"/>
    <b v="0"/>
    <n v="62"/>
    <b v="1"/>
    <s v="music/metal"/>
    <n v="1837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0"/>
    <n v="300"/>
    <n v="300"/>
    <x v="0"/>
    <s v="US"/>
    <s v="USD"/>
    <n v="1424116709"/>
    <n v="1421524709"/>
    <b v="0"/>
    <n v="10"/>
    <b v="1"/>
    <s v="music/metal"/>
    <n v="15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5065.3000000000029"/>
    <n v="27800"/>
    <n v="32865.300000000003"/>
    <x v="0"/>
    <s v="US"/>
    <s v="USD"/>
    <n v="1482901546"/>
    <n v="1480309546"/>
    <b v="0"/>
    <n v="499"/>
    <b v="1"/>
    <s v="music/metal"/>
    <n v="16432.650000000001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50"/>
    <n v="1450"/>
    <n v="1500"/>
    <x v="0"/>
    <s v="US"/>
    <s v="USD"/>
    <n v="1469329217"/>
    <n v="1466737217"/>
    <b v="0"/>
    <n v="47"/>
    <b v="1"/>
    <s v="music/metal"/>
    <n v="750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95"/>
    <n v="250"/>
    <n v="545"/>
    <x v="0"/>
    <s v="DE"/>
    <s v="EUR"/>
    <n v="1477422000"/>
    <n v="1472282956"/>
    <b v="0"/>
    <n v="28"/>
    <b v="1"/>
    <s v="music/metal"/>
    <n v="272.5"/>
    <x v="4"/>
    <s v="metal"/>
    <x v="856"/>
    <d v="2016-10-25T14:00:00"/>
  </r>
  <r>
    <n v="857"/>
    <s v="A Reason To Breathe - DEBUT ALBUM"/>
    <s v="Modern Post-Hardcore/Electro music (Hardstyle, EDM, Trap, Dubstep, Dembow, House)."/>
    <n v="0"/>
    <n v="1200"/>
    <n v="1200"/>
    <x v="0"/>
    <s v="ES"/>
    <s v="EUR"/>
    <n v="1448463431"/>
    <n v="1444831031"/>
    <b v="0"/>
    <n v="24"/>
    <b v="1"/>
    <s v="music/metal"/>
    <n v="60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528.06999999999994"/>
    <n v="1200"/>
    <n v="1728.07"/>
    <x v="0"/>
    <s v="GB"/>
    <s v="GBP"/>
    <n v="1429138740"/>
    <n v="1426528418"/>
    <b v="0"/>
    <n v="76"/>
    <b v="1"/>
    <s v="music/metal"/>
    <n v="864.03499999999997"/>
    <x v="4"/>
    <s v="metal"/>
    <x v="858"/>
    <d v="2015-04-15T17:59:00"/>
  </r>
  <r>
    <n v="859"/>
    <s v="Rise With Us Campaign"/>
    <s v="We are heading to the studio to create our second album and we want you to be right there with us!"/>
    <n v="187"/>
    <n v="4000"/>
    <n v="4187"/>
    <x v="0"/>
    <s v="US"/>
    <s v="USD"/>
    <n v="1433376000"/>
    <n v="1430768468"/>
    <b v="0"/>
    <n v="98"/>
    <b v="1"/>
    <s v="music/metal"/>
    <n v="2093.5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-11460"/>
    <n v="14000"/>
    <n v="2540"/>
    <x v="2"/>
    <s v="US"/>
    <s v="USD"/>
    <n v="1385123713"/>
    <n v="1382528113"/>
    <b v="0"/>
    <n v="48"/>
    <b v="0"/>
    <s v="music/jazz"/>
    <n v="1270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-4399"/>
    <n v="4500"/>
    <n v="101"/>
    <x v="2"/>
    <s v="US"/>
    <s v="USD"/>
    <n v="1474067404"/>
    <n v="1471475404"/>
    <b v="0"/>
    <n v="2"/>
    <b v="0"/>
    <s v="music/jazz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-49830"/>
    <n v="50000"/>
    <n v="170"/>
    <x v="2"/>
    <s v="GB"/>
    <s v="GBP"/>
    <n v="1384179548"/>
    <n v="1381583948"/>
    <b v="0"/>
    <n v="4"/>
    <b v="0"/>
    <s v="music/jazz"/>
    <n v="8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-1910"/>
    <n v="2000"/>
    <n v="90"/>
    <x v="2"/>
    <s v="US"/>
    <s v="USD"/>
    <n v="1329014966"/>
    <n v="1326422966"/>
    <b v="0"/>
    <n v="5"/>
    <b v="0"/>
    <s v="music/jazz"/>
    <n v="45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-3800"/>
    <n v="6500"/>
    <n v="2700"/>
    <x v="2"/>
    <s v="US"/>
    <s v="USD"/>
    <n v="1381917540"/>
    <n v="1379990038"/>
    <b v="0"/>
    <n v="79"/>
    <b v="0"/>
    <s v="music/jazz"/>
    <n v="1350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-2155"/>
    <n v="2200"/>
    <n v="45"/>
    <x v="2"/>
    <s v="US"/>
    <s v="USD"/>
    <n v="1358361197"/>
    <n v="1353177197"/>
    <b v="0"/>
    <n v="2"/>
    <b v="0"/>
    <s v="music/jazz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-2860"/>
    <n v="3500"/>
    <n v="640"/>
    <x v="2"/>
    <s v="US"/>
    <s v="USD"/>
    <n v="1425136200"/>
    <n v="1421853518"/>
    <b v="0"/>
    <n v="11"/>
    <b v="0"/>
    <s v="music/jazz"/>
    <n v="320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-3799"/>
    <n v="5000"/>
    <n v="1201"/>
    <x v="2"/>
    <s v="US"/>
    <s v="USD"/>
    <n v="1259643540"/>
    <n v="1254450706"/>
    <b v="0"/>
    <n v="11"/>
    <b v="0"/>
    <s v="music/jazz"/>
    <n v="600.5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-44950"/>
    <n v="45000"/>
    <n v="50"/>
    <x v="2"/>
    <s v="US"/>
    <s v="USD"/>
    <n v="1389055198"/>
    <n v="1386463198"/>
    <b v="0"/>
    <n v="1"/>
    <b v="0"/>
    <s v="music/jazz"/>
    <n v="25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-7760"/>
    <n v="8800"/>
    <n v="1040"/>
    <x v="2"/>
    <s v="US"/>
    <s v="USD"/>
    <n v="1365448657"/>
    <n v="1362860257"/>
    <b v="0"/>
    <n v="3"/>
    <b v="0"/>
    <s v="music/jazz"/>
    <n v="520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-19938"/>
    <n v="20000"/>
    <n v="62"/>
    <x v="2"/>
    <s v="GB"/>
    <s v="GBP"/>
    <n v="1377995523"/>
    <n v="1375403523"/>
    <b v="0"/>
    <n v="5"/>
    <b v="0"/>
    <s v="music/jazz"/>
    <n v="31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-5675"/>
    <n v="6000"/>
    <n v="325"/>
    <x v="2"/>
    <s v="US"/>
    <s v="USD"/>
    <n v="1385735295"/>
    <n v="1383139695"/>
    <b v="0"/>
    <n v="12"/>
    <b v="0"/>
    <s v="music/jazz"/>
    <n v="162.5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-7935"/>
    <n v="8000"/>
    <n v="65"/>
    <x v="2"/>
    <s v="US"/>
    <s v="USD"/>
    <n v="1299786527"/>
    <n v="1295898527"/>
    <b v="0"/>
    <n v="2"/>
    <b v="0"/>
    <s v="music/jazz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-3455"/>
    <n v="3500"/>
    <n v="45"/>
    <x v="2"/>
    <s v="US"/>
    <s v="USD"/>
    <n v="1352610040"/>
    <n v="1349150440"/>
    <b v="0"/>
    <n v="5"/>
    <b v="0"/>
    <s v="music/jazz"/>
    <n v="22.5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-2270"/>
    <n v="3000"/>
    <n v="730"/>
    <x v="2"/>
    <s v="US"/>
    <s v="USD"/>
    <n v="1367676034"/>
    <n v="1365084034"/>
    <b v="0"/>
    <n v="21"/>
    <b v="0"/>
    <s v="music/jazz"/>
    <n v="36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-5000"/>
    <n v="5000"/>
    <n v="0"/>
    <x v="2"/>
    <s v="US"/>
    <s v="USD"/>
    <n v="1442856131"/>
    <n v="1441128131"/>
    <b v="0"/>
    <n v="0"/>
    <b v="0"/>
    <s v="music/jazz"/>
    <n v="0"/>
    <x v="4"/>
    <s v="jazz"/>
    <x v="875"/>
    <d v="2015-09-21T12:22:11"/>
  </r>
  <r>
    <n v="876"/>
    <s v="Sound Of Dobells"/>
    <s v="What was the greatest record shop ever?  DOBELLS!"/>
    <n v="-1866"/>
    <n v="3152"/>
    <n v="1286"/>
    <x v="2"/>
    <s v="GB"/>
    <s v="GBP"/>
    <n v="1359978927"/>
    <n v="1357127727"/>
    <b v="0"/>
    <n v="45"/>
    <b v="0"/>
    <s v="music/jazz"/>
    <n v="643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-649"/>
    <n v="2000"/>
    <n v="1351"/>
    <x v="2"/>
    <s v="US"/>
    <s v="USD"/>
    <n v="1387479360"/>
    <n v="1384887360"/>
    <b v="0"/>
    <n v="29"/>
    <b v="0"/>
    <s v="music/jazz"/>
    <n v="675.5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-4935"/>
    <n v="5000"/>
    <n v="65"/>
    <x v="2"/>
    <s v="US"/>
    <s v="USD"/>
    <n v="1293082524"/>
    <n v="1290490524"/>
    <b v="0"/>
    <n v="2"/>
    <b v="0"/>
    <s v="music/jazz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-1456"/>
    <n v="2100"/>
    <n v="644"/>
    <x v="2"/>
    <s v="US"/>
    <s v="USD"/>
    <n v="1338321305"/>
    <n v="1336506905"/>
    <b v="0"/>
    <n v="30"/>
    <b v="0"/>
    <s v="music/jazz"/>
    <n v="322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-3667"/>
    <n v="3780"/>
    <n v="113"/>
    <x v="2"/>
    <s v="US"/>
    <s v="USD"/>
    <n v="1351582938"/>
    <n v="1348731738"/>
    <b v="0"/>
    <n v="8"/>
    <b v="0"/>
    <s v="music/indie rock"/>
    <n v="56.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-3720"/>
    <n v="3750"/>
    <n v="30"/>
    <x v="2"/>
    <s v="US"/>
    <s v="USD"/>
    <n v="1326520886"/>
    <n v="1322632886"/>
    <b v="0"/>
    <n v="1"/>
    <b v="0"/>
    <s v="music/indie rock"/>
    <n v="15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-1198"/>
    <n v="1500"/>
    <n v="302"/>
    <x v="2"/>
    <s v="US"/>
    <s v="USD"/>
    <n v="1315341550"/>
    <n v="1312490350"/>
    <b v="0"/>
    <n v="14"/>
    <b v="0"/>
    <s v="music/indie rock"/>
    <n v="151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-2999"/>
    <n v="5000"/>
    <n v="2001"/>
    <x v="2"/>
    <s v="US"/>
    <s v="USD"/>
    <n v="1456957635"/>
    <n v="1451773635"/>
    <b v="0"/>
    <n v="24"/>
    <b v="0"/>
    <s v="music/indie rock"/>
    <n v="1000.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-1980"/>
    <n v="2000"/>
    <n v="20"/>
    <x v="2"/>
    <s v="US"/>
    <s v="USD"/>
    <n v="1336789860"/>
    <n v="1331666146"/>
    <b v="0"/>
    <n v="2"/>
    <b v="0"/>
    <s v="music/indie rock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-250"/>
    <n v="1000"/>
    <n v="750"/>
    <x v="2"/>
    <s v="US"/>
    <s v="USD"/>
    <n v="1483137311"/>
    <n v="1481322911"/>
    <b v="0"/>
    <n v="21"/>
    <b v="0"/>
    <s v="music/indie rock"/>
    <n v="37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-295"/>
    <n v="500"/>
    <n v="205"/>
    <x v="2"/>
    <s v="US"/>
    <s v="USD"/>
    <n v="1473972813"/>
    <n v="1471812813"/>
    <b v="0"/>
    <n v="7"/>
    <b v="0"/>
    <s v="music/indie rock"/>
    <n v="102.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-1000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-928"/>
    <n v="1000"/>
    <n v="72"/>
    <x v="2"/>
    <s v="US"/>
    <s v="USD"/>
    <n v="1314856800"/>
    <n v="1311789885"/>
    <b v="0"/>
    <n v="4"/>
    <b v="0"/>
    <s v="music/indie rock"/>
    <n v="36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-22639.68"/>
    <n v="25000"/>
    <n v="2360.3200000000002"/>
    <x v="2"/>
    <s v="US"/>
    <s v="USD"/>
    <n v="1412534943"/>
    <n v="1409942943"/>
    <b v="0"/>
    <n v="32"/>
    <b v="0"/>
    <s v="music/indie rock"/>
    <n v="1180.1599999999999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-2875"/>
    <n v="3000"/>
    <n v="125"/>
    <x v="2"/>
    <s v="US"/>
    <s v="USD"/>
    <n v="1385055979"/>
    <n v="1382460379"/>
    <b v="0"/>
    <n v="4"/>
    <b v="0"/>
    <s v="music/indie rock"/>
    <n v="62.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-7740"/>
    <n v="8000"/>
    <n v="260"/>
    <x v="2"/>
    <s v="US"/>
    <s v="USD"/>
    <n v="1408581930"/>
    <n v="1405989930"/>
    <b v="0"/>
    <n v="9"/>
    <b v="0"/>
    <s v="music/indie rock"/>
    <n v="130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-3555"/>
    <n v="6000"/>
    <n v="2445"/>
    <x v="2"/>
    <s v="US"/>
    <s v="USD"/>
    <n v="1280635200"/>
    <n v="1273121283"/>
    <b v="0"/>
    <n v="17"/>
    <b v="0"/>
    <s v="music/indie rock"/>
    <n v="1222.5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-1800"/>
    <n v="2000"/>
    <n v="200"/>
    <x v="2"/>
    <s v="US"/>
    <s v="USD"/>
    <n v="1427920363"/>
    <n v="1425331963"/>
    <b v="0"/>
    <n v="5"/>
    <b v="0"/>
    <s v="music/indie rock"/>
    <n v="10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-12166"/>
    <n v="20000"/>
    <n v="7834"/>
    <x v="2"/>
    <s v="US"/>
    <s v="USD"/>
    <n v="1465169610"/>
    <n v="1462577610"/>
    <b v="0"/>
    <n v="53"/>
    <b v="0"/>
    <s v="music/indie rock"/>
    <n v="391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-7805"/>
    <n v="8000"/>
    <n v="195"/>
    <x v="2"/>
    <s v="US"/>
    <s v="USD"/>
    <n v="1287975829"/>
    <n v="1284087829"/>
    <b v="0"/>
    <n v="7"/>
    <b v="0"/>
    <s v="music/indie rock"/>
    <n v="97.5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-4800"/>
    <n v="8000"/>
    <n v="3200"/>
    <x v="2"/>
    <s v="US"/>
    <s v="USD"/>
    <n v="1440734400"/>
    <n v="1438549026"/>
    <b v="0"/>
    <n v="72"/>
    <b v="0"/>
    <s v="music/indie rock"/>
    <n v="1600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-3000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-2430"/>
    <n v="2500"/>
    <n v="70"/>
    <x v="2"/>
    <s v="US"/>
    <s v="USD"/>
    <n v="1326651110"/>
    <n v="1322763110"/>
    <b v="0"/>
    <n v="2"/>
    <b v="0"/>
    <s v="music/indie rock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-470"/>
    <n v="750"/>
    <n v="280"/>
    <x v="2"/>
    <s v="US"/>
    <s v="USD"/>
    <n v="1306549362"/>
    <n v="1302661362"/>
    <b v="0"/>
    <n v="8"/>
    <b v="0"/>
    <s v="music/indie rock"/>
    <n v="140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-4979"/>
    <n v="5000"/>
    <n v="21"/>
    <x v="2"/>
    <s v="US"/>
    <s v="USD"/>
    <n v="1459365802"/>
    <n v="1456777402"/>
    <b v="0"/>
    <n v="2"/>
    <b v="0"/>
    <s v="music/jazz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-6500"/>
    <n v="6500"/>
    <n v="0"/>
    <x v="2"/>
    <s v="US"/>
    <s v="USD"/>
    <n v="1276024260"/>
    <n v="1272050914"/>
    <b v="0"/>
    <n v="0"/>
    <b v="0"/>
    <s v="music/jazz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-29910"/>
    <n v="30000"/>
    <n v="90"/>
    <x v="2"/>
    <s v="US"/>
    <s v="USD"/>
    <n v="1409412600"/>
    <n v="1404947422"/>
    <b v="0"/>
    <n v="3"/>
    <b v="0"/>
    <s v="music/jazz"/>
    <n v="45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-4840"/>
    <n v="5000"/>
    <n v="160"/>
    <x v="2"/>
    <s v="US"/>
    <s v="USD"/>
    <n v="1348367100"/>
    <n v="1346180780"/>
    <b v="0"/>
    <n v="4"/>
    <b v="0"/>
    <s v="music/jazz"/>
    <n v="8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-49849"/>
    <n v="50000"/>
    <n v="151"/>
    <x v="2"/>
    <s v="US"/>
    <s v="USD"/>
    <n v="1451786137"/>
    <n v="1449194137"/>
    <b v="0"/>
    <n v="3"/>
    <b v="0"/>
    <s v="music/jazz"/>
    <n v="75.5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-6304"/>
    <n v="6500"/>
    <n v="196"/>
    <x v="2"/>
    <s v="US"/>
    <s v="USD"/>
    <n v="1295847926"/>
    <n v="1290663926"/>
    <b v="0"/>
    <n v="6"/>
    <b v="0"/>
    <s v="music/jazz"/>
    <n v="98"/>
    <x v="4"/>
    <s v="jazz"/>
    <x v="905"/>
    <d v="2011-01-24T00:45:26"/>
  </r>
  <r>
    <n v="906"/>
    <s v="24th Music Presents Channeling Motown (Live)"/>
    <s v="The DMV's most respected saxophonist pay tribute to Motown."/>
    <n v="-15000"/>
    <n v="15000"/>
    <n v="0"/>
    <x v="2"/>
    <s v="US"/>
    <s v="USD"/>
    <n v="1394681590"/>
    <n v="1392093190"/>
    <b v="0"/>
    <n v="0"/>
    <b v="0"/>
    <s v="music/jazz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-2900"/>
    <n v="2900"/>
    <n v="0"/>
    <x v="2"/>
    <s v="US"/>
    <s v="USD"/>
    <n v="1315715823"/>
    <n v="1313123823"/>
    <b v="0"/>
    <n v="0"/>
    <b v="0"/>
    <s v="music/jazz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-2500"/>
    <n v="2500"/>
    <n v="0"/>
    <x v="2"/>
    <s v="US"/>
    <s v="USD"/>
    <n v="1280206740"/>
    <n v="1276283655"/>
    <b v="0"/>
    <n v="0"/>
    <b v="0"/>
    <s v="music/jazz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-15480"/>
    <n v="16000"/>
    <n v="520"/>
    <x v="2"/>
    <s v="US"/>
    <s v="USD"/>
    <n v="1343016000"/>
    <n v="1340296440"/>
    <b v="0"/>
    <n v="8"/>
    <b v="0"/>
    <s v="music/jazz"/>
    <n v="260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-427"/>
    <n v="550"/>
    <n v="123"/>
    <x v="2"/>
    <s v="GB"/>
    <s v="GBP"/>
    <n v="1488546319"/>
    <n v="1483362319"/>
    <b v="0"/>
    <n v="5"/>
    <b v="0"/>
    <s v="music/jazz"/>
    <n v="61.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-100000"/>
    <n v="100000"/>
    <n v="0"/>
    <x v="2"/>
    <s v="US"/>
    <s v="USD"/>
    <n v="1390522045"/>
    <n v="1388707645"/>
    <b v="0"/>
    <n v="0"/>
    <b v="0"/>
    <s v="music/jazz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-3470"/>
    <n v="3500"/>
    <n v="30"/>
    <x v="2"/>
    <s v="US"/>
    <s v="USD"/>
    <n v="1355197047"/>
    <n v="1350009447"/>
    <b v="0"/>
    <n v="2"/>
    <b v="0"/>
    <s v="music/jazz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-28018"/>
    <n v="30000"/>
    <n v="1982"/>
    <x v="2"/>
    <s v="US"/>
    <s v="USD"/>
    <n v="1336188019"/>
    <n v="1333596019"/>
    <b v="0"/>
    <n v="24"/>
    <b v="0"/>
    <s v="music/jazz"/>
    <n v="991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-1500"/>
    <n v="1500"/>
    <n v="0"/>
    <x v="2"/>
    <s v="US"/>
    <s v="USD"/>
    <n v="1345918747"/>
    <n v="1343326747"/>
    <b v="0"/>
    <n v="0"/>
    <b v="0"/>
    <s v="music/jazz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-6125"/>
    <n v="6500"/>
    <n v="375"/>
    <x v="2"/>
    <s v="US"/>
    <s v="USD"/>
    <n v="1330577940"/>
    <n v="1327853914"/>
    <b v="0"/>
    <n v="9"/>
    <b v="0"/>
    <s v="music/jazz"/>
    <n v="187.5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-3300"/>
    <n v="3300"/>
    <n v="0"/>
    <x v="2"/>
    <s v="US"/>
    <s v="USD"/>
    <n v="1287723600"/>
    <n v="1284409734"/>
    <b v="0"/>
    <n v="0"/>
    <b v="0"/>
    <s v="music/jazz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-4970"/>
    <n v="5000"/>
    <n v="30"/>
    <x v="2"/>
    <s v="US"/>
    <s v="USD"/>
    <n v="1405305000"/>
    <n v="1402612730"/>
    <b v="0"/>
    <n v="1"/>
    <b v="0"/>
    <s v="music/jazz"/>
    <n v="15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-3704"/>
    <n v="3900"/>
    <n v="196"/>
    <x v="2"/>
    <s v="GB"/>
    <s v="GBP"/>
    <n v="1417474761"/>
    <n v="1414879161"/>
    <b v="0"/>
    <n v="10"/>
    <b v="0"/>
    <s v="music/jazz"/>
    <n v="98"/>
    <x v="4"/>
    <s v="jazz"/>
    <x v="918"/>
    <d v="2014-12-01T17:59:21"/>
  </r>
  <r>
    <n v="919"/>
    <s v="Jazz CD:  Out of The Blue"/>
    <s v="Cool jazz with a New Orleans flavor."/>
    <n v="-19900"/>
    <n v="20000"/>
    <n v="100"/>
    <x v="2"/>
    <s v="US"/>
    <s v="USD"/>
    <n v="1355930645"/>
    <n v="1352906645"/>
    <b v="0"/>
    <n v="1"/>
    <b v="0"/>
    <s v="music/jazz"/>
    <n v="5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-5500"/>
    <n v="5500"/>
    <n v="0"/>
    <x v="2"/>
    <s v="US"/>
    <s v="USD"/>
    <n v="1384448822"/>
    <n v="1381853222"/>
    <b v="0"/>
    <n v="0"/>
    <b v="0"/>
    <s v="music/jazz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-10365"/>
    <n v="15000"/>
    <n v="4635"/>
    <x v="2"/>
    <s v="US"/>
    <s v="USD"/>
    <n v="1323666376"/>
    <n v="1320033976"/>
    <b v="0"/>
    <n v="20"/>
    <b v="0"/>
    <s v="music/jazz"/>
    <n v="2317.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-21320"/>
    <n v="27000"/>
    <n v="5680"/>
    <x v="2"/>
    <s v="US"/>
    <s v="USD"/>
    <n v="1412167393"/>
    <n v="1409143393"/>
    <b v="0"/>
    <n v="30"/>
    <b v="0"/>
    <s v="music/jazz"/>
    <n v="2840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-14670"/>
    <n v="15000"/>
    <n v="330"/>
    <x v="2"/>
    <s v="US"/>
    <s v="USD"/>
    <n v="1416614523"/>
    <n v="1414018923"/>
    <b v="0"/>
    <n v="6"/>
    <b v="0"/>
    <s v="music/jazz"/>
    <n v="16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-2673"/>
    <n v="3000"/>
    <n v="327"/>
    <x v="2"/>
    <s v="US"/>
    <s v="USD"/>
    <n v="1360795069"/>
    <n v="1358203069"/>
    <b v="0"/>
    <n v="15"/>
    <b v="0"/>
    <s v="music/jazz"/>
    <n v="163.5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-5840"/>
    <n v="6000"/>
    <n v="160"/>
    <x v="2"/>
    <s v="US"/>
    <s v="USD"/>
    <n v="1385590111"/>
    <n v="1382994511"/>
    <b v="0"/>
    <n v="5"/>
    <b v="0"/>
    <s v="music/jazz"/>
    <n v="80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-7000"/>
    <n v="7000"/>
    <n v="0"/>
    <x v="2"/>
    <s v="US"/>
    <s v="USD"/>
    <n v="1278628800"/>
    <n v="1276043330"/>
    <b v="0"/>
    <n v="0"/>
    <b v="0"/>
    <s v="music/jazz"/>
    <n v="0"/>
    <x v="4"/>
    <s v="jazz"/>
    <x v="926"/>
    <d v="2010-07-08T17:40:00"/>
  </r>
  <r>
    <n v="927"/>
    <s v="JETRO DA SILVA FUNK PROJECT"/>
    <s v="Studio CD/DVD Solo project of Pianist &amp; Keyboardist Jetro da Silva"/>
    <n v="-20000"/>
    <n v="20000"/>
    <n v="0"/>
    <x v="2"/>
    <s v="US"/>
    <s v="USD"/>
    <n v="1337024695"/>
    <n v="1334432695"/>
    <b v="0"/>
    <n v="0"/>
    <b v="0"/>
    <s v="music/jazz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-12925"/>
    <n v="14500"/>
    <n v="1575"/>
    <x v="2"/>
    <s v="US"/>
    <s v="USD"/>
    <n v="1353196800"/>
    <n v="1348864913"/>
    <b v="0"/>
    <n v="28"/>
    <b v="0"/>
    <s v="music/jazz"/>
    <n v="787.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-500"/>
    <n v="500"/>
    <n v="0"/>
    <x v="2"/>
    <s v="US"/>
    <s v="USD"/>
    <n v="1333946569"/>
    <n v="1331358169"/>
    <b v="0"/>
    <n v="0"/>
    <b v="0"/>
    <s v="music/jazz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-555"/>
    <n v="900"/>
    <n v="345"/>
    <x v="2"/>
    <s v="US"/>
    <s v="USD"/>
    <n v="1277501520"/>
    <n v="1273874306"/>
    <b v="0"/>
    <n v="5"/>
    <b v="0"/>
    <s v="music/jazz"/>
    <n v="172.5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-1869"/>
    <n v="2000"/>
    <n v="131"/>
    <x v="2"/>
    <s v="GB"/>
    <s v="GBP"/>
    <n v="1395007200"/>
    <n v="1392021502"/>
    <b v="0"/>
    <n v="7"/>
    <b v="0"/>
    <s v="music/jazz"/>
    <n v="65.5"/>
    <x v="4"/>
    <s v="jazz"/>
    <x v="931"/>
    <d v="2014-03-16T17:00:00"/>
  </r>
  <r>
    <n v="932"/>
    <s v="Mandy Harvey Christmas Album"/>
    <s v="Help me to create my 3rd album, a Christmas CD with 16 Holiday/Original favorites!"/>
    <n v="-8119"/>
    <n v="9500"/>
    <n v="1381"/>
    <x v="2"/>
    <s v="US"/>
    <s v="USD"/>
    <n v="1363990545"/>
    <n v="1360106145"/>
    <b v="0"/>
    <n v="30"/>
    <b v="0"/>
    <s v="music/jazz"/>
    <n v="690.5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-1880"/>
    <n v="2000"/>
    <n v="120"/>
    <x v="2"/>
    <s v="US"/>
    <s v="USD"/>
    <n v="1399867409"/>
    <n v="1394683409"/>
    <b v="0"/>
    <n v="2"/>
    <b v="0"/>
    <s v="music/jazz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-3480"/>
    <n v="5000"/>
    <n v="1520"/>
    <x v="2"/>
    <s v="CA"/>
    <s v="CAD"/>
    <n v="1399183200"/>
    <n v="1396633284"/>
    <b v="0"/>
    <n v="30"/>
    <b v="0"/>
    <s v="music/jazz"/>
    <n v="760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-3450"/>
    <n v="3500"/>
    <n v="50"/>
    <x v="2"/>
    <s v="US"/>
    <s v="USD"/>
    <n v="1454054429"/>
    <n v="1451462429"/>
    <b v="0"/>
    <n v="2"/>
    <b v="0"/>
    <s v="music/jazz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-1400"/>
    <n v="1400"/>
    <n v="0"/>
    <x v="2"/>
    <s v="US"/>
    <s v="USD"/>
    <n v="1326916800"/>
    <n v="1323131689"/>
    <b v="0"/>
    <n v="0"/>
    <b v="0"/>
    <s v="music/jazz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-3460"/>
    <n v="3500"/>
    <n v="40"/>
    <x v="2"/>
    <s v="US"/>
    <s v="USD"/>
    <n v="1383509357"/>
    <n v="1380913757"/>
    <b v="0"/>
    <n v="2"/>
    <b v="0"/>
    <s v="music/jazz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-6975"/>
    <n v="7000"/>
    <n v="25"/>
    <x v="2"/>
    <s v="US"/>
    <s v="USD"/>
    <n v="1346585448"/>
    <n v="1343993448"/>
    <b v="0"/>
    <n v="1"/>
    <b v="0"/>
    <s v="music/jazz"/>
    <n v="12.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-2710"/>
    <n v="2750"/>
    <n v="40"/>
    <x v="2"/>
    <s v="US"/>
    <s v="USD"/>
    <n v="1372622280"/>
    <n v="1369246738"/>
    <b v="0"/>
    <n v="2"/>
    <b v="0"/>
    <s v="music/jazz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-7456"/>
    <n v="9000"/>
    <n v="1544"/>
    <x v="2"/>
    <s v="US"/>
    <s v="USD"/>
    <n v="1439251926"/>
    <n v="1435363926"/>
    <b v="0"/>
    <n v="14"/>
    <b v="0"/>
    <s v="technology/wearables"/>
    <n v="772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-48839"/>
    <n v="50000"/>
    <n v="1161"/>
    <x v="2"/>
    <s v="US"/>
    <s v="USD"/>
    <n v="1486693145"/>
    <n v="1484101145"/>
    <b v="0"/>
    <n v="31"/>
    <b v="0"/>
    <s v="technology/wearables"/>
    <n v="580.5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-6832"/>
    <n v="7500"/>
    <n v="668"/>
    <x v="2"/>
    <s v="US"/>
    <s v="USD"/>
    <n v="1455826460"/>
    <n v="1452716060"/>
    <b v="0"/>
    <n v="16"/>
    <b v="0"/>
    <s v="technology/wearables"/>
    <n v="334"/>
    <x v="2"/>
    <s v="wearables"/>
    <x v="942"/>
    <d v="2016-02-18T15:14:20"/>
  </r>
  <r>
    <n v="943"/>
    <s v="SleepMode"/>
    <s v="A mask for home or travel that will give you the best, undisturbed sleep of your life."/>
    <n v="-2711"/>
    <n v="3000"/>
    <n v="289"/>
    <x v="2"/>
    <s v="US"/>
    <s v="USD"/>
    <n v="1480438905"/>
    <n v="1477843305"/>
    <b v="0"/>
    <n v="12"/>
    <b v="0"/>
    <s v="technology/wearables"/>
    <n v="144.5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-43337"/>
    <n v="50000"/>
    <n v="6663"/>
    <x v="2"/>
    <s v="US"/>
    <s v="USD"/>
    <n v="1460988000"/>
    <n v="1458050450"/>
    <b v="0"/>
    <n v="96"/>
    <b v="0"/>
    <s v="technology/wearables"/>
    <n v="3331.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-97516"/>
    <n v="100000"/>
    <n v="2484"/>
    <x v="2"/>
    <s v="FR"/>
    <s v="EUR"/>
    <n v="1487462340"/>
    <n v="1482958626"/>
    <b v="0"/>
    <n v="16"/>
    <b v="0"/>
    <s v="technology/wearables"/>
    <n v="1242"/>
    <x v="2"/>
    <s v="wearables"/>
    <x v="945"/>
    <d v="2017-02-18T18:59:00"/>
  </r>
  <r>
    <n v="946"/>
    <s v="OmniTrade Apron"/>
    <s v="Soft edged-Hard working. The perfect wearable organization for the home and professional shop."/>
    <n v="-14714"/>
    <n v="15000"/>
    <n v="286"/>
    <x v="2"/>
    <s v="US"/>
    <s v="USD"/>
    <n v="1473444048"/>
    <n v="1470852048"/>
    <b v="0"/>
    <n v="5"/>
    <b v="0"/>
    <s v="technology/wearables"/>
    <n v="143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-850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-3520"/>
    <n v="4000"/>
    <n v="480"/>
    <x v="2"/>
    <s v="NL"/>
    <s v="EUR"/>
    <n v="1457812364"/>
    <n v="1455220364"/>
    <b v="0"/>
    <n v="8"/>
    <b v="0"/>
    <s v="technology/wearables"/>
    <n v="24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-19727"/>
    <n v="20000"/>
    <n v="273"/>
    <x v="2"/>
    <s v="DE"/>
    <s v="EUR"/>
    <n v="1456016576"/>
    <n v="1450832576"/>
    <b v="0"/>
    <n v="7"/>
    <b v="0"/>
    <s v="technology/wearables"/>
    <n v="136.5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-3598"/>
    <n v="5000"/>
    <n v="1402"/>
    <x v="2"/>
    <s v="CA"/>
    <s v="CAD"/>
    <n v="1453053661"/>
    <n v="1450461661"/>
    <b v="0"/>
    <n v="24"/>
    <b v="0"/>
    <s v="technology/wearables"/>
    <n v="701"/>
    <x v="2"/>
    <s v="wearables"/>
    <x v="950"/>
    <d v="2016-01-17T13:01:01"/>
  </r>
  <r>
    <n v="951"/>
    <s v="Smart Harness"/>
    <s v="Revolutionizing the way we walk our dogs!"/>
    <n v="-30805"/>
    <n v="50000"/>
    <n v="19195"/>
    <x v="2"/>
    <s v="US"/>
    <s v="USD"/>
    <n v="1465054872"/>
    <n v="1461166872"/>
    <b v="0"/>
    <n v="121"/>
    <b v="0"/>
    <s v="technology/wearables"/>
    <n v="9597.5"/>
    <x v="2"/>
    <s v="wearables"/>
    <x v="951"/>
    <d v="2016-06-04T10:41:12"/>
  </r>
  <r>
    <n v="952"/>
    <s v="Audionoggin - Join the Earvolution"/>
    <s v="Audionoggin: Wireless personal surround sound for the athlete in everyone."/>
    <n v="-29428"/>
    <n v="49000"/>
    <n v="19572"/>
    <x v="2"/>
    <s v="US"/>
    <s v="USD"/>
    <n v="1479483812"/>
    <n v="1476888212"/>
    <b v="0"/>
    <n v="196"/>
    <b v="0"/>
    <s v="technology/wearables"/>
    <n v="97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-14874"/>
    <n v="15000"/>
    <n v="126"/>
    <x v="2"/>
    <s v="US"/>
    <s v="USD"/>
    <n v="1422158199"/>
    <n v="1419566199"/>
    <b v="0"/>
    <n v="5"/>
    <b v="0"/>
    <s v="technology/wearables"/>
    <n v="63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-8489"/>
    <n v="15000"/>
    <n v="6511"/>
    <x v="2"/>
    <s v="US"/>
    <s v="USD"/>
    <n v="1440100839"/>
    <n v="1436472039"/>
    <b v="0"/>
    <n v="73"/>
    <b v="0"/>
    <s v="technology/wearables"/>
    <n v="3255.5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-283016"/>
    <n v="300000"/>
    <n v="16984"/>
    <x v="2"/>
    <s v="US"/>
    <s v="USD"/>
    <n v="1473750300"/>
    <n v="1470294300"/>
    <b v="0"/>
    <n v="93"/>
    <b v="0"/>
    <s v="technology/wearables"/>
    <n v="849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-49139"/>
    <n v="50000"/>
    <n v="861"/>
    <x v="2"/>
    <s v="US"/>
    <s v="USD"/>
    <n v="1430081759"/>
    <n v="1424901359"/>
    <b v="0"/>
    <n v="17"/>
    <b v="0"/>
    <s v="technology/wearables"/>
    <n v="430.5"/>
    <x v="2"/>
    <s v="wearables"/>
    <x v="956"/>
    <d v="2015-04-26T15:55:59"/>
  </r>
  <r>
    <n v="957"/>
    <s v="DUALBAND, the Leather NFC Smart Watch Band"/>
    <s v="A Leather Smart watch Band, that NEVER needs to be charged for only $37!"/>
    <n v="-11767"/>
    <n v="12000"/>
    <n v="233"/>
    <x v="2"/>
    <s v="US"/>
    <s v="USD"/>
    <n v="1479392133"/>
    <n v="1476710133"/>
    <b v="0"/>
    <n v="7"/>
    <b v="0"/>
    <s v="technology/wearables"/>
    <n v="116.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-6896"/>
    <n v="7777"/>
    <n v="881"/>
    <x v="2"/>
    <s v="US"/>
    <s v="USD"/>
    <n v="1428641940"/>
    <n v="1426792563"/>
    <b v="0"/>
    <n v="17"/>
    <b v="0"/>
    <s v="technology/wearables"/>
    <n v="440.5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-30570"/>
    <n v="50000"/>
    <n v="19430"/>
    <x v="2"/>
    <s v="US"/>
    <s v="USD"/>
    <n v="1421640665"/>
    <n v="1419048665"/>
    <b v="0"/>
    <n v="171"/>
    <b v="0"/>
    <s v="technology/wearables"/>
    <n v="971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-29995"/>
    <n v="55650"/>
    <n v="25655"/>
    <x v="2"/>
    <s v="US"/>
    <s v="USD"/>
    <n v="1489500155"/>
    <n v="1485874955"/>
    <b v="0"/>
    <n v="188"/>
    <b v="0"/>
    <s v="technology/wearables"/>
    <n v="12827.5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-54921"/>
    <n v="95000"/>
    <n v="40079"/>
    <x v="2"/>
    <s v="US"/>
    <s v="USD"/>
    <n v="1487617200"/>
    <n v="1483634335"/>
    <b v="0"/>
    <n v="110"/>
    <b v="0"/>
    <s v="technology/wearables"/>
    <n v="20039.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-1788"/>
    <n v="2500"/>
    <n v="712"/>
    <x v="2"/>
    <s v="US"/>
    <s v="USD"/>
    <n v="1455210353"/>
    <n v="1451927153"/>
    <b v="0"/>
    <n v="37"/>
    <b v="0"/>
    <s v="technology/wearables"/>
    <n v="356"/>
    <x v="2"/>
    <s v="wearables"/>
    <x v="962"/>
    <d v="2016-02-11T12:05:53"/>
  </r>
  <r>
    <n v="963"/>
    <s v="The Ultimate Learning Center"/>
    <s v="WE are molding an educated, motivated, non violent GENERATION!"/>
    <n v="-34623"/>
    <n v="35000"/>
    <n v="377"/>
    <x v="2"/>
    <s v="US"/>
    <s v="USD"/>
    <n v="1476717319"/>
    <n v="1473693319"/>
    <b v="0"/>
    <n v="9"/>
    <b v="0"/>
    <s v="technology/wearables"/>
    <n v="188.5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-109121"/>
    <n v="110000"/>
    <n v="879"/>
    <x v="2"/>
    <s v="CA"/>
    <s v="CAD"/>
    <n v="1441119919"/>
    <n v="1437663919"/>
    <b v="0"/>
    <n v="29"/>
    <b v="0"/>
    <s v="technology/wearables"/>
    <n v="439.5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-24702"/>
    <n v="25000"/>
    <n v="298"/>
    <x v="2"/>
    <s v="US"/>
    <s v="USD"/>
    <n v="1477454340"/>
    <n v="1474676646"/>
    <b v="0"/>
    <n v="6"/>
    <b v="0"/>
    <s v="technology/wearables"/>
    <n v="149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-10224"/>
    <n v="12000"/>
    <n v="1776"/>
    <x v="2"/>
    <s v="US"/>
    <s v="USD"/>
    <n v="1475766932"/>
    <n v="1473174932"/>
    <b v="0"/>
    <n v="30"/>
    <b v="0"/>
    <s v="technology/wearables"/>
    <n v="888"/>
    <x v="2"/>
    <s v="wearables"/>
    <x v="966"/>
    <d v="2016-10-06T10:15:32"/>
  </r>
  <r>
    <n v="967"/>
    <s v="Better Beanie"/>
    <s v="Better Beanie is the new therapeutic wearable designed to assist you while keeping your hands free."/>
    <n v="-16438"/>
    <n v="20000"/>
    <n v="3562"/>
    <x v="2"/>
    <s v="US"/>
    <s v="USD"/>
    <n v="1461301574"/>
    <n v="1456121174"/>
    <b v="0"/>
    <n v="81"/>
    <b v="0"/>
    <s v="technology/wearables"/>
    <n v="178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-7894"/>
    <n v="8000"/>
    <n v="106"/>
    <x v="2"/>
    <s v="US"/>
    <s v="USD"/>
    <n v="1408134034"/>
    <n v="1405542034"/>
    <b v="0"/>
    <n v="4"/>
    <b v="0"/>
    <s v="technology/wearables"/>
    <n v="53"/>
    <x v="2"/>
    <s v="wearables"/>
    <x v="968"/>
    <d v="2014-08-15T15:20:34"/>
  </r>
  <r>
    <n v="969"/>
    <s v="Make 100 | Geek &amp; Chic: Smart Safety Jewelry."/>
    <s v="Geek &amp; Chic Smart Jewelry Collection, Wearables Meet Style!"/>
    <n v="-16000"/>
    <n v="30000"/>
    <n v="14000"/>
    <x v="2"/>
    <s v="MX"/>
    <s v="MXN"/>
    <n v="1486624607"/>
    <n v="1483773407"/>
    <b v="0"/>
    <n v="11"/>
    <b v="0"/>
    <s v="technology/wearables"/>
    <n v="7000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-2704"/>
    <n v="5000"/>
    <n v="2296"/>
    <x v="2"/>
    <s v="CA"/>
    <s v="CAD"/>
    <n v="1485147540"/>
    <n v="1481951853"/>
    <b v="0"/>
    <n v="14"/>
    <b v="0"/>
    <s v="technology/wearables"/>
    <n v="1148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-99774"/>
    <n v="100000"/>
    <n v="226"/>
    <x v="2"/>
    <s v="US"/>
    <s v="USD"/>
    <n v="1433178060"/>
    <n v="1429290060"/>
    <b v="0"/>
    <n v="5"/>
    <b v="0"/>
    <s v="technology/wearables"/>
    <n v="113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-13075"/>
    <n v="20000"/>
    <n v="6925"/>
    <x v="2"/>
    <s v="US"/>
    <s v="USD"/>
    <n v="1409813940"/>
    <n v="1407271598"/>
    <b v="0"/>
    <n v="45"/>
    <b v="0"/>
    <s v="technology/wearables"/>
    <n v="3462.5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-19589"/>
    <n v="20000"/>
    <n v="411"/>
    <x v="2"/>
    <s v="US"/>
    <s v="USD"/>
    <n v="1447032093"/>
    <n v="1441844493"/>
    <b v="0"/>
    <n v="8"/>
    <b v="0"/>
    <s v="technology/wearables"/>
    <n v="205.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-49720"/>
    <n v="50000"/>
    <n v="280"/>
    <x v="2"/>
    <s v="US"/>
    <s v="USD"/>
    <n v="1458925156"/>
    <n v="1456336756"/>
    <b v="0"/>
    <n v="3"/>
    <b v="0"/>
    <s v="technology/wearables"/>
    <n v="140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-97393"/>
    <n v="100000"/>
    <n v="2607"/>
    <x v="2"/>
    <s v="US"/>
    <s v="USD"/>
    <n v="1467132185"/>
    <n v="1461948185"/>
    <b v="0"/>
    <n v="24"/>
    <b v="0"/>
    <s v="technology/wearables"/>
    <n v="1303.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-147111"/>
    <n v="150000"/>
    <n v="2889"/>
    <x v="2"/>
    <s v="AU"/>
    <s v="AUD"/>
    <n v="1439515497"/>
    <n v="1435627497"/>
    <b v="0"/>
    <n v="18"/>
    <b v="0"/>
    <s v="technology/wearables"/>
    <n v="1444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-1791"/>
    <n v="2700"/>
    <n v="909"/>
    <x v="2"/>
    <s v="AT"/>
    <s v="EUR"/>
    <n v="1456094197"/>
    <n v="1453502197"/>
    <b v="0"/>
    <n v="12"/>
    <b v="0"/>
    <s v="technology/wearables"/>
    <n v="454.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-75616"/>
    <n v="172889"/>
    <n v="97273"/>
    <x v="2"/>
    <s v="SE"/>
    <s v="SEK"/>
    <n v="1456385101"/>
    <n v="1453793101"/>
    <b v="0"/>
    <n v="123"/>
    <b v="0"/>
    <s v="technology/wearables"/>
    <n v="48636.5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-6013.84"/>
    <n v="35000"/>
    <n v="28986.16"/>
    <x v="2"/>
    <s v="US"/>
    <s v="USD"/>
    <n v="1466449140"/>
    <n v="1463392828"/>
    <b v="0"/>
    <n v="96"/>
    <b v="0"/>
    <s v="technology/wearables"/>
    <n v="14493.08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-8514"/>
    <n v="10000"/>
    <n v="1486"/>
    <x v="2"/>
    <s v="US"/>
    <s v="USD"/>
    <n v="1417387322"/>
    <n v="1413495722"/>
    <b v="0"/>
    <n v="31"/>
    <b v="0"/>
    <s v="technology/wearables"/>
    <n v="743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-88877"/>
    <n v="88888"/>
    <n v="11"/>
    <x v="2"/>
    <s v="US"/>
    <s v="USD"/>
    <n v="1407624222"/>
    <n v="1405032222"/>
    <b v="0"/>
    <n v="4"/>
    <b v="0"/>
    <s v="technology/wearables"/>
    <n v="5.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-17497"/>
    <n v="17500"/>
    <n v="3"/>
    <x v="2"/>
    <s v="US"/>
    <s v="USD"/>
    <n v="1475431486"/>
    <n v="1472839486"/>
    <b v="0"/>
    <n v="3"/>
    <b v="0"/>
    <s v="technology/wearables"/>
    <n v="1.5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-73468"/>
    <n v="104219"/>
    <n v="30751"/>
    <x v="2"/>
    <s v="ES"/>
    <s v="EUR"/>
    <n v="1471985640"/>
    <n v="1469289685"/>
    <b v="0"/>
    <n v="179"/>
    <b v="0"/>
    <s v="technology/wearables"/>
    <n v="15375.5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-9894"/>
    <n v="10000"/>
    <n v="106"/>
    <x v="2"/>
    <s v="US"/>
    <s v="USD"/>
    <n v="1427507208"/>
    <n v="1424918808"/>
    <b v="0"/>
    <n v="3"/>
    <b v="0"/>
    <s v="technology/wearables"/>
    <n v="5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-28112"/>
    <n v="30000"/>
    <n v="1888"/>
    <x v="2"/>
    <s v="DE"/>
    <s v="EUR"/>
    <n v="1451602800"/>
    <n v="1449011610"/>
    <b v="0"/>
    <n v="23"/>
    <b v="0"/>
    <s v="technology/wearables"/>
    <n v="944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-17450"/>
    <n v="20000"/>
    <n v="2550"/>
    <x v="2"/>
    <s v="GB"/>
    <s v="GBP"/>
    <n v="1452384000"/>
    <n v="1447698300"/>
    <b v="0"/>
    <n v="23"/>
    <b v="0"/>
    <s v="technology/wearables"/>
    <n v="1275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-43390"/>
    <n v="50000"/>
    <n v="6610"/>
    <x v="2"/>
    <s v="NL"/>
    <s v="EUR"/>
    <n v="1403507050"/>
    <n v="1400051050"/>
    <b v="0"/>
    <n v="41"/>
    <b v="0"/>
    <s v="technology/wearables"/>
    <n v="330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-5000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3:33:45"/>
  </r>
  <r>
    <n v="989"/>
    <s v="Power Rope"/>
    <s v="The most useful phone charger you will ever buy"/>
    <n v="-8323"/>
    <n v="10000"/>
    <n v="1677"/>
    <x v="2"/>
    <s v="US"/>
    <s v="USD"/>
    <n v="1475101495"/>
    <n v="1472509495"/>
    <b v="0"/>
    <n v="32"/>
    <b v="0"/>
    <s v="technology/wearables"/>
    <n v="838.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-24974"/>
    <n v="25000"/>
    <n v="26"/>
    <x v="2"/>
    <s v="US"/>
    <s v="USD"/>
    <n v="1409770164"/>
    <n v="1407178164"/>
    <b v="0"/>
    <n v="2"/>
    <b v="0"/>
    <s v="technology/wearables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-4788"/>
    <n v="5000"/>
    <n v="212"/>
    <x v="2"/>
    <s v="GB"/>
    <s v="GBP"/>
    <n v="1468349460"/>
    <n v="1466186988"/>
    <b v="0"/>
    <n v="7"/>
    <b v="0"/>
    <s v="technology/wearables"/>
    <n v="106"/>
    <x v="2"/>
    <s v="wearables"/>
    <x v="991"/>
    <d v="2016-07-12T13:51:00"/>
  </r>
  <r>
    <n v="992"/>
    <s v="WairConditioning"/>
    <s v="The HOTTEST and COOLEST thing yet! WairConditioning... an entirely new level of comfortability!"/>
    <n v="-99533"/>
    <n v="100000"/>
    <n v="467"/>
    <x v="2"/>
    <s v="US"/>
    <s v="USD"/>
    <n v="1462655519"/>
    <n v="1457475119"/>
    <b v="0"/>
    <n v="4"/>
    <b v="0"/>
    <s v="technology/wearables"/>
    <n v="233.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-52439"/>
    <n v="70000"/>
    <n v="17561"/>
    <x v="2"/>
    <s v="US"/>
    <s v="USD"/>
    <n v="1478926800"/>
    <n v="1476054568"/>
    <b v="0"/>
    <n v="196"/>
    <b v="0"/>
    <s v="technology/wearables"/>
    <n v="8780.5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-195331"/>
    <n v="200000"/>
    <n v="4669"/>
    <x v="2"/>
    <s v="US"/>
    <s v="USD"/>
    <n v="1417388340"/>
    <n v="1412835530"/>
    <b v="0"/>
    <n v="11"/>
    <b v="0"/>
    <s v="technology/wearables"/>
    <n v="2334.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-9274"/>
    <n v="10000"/>
    <n v="726"/>
    <x v="2"/>
    <s v="US"/>
    <s v="USD"/>
    <n v="1417276800"/>
    <n v="1415140480"/>
    <b v="0"/>
    <n v="9"/>
    <b v="0"/>
    <s v="technology/wearables"/>
    <n v="363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-3935"/>
    <n v="4000"/>
    <n v="65"/>
    <x v="2"/>
    <s v="US"/>
    <s v="USD"/>
    <n v="1406474820"/>
    <n v="1403902060"/>
    <b v="0"/>
    <n v="5"/>
    <b v="0"/>
    <s v="technology/wearables"/>
    <n v="32.5"/>
    <x v="2"/>
    <s v="wearables"/>
    <x v="996"/>
    <d v="2014-07-27T10:27:00"/>
  </r>
  <r>
    <n v="997"/>
    <s v="iPhanny"/>
    <s v="The iPhanny keeps your iPhone 6 safe from bending in those dangerous pants pockets."/>
    <n v="-4935"/>
    <n v="5000"/>
    <n v="65"/>
    <x v="2"/>
    <s v="US"/>
    <s v="USD"/>
    <n v="1417145297"/>
    <n v="1414549697"/>
    <b v="0"/>
    <n v="8"/>
    <b v="0"/>
    <s v="technology/wearables"/>
    <n v="32.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-24865"/>
    <n v="60000"/>
    <n v="35135"/>
    <x v="2"/>
    <s v="CA"/>
    <s v="CAD"/>
    <n v="1447909401"/>
    <n v="1444017801"/>
    <b v="0"/>
    <n v="229"/>
    <b v="0"/>
    <s v="technology/wearables"/>
    <n v="17567.5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-138317"/>
    <n v="150000"/>
    <n v="11683"/>
    <x v="2"/>
    <s v="CA"/>
    <s v="CAD"/>
    <n v="1415865720"/>
    <n v="1413270690"/>
    <b v="0"/>
    <n v="40"/>
    <b v="0"/>
    <s v="technology/wearables"/>
    <n v="5841.5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-874876"/>
    <n v="894700"/>
    <n v="19824"/>
    <x v="1"/>
    <s v="US"/>
    <s v="USD"/>
    <n v="1489537560"/>
    <n v="1484357160"/>
    <b v="0"/>
    <n v="6"/>
    <b v="0"/>
    <s v="technology/wearables"/>
    <n v="9912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200"/>
    <n v="5000"/>
    <n v="5200"/>
    <x v="1"/>
    <s v="GB"/>
    <s v="GBP"/>
    <n v="1485796613"/>
    <n v="1481908613"/>
    <b v="0"/>
    <n v="4"/>
    <b v="0"/>
    <s v="technology/wearables"/>
    <n v="26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-7039"/>
    <n v="9999"/>
    <n v="2960"/>
    <x v="1"/>
    <s v="US"/>
    <s v="USD"/>
    <n v="1450331940"/>
    <n v="1447777514"/>
    <b v="0"/>
    <n v="22"/>
    <b v="0"/>
    <s v="technology/wearables"/>
    <n v="1480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-16789"/>
    <n v="20000"/>
    <n v="3211"/>
    <x v="1"/>
    <s v="FR"/>
    <s v="EUR"/>
    <n v="1489680061"/>
    <n v="1487091661"/>
    <b v="0"/>
    <n v="15"/>
    <b v="0"/>
    <s v="technology/wearables"/>
    <n v="1605.5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-4448"/>
    <n v="25000"/>
    <n v="20552"/>
    <x v="1"/>
    <s v="US"/>
    <s v="USD"/>
    <n v="1455814827"/>
    <n v="1453222827"/>
    <b v="0"/>
    <n v="95"/>
    <b v="0"/>
    <s v="technology/wearables"/>
    <n v="1027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-49898"/>
    <n v="200000"/>
    <n v="150102"/>
    <x v="1"/>
    <s v="US"/>
    <s v="USD"/>
    <n v="1446217183"/>
    <n v="1443538783"/>
    <b v="0"/>
    <n v="161"/>
    <b v="0"/>
    <s v="technology/wearables"/>
    <n v="7505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-3766"/>
    <n v="4000"/>
    <n v="234"/>
    <x v="1"/>
    <s v="US"/>
    <s v="USD"/>
    <n v="1418368260"/>
    <n v="1417654672"/>
    <b v="0"/>
    <n v="8"/>
    <b v="0"/>
    <s v="technology/wearables"/>
    <n v="117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-16704"/>
    <n v="30000"/>
    <n v="13296"/>
    <x v="1"/>
    <s v="US"/>
    <s v="USD"/>
    <n v="1481727623"/>
    <n v="1478095223"/>
    <b v="0"/>
    <n v="76"/>
    <b v="0"/>
    <s v="technology/wearables"/>
    <n v="6648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-93250"/>
    <n v="93500"/>
    <n v="250"/>
    <x v="1"/>
    <s v="MX"/>
    <s v="MXN"/>
    <n v="1482953115"/>
    <n v="1480361115"/>
    <b v="0"/>
    <n v="1"/>
    <b v="0"/>
    <s v="technology/wearables"/>
    <n v="125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-43435"/>
    <n v="50000"/>
    <n v="6565"/>
    <x v="1"/>
    <s v="US"/>
    <s v="USD"/>
    <n v="1466346646"/>
    <n v="1463754646"/>
    <b v="0"/>
    <n v="101"/>
    <b v="0"/>
    <s v="technology/wearables"/>
    <n v="3282.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-115030"/>
    <n v="115250"/>
    <n v="220"/>
    <x v="1"/>
    <s v="US"/>
    <s v="USD"/>
    <n v="1473044340"/>
    <n v="1468180462"/>
    <b v="0"/>
    <n v="4"/>
    <b v="0"/>
    <s v="technology/wearables"/>
    <n v="110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-19925"/>
    <n v="20000"/>
    <n v="75"/>
    <x v="1"/>
    <s v="US"/>
    <s v="USD"/>
    <n v="1418938395"/>
    <n v="1415050395"/>
    <b v="0"/>
    <n v="1"/>
    <b v="0"/>
    <s v="technology/wearables"/>
    <n v="37.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1071751.05"/>
    <n v="5000"/>
    <n v="1076751.05"/>
    <x v="1"/>
    <s v="US"/>
    <s v="USD"/>
    <n v="1485254052"/>
    <n v="1481366052"/>
    <b v="0"/>
    <n v="775"/>
    <b v="0"/>
    <s v="technology/wearables"/>
    <n v="538375.5250000000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-16368"/>
    <n v="25000"/>
    <n v="8632"/>
    <x v="1"/>
    <s v="US"/>
    <s v="USD"/>
    <n v="1451419200"/>
    <n v="1449000056"/>
    <b v="0"/>
    <n v="90"/>
    <b v="0"/>
    <s v="technology/wearables"/>
    <n v="431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-6940"/>
    <n v="10000"/>
    <n v="3060"/>
    <x v="1"/>
    <s v="US"/>
    <s v="USD"/>
    <n v="1420070615"/>
    <n v="1415750615"/>
    <b v="0"/>
    <n v="16"/>
    <b v="0"/>
    <s v="technology/wearables"/>
    <n v="1530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-8760"/>
    <n v="9000"/>
    <n v="240"/>
    <x v="1"/>
    <s v="CH"/>
    <s v="CHF"/>
    <n v="1448489095"/>
    <n v="1445893495"/>
    <b v="0"/>
    <n v="6"/>
    <b v="0"/>
    <s v="technology/wearables"/>
    <n v="12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-97158"/>
    <n v="100000"/>
    <n v="2842"/>
    <x v="1"/>
    <s v="US"/>
    <s v="USD"/>
    <n v="1459992856"/>
    <n v="1456108456"/>
    <b v="0"/>
    <n v="38"/>
    <b v="0"/>
    <s v="technology/wearables"/>
    <n v="1421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-192803"/>
    <n v="250000"/>
    <n v="57197"/>
    <x v="1"/>
    <s v="US"/>
    <s v="USD"/>
    <n v="1448125935"/>
    <n v="1444666335"/>
    <b v="0"/>
    <n v="355"/>
    <b v="0"/>
    <s v="technology/wearables"/>
    <n v="28598.5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-19379"/>
    <n v="20000"/>
    <n v="621"/>
    <x v="1"/>
    <s v="US"/>
    <s v="USD"/>
    <n v="1468496933"/>
    <n v="1465904933"/>
    <b v="0"/>
    <n v="7"/>
    <b v="0"/>
    <s v="technology/wearables"/>
    <n v="310.5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-23700"/>
    <n v="45000"/>
    <n v="21300"/>
    <x v="1"/>
    <s v="US"/>
    <s v="USD"/>
    <n v="1423092149"/>
    <n v="1420500149"/>
    <b v="0"/>
    <n v="400"/>
    <b v="0"/>
    <s v="technology/wearables"/>
    <n v="10650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636"/>
    <n v="1550"/>
    <n v="3186"/>
    <x v="0"/>
    <s v="CA"/>
    <s v="CAD"/>
    <n v="1433206020"/>
    <n v="1430617209"/>
    <b v="0"/>
    <n v="30"/>
    <b v="1"/>
    <s v="music/electronic music"/>
    <n v="1593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7554.1100000000006"/>
    <n v="3000"/>
    <n v="10554.11"/>
    <x v="0"/>
    <s v="US"/>
    <s v="USD"/>
    <n v="1445054400"/>
    <n v="1443074571"/>
    <b v="1"/>
    <n v="478"/>
    <b v="1"/>
    <s v="music/electronic music"/>
    <n v="5277.0550000000003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98"/>
    <n v="2000"/>
    <n v="2298"/>
    <x v="0"/>
    <s v="US"/>
    <s v="USD"/>
    <n v="1431876677"/>
    <n v="1429284677"/>
    <b v="1"/>
    <n v="74"/>
    <b v="1"/>
    <s v="music/electronic music"/>
    <n v="1149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743"/>
    <n v="2000"/>
    <n v="4743"/>
    <x v="0"/>
    <s v="GB"/>
    <s v="GBP"/>
    <n v="1434837861"/>
    <n v="1432245861"/>
    <b v="0"/>
    <n v="131"/>
    <b v="1"/>
    <s v="music/electronic music"/>
    <n v="2371.5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3727.5499999999993"/>
    <n v="20000"/>
    <n v="23727.55"/>
    <x v="0"/>
    <s v="SE"/>
    <s v="SEK"/>
    <n v="1454248563"/>
    <n v="1451656563"/>
    <b v="1"/>
    <n v="61"/>
    <b v="1"/>
    <s v="music/electronic music"/>
    <n v="11863.775"/>
    <x v="4"/>
    <s v="electronic music"/>
    <x v="1024"/>
    <d v="2016-01-31T08:56:03"/>
  </r>
  <r>
    <n v="1025"/>
    <s v="[NUREN] The New Renaissance"/>
    <s v="Jake Kaufman and Jessie Seely present THE WORLD'S FIRST VIRTUAL REALITY ROCK OPERA."/>
    <n v="6949.820000000007"/>
    <n v="70000"/>
    <n v="76949.820000000007"/>
    <x v="0"/>
    <s v="US"/>
    <s v="USD"/>
    <n v="1426532437"/>
    <n v="1423944037"/>
    <b v="1"/>
    <n v="1071"/>
    <b v="1"/>
    <s v="music/electronic music"/>
    <n v="38474.910000000003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0.57999999999992724"/>
    <n v="7000"/>
    <n v="7000.58"/>
    <x v="0"/>
    <s v="GB"/>
    <s v="GBP"/>
    <n v="1459414016"/>
    <n v="1456480016"/>
    <b v="1"/>
    <n v="122"/>
    <b v="1"/>
    <s v="music/electronic music"/>
    <n v="3500.29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232"/>
    <n v="7501"/>
    <n v="7733"/>
    <x v="0"/>
    <s v="US"/>
    <s v="USD"/>
    <n v="1414025347"/>
    <n v="1411433347"/>
    <b v="1"/>
    <n v="111"/>
    <b v="1"/>
    <s v="music/electronic music"/>
    <n v="3866.5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727"/>
    <n v="10000"/>
    <n v="11727"/>
    <x v="0"/>
    <s v="GB"/>
    <s v="GBP"/>
    <n v="1488830400"/>
    <n v="1484924605"/>
    <b v="1"/>
    <n v="255"/>
    <b v="1"/>
    <s v="music/electronic music"/>
    <n v="5863.5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176"/>
    <n v="10000"/>
    <n v="11176"/>
    <x v="0"/>
    <s v="SE"/>
    <s v="SEK"/>
    <n v="1428184740"/>
    <n v="1423501507"/>
    <b v="0"/>
    <n v="141"/>
    <b v="1"/>
    <s v="music/electronic music"/>
    <n v="5588"/>
    <x v="4"/>
    <s v="electronic music"/>
    <x v="1029"/>
    <d v="2015-04-04T16:59:00"/>
  </r>
  <r>
    <n v="1030"/>
    <s v="The Gothsicles - I FEEL SICLE"/>
    <s v="Help fund the latest Gothsicles mega-album, I FEEL SICLE!"/>
    <n v="4842"/>
    <n v="2000"/>
    <n v="6842"/>
    <x v="0"/>
    <s v="US"/>
    <s v="USD"/>
    <n v="1473680149"/>
    <n v="1472470549"/>
    <b v="0"/>
    <n v="159"/>
    <b v="1"/>
    <s v="music/electronic music"/>
    <n v="3421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740"/>
    <n v="10000"/>
    <n v="10740"/>
    <x v="0"/>
    <s v="US"/>
    <s v="USD"/>
    <n v="1450290010"/>
    <n v="1447698010"/>
    <b v="0"/>
    <n v="99"/>
    <b v="1"/>
    <s v="music/electronic music"/>
    <n v="5370"/>
    <x v="4"/>
    <s v="electronic music"/>
    <x v="1031"/>
    <d v="2015-12-16T13:20:10"/>
  </r>
  <r>
    <n v="1032"/>
    <s v="Phantom Ship / Coastal (Album Preorder)"/>
    <s v="Ideal for living rooms and open spaces."/>
    <n v="458.84000000000015"/>
    <n v="5400"/>
    <n v="5858.84"/>
    <x v="0"/>
    <s v="US"/>
    <s v="USD"/>
    <n v="1466697625"/>
    <n v="1464105625"/>
    <b v="0"/>
    <n v="96"/>
    <b v="1"/>
    <s v="music/electronic music"/>
    <n v="2929.42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38"/>
    <n v="1328"/>
    <n v="1366"/>
    <x v="0"/>
    <s v="GB"/>
    <s v="GBP"/>
    <n v="1481564080"/>
    <n v="1479144880"/>
    <b v="0"/>
    <n v="27"/>
    <b v="1"/>
    <s v="music/electronic music"/>
    <n v="683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1500.0900000000001"/>
    <n v="5000"/>
    <n v="6500.09"/>
    <x v="0"/>
    <s v="US"/>
    <s v="USD"/>
    <n v="1470369540"/>
    <n v="1467604804"/>
    <b v="0"/>
    <n v="166"/>
    <b v="1"/>
    <s v="music/electronic music"/>
    <n v="3250.0450000000001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352"/>
    <n v="4600"/>
    <n v="4952"/>
    <x v="0"/>
    <s v="US"/>
    <s v="USD"/>
    <n v="1423668220"/>
    <n v="1421076220"/>
    <b v="0"/>
    <n v="76"/>
    <b v="1"/>
    <s v="music/electronic music"/>
    <n v="247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556.22000000000025"/>
    <n v="4500"/>
    <n v="5056.22"/>
    <x v="0"/>
    <s v="US"/>
    <s v="USD"/>
    <n v="1357545600"/>
    <n v="1354790790"/>
    <b v="0"/>
    <n v="211"/>
    <b v="1"/>
    <s v="music/electronic music"/>
    <n v="2528.11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21"/>
    <n v="1000"/>
    <n v="1021"/>
    <x v="0"/>
    <s v="US"/>
    <s v="USD"/>
    <n v="1431925200"/>
    <n v="1429991062"/>
    <b v="0"/>
    <n v="21"/>
    <b v="1"/>
    <s v="music/electronic music"/>
    <n v="510.5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680"/>
    <n v="1500"/>
    <n v="2180"/>
    <x v="0"/>
    <s v="US"/>
    <s v="USD"/>
    <n v="1458362023"/>
    <n v="1455773623"/>
    <b v="0"/>
    <n v="61"/>
    <b v="1"/>
    <s v="music/electronic music"/>
    <n v="1090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141"/>
    <n v="500"/>
    <n v="641"/>
    <x v="0"/>
    <s v="US"/>
    <s v="USD"/>
    <n v="1481615940"/>
    <n v="1479436646"/>
    <b v="0"/>
    <n v="30"/>
    <b v="1"/>
    <s v="music/electronic music"/>
    <n v="320.5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-84750"/>
    <n v="85000"/>
    <n v="250"/>
    <x v="1"/>
    <s v="US"/>
    <s v="USD"/>
    <n v="1472317209"/>
    <n v="1469725209"/>
    <b v="0"/>
    <n v="1"/>
    <b v="0"/>
    <s v="journalism/audio"/>
    <n v="125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-50"/>
    <n v="50"/>
    <n v="0"/>
    <x v="1"/>
    <s v="US"/>
    <s v="USD"/>
    <n v="1406769992"/>
    <n v="1405041992"/>
    <b v="0"/>
    <n v="0"/>
    <b v="0"/>
    <s v="journalism/audio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-640"/>
    <n v="650"/>
    <n v="10"/>
    <x v="1"/>
    <s v="US"/>
    <s v="USD"/>
    <n v="1410516000"/>
    <n v="1406824948"/>
    <b v="0"/>
    <n v="1"/>
    <b v="0"/>
    <s v="journalism/audio"/>
    <n v="5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-91463"/>
    <n v="100000"/>
    <n v="8537"/>
    <x v="1"/>
    <s v="US"/>
    <s v="USD"/>
    <n v="1432101855"/>
    <n v="1429509855"/>
    <b v="0"/>
    <n v="292"/>
    <b v="0"/>
    <s v="journalism/audio"/>
    <n v="4268.5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-6994"/>
    <n v="7000"/>
    <n v="6"/>
    <x v="1"/>
    <s v="US"/>
    <s v="USD"/>
    <n v="1425587220"/>
    <n v="1420668801"/>
    <b v="0"/>
    <n v="2"/>
    <b v="0"/>
    <s v="journalism/audio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-9734"/>
    <n v="10000"/>
    <n v="266"/>
    <x v="1"/>
    <s v="US"/>
    <s v="USD"/>
    <n v="1408827550"/>
    <n v="1406235550"/>
    <b v="0"/>
    <n v="8"/>
    <b v="0"/>
    <s v="journalism/audio"/>
    <n v="1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-3000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-1999"/>
    <n v="2000"/>
    <n v="1"/>
    <x v="1"/>
    <s v="US"/>
    <s v="USD"/>
    <n v="1415219915"/>
    <n v="1412624315"/>
    <b v="0"/>
    <n v="1"/>
    <b v="0"/>
    <s v="journalism/audio"/>
    <n v="0.5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-14788"/>
    <n v="15000"/>
    <n v="212"/>
    <x v="1"/>
    <s v="US"/>
    <s v="USD"/>
    <n v="1474766189"/>
    <n v="1471310189"/>
    <b v="0"/>
    <n v="4"/>
    <b v="0"/>
    <s v="journalism/audio"/>
    <n v="106"/>
    <x v="5"/>
    <s v="audio"/>
    <x v="1048"/>
    <d v="2016-09-24T20:16:29"/>
  </r>
  <r>
    <n v="1049"/>
    <s v="J1 (Canceled)"/>
    <s v="------"/>
    <n v="-12000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d v="2016-02-12T05:20:45"/>
  </r>
  <r>
    <n v="1050"/>
    <s v="The (Secular) Barbershop Podcast (Canceled)"/>
    <s v="Secularism is on the rise and I hear you.Talk to me."/>
    <n v="-2500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-500"/>
    <n v="500"/>
    <n v="0"/>
    <x v="1"/>
    <s v="US"/>
    <s v="USD"/>
    <n v="1409098825"/>
    <n v="1406679625"/>
    <b v="0"/>
    <n v="0"/>
    <b v="0"/>
    <s v="journalism/audio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-4336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-1485"/>
    <n v="1500"/>
    <n v="15"/>
    <x v="1"/>
    <s v="US"/>
    <s v="USD"/>
    <n v="1488773332"/>
    <n v="1486613332"/>
    <b v="0"/>
    <n v="1"/>
    <b v="0"/>
    <s v="journalism/audio"/>
    <n v="7.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-2500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-3500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-10000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-10000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-40000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d v="2015-03-25T19:00:00"/>
  </r>
  <r>
    <n v="1059"/>
    <s v="Voice Over Artist (Canceled)"/>
    <s v="Turning myself into a vocal artist."/>
    <n v="-1100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-4950"/>
    <n v="5000"/>
    <n v="50"/>
    <x v="1"/>
    <s v="US"/>
    <s v="USD"/>
    <n v="1429134893"/>
    <n v="1426542893"/>
    <b v="0"/>
    <n v="1"/>
    <b v="0"/>
    <s v="journalism/audio"/>
    <n v="25"/>
    <x v="5"/>
    <s v="audio"/>
    <x v="1060"/>
    <d v="2015-04-15T16:54:53"/>
  </r>
  <r>
    <n v="1061"/>
    <s v="Chat Box 23 (Canceled)"/>
    <s v="T.O., Adi &amp; Mercedes discuss their point of views, women's issues &amp; Hollywood Hotties."/>
    <n v="-4000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d v="2016-05-01T20:00:00"/>
  </r>
  <r>
    <n v="1062"/>
    <s v="RETURNING AT A LATER DATE"/>
    <s v="SEE US ON PATREON www.badgirlartwork.com"/>
    <n v="-9"/>
    <n v="199"/>
    <n v="190"/>
    <x v="1"/>
    <s v="US"/>
    <s v="USD"/>
    <n v="1468351341"/>
    <n v="1467746541"/>
    <b v="0"/>
    <n v="4"/>
    <b v="0"/>
    <s v="journalism/audio"/>
    <n v="9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-1000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-81923"/>
    <n v="90000"/>
    <n v="8077"/>
    <x v="2"/>
    <s v="US"/>
    <s v="USD"/>
    <n v="1373174903"/>
    <n v="1369286903"/>
    <b v="0"/>
    <n v="123"/>
    <b v="0"/>
    <s v="games/video games"/>
    <n v="4038.5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-2919"/>
    <n v="3000"/>
    <n v="81"/>
    <x v="2"/>
    <s v="AU"/>
    <s v="AUD"/>
    <n v="1392800922"/>
    <n v="1390381722"/>
    <b v="0"/>
    <n v="5"/>
    <b v="0"/>
    <s v="games/video games"/>
    <n v="40.5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-144949"/>
    <n v="150000"/>
    <n v="5051"/>
    <x v="2"/>
    <s v="US"/>
    <s v="USD"/>
    <n v="1375657582"/>
    <n v="1371769582"/>
    <b v="0"/>
    <n v="148"/>
    <b v="0"/>
    <s v="games/video games"/>
    <n v="2525.5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-370"/>
    <n v="500"/>
    <n v="130"/>
    <x v="2"/>
    <s v="US"/>
    <s v="USD"/>
    <n v="1387657931"/>
    <n v="1385065931"/>
    <b v="0"/>
    <n v="10"/>
    <b v="0"/>
    <s v="games/video games"/>
    <n v="65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-29955"/>
    <n v="30000"/>
    <n v="45"/>
    <x v="2"/>
    <s v="US"/>
    <s v="USD"/>
    <n v="1460274864"/>
    <n v="1457686464"/>
    <b v="0"/>
    <n v="4"/>
    <b v="0"/>
    <s v="games/video games"/>
    <n v="22.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-1350"/>
    <n v="2200"/>
    <n v="850"/>
    <x v="2"/>
    <s v="US"/>
    <s v="USD"/>
    <n v="1385447459"/>
    <n v="1382679059"/>
    <b v="0"/>
    <n v="21"/>
    <b v="0"/>
    <s v="games/video games"/>
    <n v="425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-9930"/>
    <n v="10000"/>
    <n v="70"/>
    <x v="2"/>
    <s v="US"/>
    <s v="USD"/>
    <n v="1349050622"/>
    <n v="1347322622"/>
    <b v="0"/>
    <n v="2"/>
    <b v="0"/>
    <s v="games/video games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-100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-74949"/>
    <n v="75000"/>
    <n v="51"/>
    <x v="2"/>
    <s v="US"/>
    <s v="USD"/>
    <n v="1391630297"/>
    <n v="1389038297"/>
    <b v="0"/>
    <n v="4"/>
    <b v="0"/>
    <s v="games/video games"/>
    <n v="25.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-740"/>
    <n v="750"/>
    <n v="10"/>
    <x v="2"/>
    <s v="US"/>
    <s v="USD"/>
    <n v="1318806541"/>
    <n v="1316214541"/>
    <b v="0"/>
    <n v="1"/>
    <b v="0"/>
    <s v="games/video games"/>
    <n v="5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-50593"/>
    <n v="54000"/>
    <n v="3407"/>
    <x v="2"/>
    <s v="US"/>
    <s v="USD"/>
    <n v="1388808545"/>
    <n v="1386216545"/>
    <b v="0"/>
    <n v="30"/>
    <b v="0"/>
    <s v="games/video games"/>
    <n v="1703.5"/>
    <x v="6"/>
    <s v="video games"/>
    <x v="1074"/>
    <d v="2014-01-03T23:09:05"/>
  </r>
  <r>
    <n v="1075"/>
    <s v="Towers Of The Apocalypse"/>
    <s v="Fully 3D, post Apocalyptic themed tower defense video game. New take on the genre."/>
    <n v="-955"/>
    <n v="1000"/>
    <n v="45"/>
    <x v="2"/>
    <s v="US"/>
    <s v="USD"/>
    <n v="1336340516"/>
    <n v="1333748516"/>
    <b v="0"/>
    <n v="3"/>
    <b v="0"/>
    <s v="games/video games"/>
    <n v="22.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-27926"/>
    <n v="75000"/>
    <n v="47074"/>
    <x v="2"/>
    <s v="US"/>
    <s v="USD"/>
    <n v="1410426250"/>
    <n v="1405674250"/>
    <b v="0"/>
    <n v="975"/>
    <b v="0"/>
    <s v="games/video games"/>
    <n v="23537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-17656"/>
    <n v="25000"/>
    <n v="7344"/>
    <x v="2"/>
    <s v="US"/>
    <s v="USD"/>
    <n v="1452744011"/>
    <n v="1450152011"/>
    <b v="0"/>
    <n v="167"/>
    <b v="0"/>
    <s v="games/video games"/>
    <n v="3672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-555"/>
    <n v="600"/>
    <n v="45"/>
    <x v="2"/>
    <s v="US"/>
    <s v="USD"/>
    <n v="1311309721"/>
    <n v="1307421721"/>
    <b v="0"/>
    <n v="5"/>
    <b v="0"/>
    <s v="games/video games"/>
    <n v="22.5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-25322"/>
    <n v="26000"/>
    <n v="678"/>
    <x v="2"/>
    <s v="DE"/>
    <s v="EUR"/>
    <n v="1463232936"/>
    <n v="1461072936"/>
    <b v="0"/>
    <n v="18"/>
    <b v="0"/>
    <s v="games/video games"/>
    <n v="339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-18179"/>
    <n v="20000"/>
    <n v="1821"/>
    <x v="2"/>
    <s v="US"/>
    <s v="USD"/>
    <n v="1399778333"/>
    <n v="1397186333"/>
    <b v="0"/>
    <n v="98"/>
    <b v="0"/>
    <s v="games/video games"/>
    <n v="910.5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-67988"/>
    <n v="68000"/>
    <n v="12"/>
    <x v="2"/>
    <s v="US"/>
    <s v="USD"/>
    <n v="1422483292"/>
    <n v="1419891292"/>
    <b v="0"/>
    <n v="4"/>
    <b v="0"/>
    <s v="games/video games"/>
    <n v="6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-9944"/>
    <n v="10000"/>
    <n v="56"/>
    <x v="2"/>
    <s v="US"/>
    <s v="USD"/>
    <n v="1344635088"/>
    <n v="1342043088"/>
    <b v="0"/>
    <n v="3"/>
    <b v="0"/>
    <s v="games/video games"/>
    <n v="2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-49590"/>
    <n v="50000"/>
    <n v="410"/>
    <x v="2"/>
    <s v="CA"/>
    <s v="CAD"/>
    <n v="1406994583"/>
    <n v="1401810583"/>
    <b v="0"/>
    <n v="1"/>
    <b v="0"/>
    <s v="games/video games"/>
    <n v="205"/>
    <x v="6"/>
    <s v="video games"/>
    <x v="1083"/>
    <d v="2014-08-02T10:49:43"/>
  </r>
  <r>
    <n v="1084"/>
    <s v="My own channel"/>
    <s v="I want to start my own channel for gaming"/>
    <n v="-550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-28974"/>
    <n v="30000"/>
    <n v="1026"/>
    <x v="2"/>
    <s v="CA"/>
    <s v="CAD"/>
    <n v="1457967975"/>
    <n v="1455379575"/>
    <b v="0"/>
    <n v="9"/>
    <b v="0"/>
    <s v="games/video games"/>
    <n v="513"/>
    <x v="6"/>
    <s v="video games"/>
    <x v="1085"/>
    <d v="2016-03-14T10:06:15"/>
  </r>
  <r>
    <n v="1086"/>
    <s v="Cyber Universe Online"/>
    <s v="Humanity's future in the Galaxy"/>
    <n v="-17985"/>
    <n v="18000"/>
    <n v="15"/>
    <x v="2"/>
    <s v="US"/>
    <s v="USD"/>
    <n v="1408913291"/>
    <n v="1406321291"/>
    <b v="0"/>
    <n v="2"/>
    <b v="0"/>
    <s v="games/video games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-1100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-38617.660000000003"/>
    <n v="45000"/>
    <n v="6382.34"/>
    <x v="2"/>
    <s v="US"/>
    <s v="USD"/>
    <n v="1398366667"/>
    <n v="1395774667"/>
    <b v="0"/>
    <n v="147"/>
    <b v="0"/>
    <s v="games/video games"/>
    <n v="3191.1699999999983"/>
    <x v="6"/>
    <s v="video games"/>
    <x v="1088"/>
    <d v="2014-04-24T14:11:07"/>
  </r>
  <r>
    <n v="1089"/>
    <s v="Farabel"/>
    <s v="Farabel is a single player turn-based fantasy strategy game for Mac/PC/Linux"/>
    <n v="-13826"/>
    <n v="15000"/>
    <n v="1174"/>
    <x v="2"/>
    <s v="FR"/>
    <s v="EUR"/>
    <n v="1435293175"/>
    <n v="1432701175"/>
    <b v="0"/>
    <n v="49"/>
    <b v="0"/>
    <s v="games/video games"/>
    <n v="587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-12994"/>
    <n v="12999"/>
    <n v="5"/>
    <x v="2"/>
    <s v="AU"/>
    <s v="AUD"/>
    <n v="1432873653"/>
    <n v="1430281653"/>
    <b v="0"/>
    <n v="1"/>
    <b v="0"/>
    <s v="games/video games"/>
    <n v="2.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-175"/>
    <n v="200"/>
    <n v="25"/>
    <x v="2"/>
    <s v="GB"/>
    <s v="GBP"/>
    <n v="1460313672"/>
    <n v="1457725272"/>
    <b v="0"/>
    <n v="2"/>
    <b v="0"/>
    <s v="games/video games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-1979"/>
    <n v="2000"/>
    <n v="21"/>
    <x v="2"/>
    <s v="US"/>
    <s v="USD"/>
    <n v="1357432638"/>
    <n v="1354840638"/>
    <b v="0"/>
    <n v="7"/>
    <b v="0"/>
    <s v="games/video games"/>
    <n v="10.5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-257.75"/>
    <n v="300"/>
    <n v="42.25"/>
    <x v="2"/>
    <s v="CA"/>
    <s v="CAD"/>
    <n v="1455232937"/>
    <n v="1453936937"/>
    <b v="0"/>
    <n v="4"/>
    <b v="0"/>
    <s v="games/video games"/>
    <n v="21.1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-14705.99"/>
    <n v="18000"/>
    <n v="3294.01"/>
    <x v="2"/>
    <s v="US"/>
    <s v="USD"/>
    <n v="1318180033"/>
    <n v="1315588033"/>
    <b v="0"/>
    <n v="27"/>
    <b v="0"/>
    <s v="games/video games"/>
    <n v="1647.0050000000001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-474826"/>
    <n v="500000"/>
    <n v="25174"/>
    <x v="2"/>
    <s v="US"/>
    <s v="USD"/>
    <n v="1377867220"/>
    <n v="1375275220"/>
    <b v="0"/>
    <n v="94"/>
    <b v="0"/>
    <s v="games/video games"/>
    <n v="12587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-9848"/>
    <n v="12000"/>
    <n v="2152"/>
    <x v="2"/>
    <s v="US"/>
    <s v="USD"/>
    <n v="1412393400"/>
    <n v="1409747154"/>
    <b v="0"/>
    <n v="29"/>
    <b v="0"/>
    <s v="games/video games"/>
    <n v="1076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-99953"/>
    <n v="100000"/>
    <n v="47"/>
    <x v="2"/>
    <s v="US"/>
    <s v="USD"/>
    <n v="1393786877"/>
    <n v="1390330877"/>
    <b v="0"/>
    <n v="7"/>
    <b v="0"/>
    <s v="games/video games"/>
    <n v="23.5"/>
    <x v="6"/>
    <s v="video games"/>
    <x v="1097"/>
    <d v="2014-03-02T14:01:17"/>
  </r>
  <r>
    <n v="1098"/>
    <s v="Kick, Punch... Fireball"/>
    <s v="Kick, Punch... Fireball is an FPS type arena game set inside the fantasy world."/>
    <n v="-23197"/>
    <n v="25000"/>
    <n v="1803"/>
    <x v="2"/>
    <s v="US"/>
    <s v="USD"/>
    <n v="1397413095"/>
    <n v="1394821095"/>
    <b v="0"/>
    <n v="22"/>
    <b v="0"/>
    <s v="games/video games"/>
    <n v="901.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-4975"/>
    <n v="5000"/>
    <n v="25"/>
    <x v="2"/>
    <s v="GB"/>
    <s v="GBP"/>
    <n v="1431547468"/>
    <n v="1428955468"/>
    <b v="0"/>
    <n v="1"/>
    <b v="0"/>
    <s v="games/video games"/>
    <n v="12.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-3900"/>
    <n v="4000"/>
    <n v="100"/>
    <x v="2"/>
    <s v="DE"/>
    <s v="EUR"/>
    <n v="1455417571"/>
    <n v="1452825571"/>
    <b v="0"/>
    <n v="10"/>
    <b v="0"/>
    <s v="games/video games"/>
    <n v="50"/>
    <x v="6"/>
    <s v="video games"/>
    <x v="1100"/>
    <d v="2016-02-13T21:39:31"/>
  </r>
  <r>
    <n v="1101"/>
    <s v="Strain Wars"/>
    <s v="Different strains of marijuana leafs battling to the death to see which one is the top strain."/>
    <n v="-99959"/>
    <n v="100000"/>
    <n v="41"/>
    <x v="2"/>
    <s v="US"/>
    <s v="USD"/>
    <n v="1468519920"/>
    <n v="1466188338"/>
    <b v="0"/>
    <n v="6"/>
    <b v="0"/>
    <s v="games/video games"/>
    <n v="20.5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-7575"/>
    <n v="8000"/>
    <n v="425"/>
    <x v="2"/>
    <s v="US"/>
    <s v="USD"/>
    <n v="1386568740"/>
    <n v="1383095125"/>
    <b v="0"/>
    <n v="24"/>
    <b v="0"/>
    <s v="games/video games"/>
    <n v="212.5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-14757"/>
    <n v="15000"/>
    <n v="243"/>
    <x v="2"/>
    <s v="US"/>
    <s v="USD"/>
    <n v="1466227190"/>
    <n v="1461043190"/>
    <b v="0"/>
    <n v="15"/>
    <b v="0"/>
    <s v="games/video games"/>
    <n v="121.5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-57029"/>
    <n v="60000"/>
    <n v="2971"/>
    <x v="2"/>
    <s v="GB"/>
    <s v="GBP"/>
    <n v="1402480221"/>
    <n v="1399888221"/>
    <b v="0"/>
    <n v="37"/>
    <b v="0"/>
    <s v="games/video games"/>
    <n v="1485.5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-898569"/>
    <n v="900000"/>
    <n v="1431"/>
    <x v="2"/>
    <s v="US"/>
    <s v="USD"/>
    <n v="1395627327"/>
    <n v="1393038927"/>
    <b v="0"/>
    <n v="20"/>
    <b v="0"/>
    <s v="games/video games"/>
    <n v="715.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-235"/>
    <n v="400"/>
    <n v="165"/>
    <x v="2"/>
    <s v="US"/>
    <s v="USD"/>
    <n v="1333557975"/>
    <n v="1330969575"/>
    <b v="0"/>
    <n v="7"/>
    <b v="0"/>
    <s v="games/video games"/>
    <n v="82.5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-10000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-24267.5"/>
    <n v="25000"/>
    <n v="732.5"/>
    <x v="2"/>
    <s v="US"/>
    <s v="USD"/>
    <n v="1334326635"/>
    <n v="1329146235"/>
    <b v="0"/>
    <n v="21"/>
    <b v="0"/>
    <s v="games/video games"/>
    <n v="366.2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-9955"/>
    <n v="10000"/>
    <n v="45"/>
    <x v="2"/>
    <s v="US"/>
    <s v="USD"/>
    <n v="1479495790"/>
    <n v="1476900190"/>
    <b v="0"/>
    <n v="3"/>
    <b v="0"/>
    <s v="games/video games"/>
    <n v="22.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-49745"/>
    <n v="50000"/>
    <n v="255"/>
    <x v="2"/>
    <s v="US"/>
    <s v="USD"/>
    <n v="1354919022"/>
    <n v="1352327022"/>
    <b v="0"/>
    <n v="11"/>
    <b v="0"/>
    <s v="games/video games"/>
    <n v="127.5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-2499"/>
    <n v="2500"/>
    <n v="1"/>
    <x v="2"/>
    <s v="US"/>
    <s v="USD"/>
    <n v="1452228790"/>
    <n v="1449636790"/>
    <b v="0"/>
    <n v="1"/>
    <b v="0"/>
    <s v="games/video games"/>
    <n v="0.5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-56727.08"/>
    <n v="88000"/>
    <n v="31272.92"/>
    <x v="2"/>
    <s v="US"/>
    <s v="USD"/>
    <n v="1421656200"/>
    <n v="1416507211"/>
    <b v="0"/>
    <n v="312"/>
    <b v="0"/>
    <s v="games/video games"/>
    <n v="15636.46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-995"/>
    <n v="1000"/>
    <n v="5"/>
    <x v="2"/>
    <s v="GB"/>
    <s v="GBP"/>
    <n v="1408058820"/>
    <n v="1405466820"/>
    <b v="0"/>
    <n v="1"/>
    <b v="0"/>
    <s v="games/video games"/>
    <n v="2.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-5990"/>
    <n v="6000"/>
    <n v="10"/>
    <x v="2"/>
    <s v="GB"/>
    <s v="GBP"/>
    <n v="1381306687"/>
    <n v="1378714687"/>
    <b v="0"/>
    <n v="3"/>
    <b v="0"/>
    <s v="games/video games"/>
    <n v="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-39947"/>
    <n v="40000"/>
    <n v="53"/>
    <x v="2"/>
    <s v="US"/>
    <s v="USD"/>
    <n v="1459352495"/>
    <n v="1456764095"/>
    <b v="0"/>
    <n v="4"/>
    <b v="0"/>
    <s v="games/video games"/>
    <n v="26.5"/>
    <x v="6"/>
    <s v="video games"/>
    <x v="1115"/>
    <d v="2016-03-30T10:41:35"/>
  </r>
  <r>
    <n v="1116"/>
    <s v="Quest Remnants of Chaos"/>
    <s v="A medieval, post apocolyptic, Online, MMORPG. Class morphing, character customization game."/>
    <n v="-499821.48"/>
    <n v="500000"/>
    <n v="178.52"/>
    <x v="2"/>
    <s v="US"/>
    <s v="USD"/>
    <n v="1339273208"/>
    <n v="1334089208"/>
    <b v="0"/>
    <n v="10"/>
    <b v="0"/>
    <s v="games/video games"/>
    <n v="89.260000000009313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-917"/>
    <n v="1000"/>
    <n v="83"/>
    <x v="2"/>
    <s v="DE"/>
    <s v="EUR"/>
    <n v="1451053313"/>
    <n v="1448461313"/>
    <b v="0"/>
    <n v="8"/>
    <b v="0"/>
    <s v="games/video games"/>
    <n v="41.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-4391"/>
    <n v="4500"/>
    <n v="109"/>
    <x v="2"/>
    <s v="AU"/>
    <s v="AUD"/>
    <n v="1396666779"/>
    <n v="1394078379"/>
    <b v="0"/>
    <n v="3"/>
    <b v="0"/>
    <s v="games/video games"/>
    <n v="54.5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-2095"/>
    <n v="2100"/>
    <n v="5"/>
    <x v="2"/>
    <s v="US"/>
    <s v="USD"/>
    <n v="1396810864"/>
    <n v="1395687664"/>
    <b v="0"/>
    <n v="1"/>
    <b v="0"/>
    <s v="games/video games"/>
    <n v="2.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-25000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-249971"/>
    <n v="250000"/>
    <n v="29"/>
    <x v="2"/>
    <s v="US"/>
    <s v="USD"/>
    <n v="1457904316"/>
    <n v="1455315916"/>
    <b v="0"/>
    <n v="5"/>
    <b v="0"/>
    <s v="games/video games"/>
    <n v="14.5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-3200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-4989"/>
    <n v="5000"/>
    <n v="11"/>
    <x v="2"/>
    <s v="US"/>
    <s v="USD"/>
    <n v="1397910848"/>
    <n v="1395318848"/>
    <b v="0"/>
    <n v="3"/>
    <b v="0"/>
    <s v="games/video games"/>
    <n v="5.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-89575"/>
    <n v="90000"/>
    <n v="425"/>
    <x v="2"/>
    <s v="US"/>
    <s v="USD"/>
    <n v="1430409651"/>
    <n v="1427817651"/>
    <b v="0"/>
    <n v="7"/>
    <b v="0"/>
    <s v="games/mobile games"/>
    <n v="212.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-3000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-1990"/>
    <n v="2000"/>
    <n v="10"/>
    <x v="2"/>
    <s v="US"/>
    <s v="USD"/>
    <n v="1468482694"/>
    <n v="1465890694"/>
    <b v="0"/>
    <n v="2"/>
    <b v="0"/>
    <s v="games/mobile games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-34415"/>
    <n v="35000"/>
    <n v="585"/>
    <x v="2"/>
    <s v="US"/>
    <s v="USD"/>
    <n v="1416000600"/>
    <n v="1413318600"/>
    <b v="0"/>
    <n v="23"/>
    <b v="0"/>
    <s v="games/mobile games"/>
    <n v="292.5"/>
    <x v="6"/>
    <s v="mobile games"/>
    <x v="1127"/>
    <d v="2014-11-14T16:30:00"/>
  </r>
  <r>
    <n v="1128"/>
    <s v="Flying Turds"/>
    <s v="#havingfunFTW"/>
    <n v="-999"/>
    <n v="1000"/>
    <n v="1"/>
    <x v="2"/>
    <s v="GB"/>
    <s v="GBP"/>
    <n v="1407425717"/>
    <n v="1404833717"/>
    <b v="0"/>
    <n v="1"/>
    <b v="0"/>
    <s v="games/mobile games"/>
    <n v="0.5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-19979"/>
    <n v="20000"/>
    <n v="21"/>
    <x v="2"/>
    <s v="US"/>
    <s v="USD"/>
    <n v="1465107693"/>
    <n v="1462515693"/>
    <b v="0"/>
    <n v="2"/>
    <b v="0"/>
    <s v="games/mobile games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-4989"/>
    <n v="5000"/>
    <n v="11"/>
    <x v="2"/>
    <s v="US"/>
    <s v="USD"/>
    <n v="1416963300"/>
    <n v="1411775700"/>
    <b v="0"/>
    <n v="3"/>
    <b v="0"/>
    <s v="games/mobile games"/>
    <n v="5.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-40000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-8562"/>
    <n v="10000"/>
    <n v="1438"/>
    <x v="2"/>
    <s v="CA"/>
    <s v="CAD"/>
    <n v="1483238771"/>
    <n v="1480646771"/>
    <b v="0"/>
    <n v="13"/>
    <b v="0"/>
    <s v="games/mobile games"/>
    <n v="719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-2980"/>
    <n v="3000"/>
    <n v="20"/>
    <x v="2"/>
    <s v="GB"/>
    <s v="GBP"/>
    <n v="1406799981"/>
    <n v="1404207981"/>
    <b v="0"/>
    <n v="1"/>
    <b v="0"/>
    <s v="games/mobile games"/>
    <n v="1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-24999"/>
    <n v="25000"/>
    <n v="1"/>
    <x v="2"/>
    <s v="AU"/>
    <s v="AUD"/>
    <n v="1417235580"/>
    <n v="1416034228"/>
    <b v="0"/>
    <n v="1"/>
    <b v="0"/>
    <s v="games/mobile games"/>
    <n v="0.5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-950"/>
    <n v="1000"/>
    <n v="50"/>
    <x v="2"/>
    <s v="DE"/>
    <s v="EUR"/>
    <n v="1470527094"/>
    <n v="1467935094"/>
    <b v="0"/>
    <n v="1"/>
    <b v="0"/>
    <s v="games/mobile games"/>
    <n v="25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-3920"/>
    <n v="4190"/>
    <n v="270"/>
    <x v="2"/>
    <s v="FR"/>
    <s v="EUR"/>
    <n v="1450541229"/>
    <n v="1447949229"/>
    <b v="0"/>
    <n v="6"/>
    <b v="0"/>
    <s v="games/mobile games"/>
    <n v="13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-15125"/>
    <n v="25000"/>
    <n v="9875"/>
    <x v="2"/>
    <s v="US"/>
    <s v="USD"/>
    <n v="1461440421"/>
    <n v="1458848421"/>
    <b v="0"/>
    <n v="39"/>
    <b v="0"/>
    <s v="games/mobile games"/>
    <n v="4937.5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-34875"/>
    <n v="35000"/>
    <n v="125"/>
    <x v="2"/>
    <s v="US"/>
    <s v="USD"/>
    <n v="1485035131"/>
    <n v="1483307131"/>
    <b v="0"/>
    <n v="4"/>
    <b v="0"/>
    <s v="games/mobile games"/>
    <n v="62.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-7995"/>
    <n v="8000"/>
    <n v="5"/>
    <x v="2"/>
    <s v="US"/>
    <s v="USD"/>
    <n v="1420100426"/>
    <n v="1417508426"/>
    <b v="0"/>
    <n v="1"/>
    <b v="0"/>
    <s v="games/mobile games"/>
    <n v="2.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-5000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06:05:21"/>
  </r>
  <r>
    <n v="1141"/>
    <s v="Arena Z - Zombie Survival"/>
    <s v="I think this will be a great game!"/>
    <n v="-500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-4000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-44814"/>
    <n v="45000"/>
    <n v="186"/>
    <x v="2"/>
    <s v="US"/>
    <s v="USD"/>
    <n v="1450327126"/>
    <n v="1447735126"/>
    <b v="0"/>
    <n v="8"/>
    <b v="0"/>
    <s v="games/mobile games"/>
    <n v="9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-9300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-79900"/>
    <n v="80000"/>
    <n v="100"/>
    <x v="2"/>
    <s v="US"/>
    <s v="USD"/>
    <n v="1412272592"/>
    <n v="1407088592"/>
    <b v="0"/>
    <n v="1"/>
    <b v="0"/>
    <s v="food/food trucks"/>
    <n v="5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-5470"/>
    <n v="6000"/>
    <n v="530"/>
    <x v="2"/>
    <s v="US"/>
    <s v="USD"/>
    <n v="1399071173"/>
    <n v="1395787973"/>
    <b v="0"/>
    <n v="12"/>
    <b v="0"/>
    <s v="food/food trucks"/>
    <n v="265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-25000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-14927"/>
    <n v="15000"/>
    <n v="73"/>
    <x v="2"/>
    <s v="US"/>
    <s v="USD"/>
    <n v="1480568781"/>
    <n v="1477973181"/>
    <b v="0"/>
    <n v="3"/>
    <b v="0"/>
    <s v="food/food trucks"/>
    <n v="36.5"/>
    <x v="7"/>
    <s v="food trucks"/>
    <x v="1148"/>
    <d v="2016-12-01T00:06:21"/>
  </r>
  <r>
    <n v="1149"/>
    <s v="The Floridian Food Truck"/>
    <s v="Bringing culturally diverse Floridian cuisine to the people!"/>
    <n v="-49925"/>
    <n v="50000"/>
    <n v="75"/>
    <x v="2"/>
    <s v="US"/>
    <s v="USD"/>
    <n v="1466096566"/>
    <n v="1463504566"/>
    <b v="0"/>
    <n v="2"/>
    <b v="0"/>
    <s v="food/food trucks"/>
    <n v="37.5"/>
    <x v="7"/>
    <s v="food trucks"/>
    <x v="1149"/>
    <d v="2016-06-16T12:02:46"/>
  </r>
  <r>
    <n v="1150"/>
    <s v="Chef Po's Food Truck"/>
    <s v="Bringing delicious authentic and fusion Taiwanese Food to the West Coast."/>
    <n v="-2248"/>
    <n v="2500"/>
    <n v="252"/>
    <x v="2"/>
    <s v="US"/>
    <s v="USD"/>
    <n v="1452293675"/>
    <n v="1447109675"/>
    <b v="0"/>
    <n v="6"/>
    <b v="0"/>
    <s v="food/food trucks"/>
    <n v="126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-25000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6T21:27:43"/>
  </r>
  <r>
    <n v="1152"/>
    <s v="Peruvian King Food Truck"/>
    <s v="Peruvian food truck with an LA twist."/>
    <n v="-15089"/>
    <n v="16000"/>
    <n v="911"/>
    <x v="2"/>
    <s v="US"/>
    <s v="USD"/>
    <n v="1431709312"/>
    <n v="1429117312"/>
    <b v="0"/>
    <n v="15"/>
    <b v="0"/>
    <s v="food/food trucks"/>
    <n v="455.5"/>
    <x v="7"/>
    <s v="food trucks"/>
    <x v="1152"/>
    <d v="2015-05-15T12:01:52"/>
  </r>
  <r>
    <n v="1153"/>
    <s v="The Cold Spot Mobile Trailer"/>
    <s v="A mobile concession trailer for snow cones, ice cream, smoothies and more"/>
    <n v="-7950"/>
    <n v="8000"/>
    <n v="50"/>
    <x v="2"/>
    <s v="US"/>
    <s v="USD"/>
    <n v="1434647305"/>
    <n v="1432055305"/>
    <b v="0"/>
    <n v="1"/>
    <b v="0"/>
    <s v="food/food trucks"/>
    <n v="25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-4675"/>
    <n v="5000"/>
    <n v="325"/>
    <x v="2"/>
    <s v="US"/>
    <s v="USD"/>
    <n v="1441507006"/>
    <n v="1438915006"/>
    <b v="0"/>
    <n v="3"/>
    <b v="0"/>
    <s v="food/food trucks"/>
    <n v="162.5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-24812"/>
    <n v="25000"/>
    <n v="188"/>
    <x v="2"/>
    <s v="US"/>
    <s v="USD"/>
    <n v="1408040408"/>
    <n v="1405448408"/>
    <b v="0"/>
    <n v="8"/>
    <b v="0"/>
    <s v="food/food trucks"/>
    <n v="9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-6500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-9849"/>
    <n v="10000"/>
    <n v="151"/>
    <x v="2"/>
    <s v="US"/>
    <s v="USD"/>
    <n v="1417795480"/>
    <n v="1412607880"/>
    <b v="0"/>
    <n v="3"/>
    <b v="0"/>
    <s v="food/food trucks"/>
    <n v="75.5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-7465"/>
    <n v="7500"/>
    <n v="35"/>
    <x v="2"/>
    <s v="US"/>
    <s v="USD"/>
    <n v="1418091128"/>
    <n v="1415499128"/>
    <b v="0"/>
    <n v="3"/>
    <b v="0"/>
    <s v="food/food trucks"/>
    <n v="17.5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-6750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-28845"/>
    <n v="30000"/>
    <n v="1155"/>
    <x v="2"/>
    <s v="US"/>
    <s v="USD"/>
    <n v="1427510586"/>
    <n v="1424922186"/>
    <b v="0"/>
    <n v="19"/>
    <b v="0"/>
    <s v="food/food trucks"/>
    <n v="577.5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-18000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-59965"/>
    <n v="60000"/>
    <n v="35"/>
    <x v="2"/>
    <s v="US"/>
    <s v="USD"/>
    <n v="1411662264"/>
    <n v="1408983864"/>
    <b v="0"/>
    <n v="2"/>
    <b v="0"/>
    <s v="food/food trucks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-5200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-10000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-7929.5"/>
    <n v="10000"/>
    <n v="2070.5"/>
    <x v="2"/>
    <s v="US"/>
    <s v="USD"/>
    <n v="1404623330"/>
    <n v="1401685730"/>
    <b v="0"/>
    <n v="25"/>
    <b v="0"/>
    <s v="food/food trucks"/>
    <n v="1035.25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-12129"/>
    <n v="15000"/>
    <n v="2871"/>
    <x v="2"/>
    <s v="US"/>
    <s v="USD"/>
    <n v="1435291200"/>
    <n v="1432640342"/>
    <b v="0"/>
    <n v="8"/>
    <b v="0"/>
    <s v="food/food trucks"/>
    <n v="1435.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-59021"/>
    <n v="60000"/>
    <n v="979"/>
    <x v="2"/>
    <s v="US"/>
    <s v="USD"/>
    <n v="1410543495"/>
    <n v="1407865095"/>
    <b v="0"/>
    <n v="16"/>
    <b v="0"/>
    <s v="food/food trucks"/>
    <n v="489.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-16980"/>
    <n v="18000"/>
    <n v="1020"/>
    <x v="2"/>
    <s v="US"/>
    <s v="USD"/>
    <n v="1474507065"/>
    <n v="1471915065"/>
    <b v="0"/>
    <n v="3"/>
    <b v="0"/>
    <s v="food/food trucks"/>
    <n v="51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-9983"/>
    <n v="10000"/>
    <n v="17"/>
    <x v="2"/>
    <s v="US"/>
    <s v="USD"/>
    <n v="1424593763"/>
    <n v="1422001763"/>
    <b v="0"/>
    <n v="3"/>
    <b v="0"/>
    <s v="food/food trucks"/>
    <n v="8.5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-24900"/>
    <n v="25000"/>
    <n v="100"/>
    <x v="2"/>
    <s v="GB"/>
    <s v="GBP"/>
    <n v="1433021171"/>
    <n v="1430429171"/>
    <b v="0"/>
    <n v="2"/>
    <b v="0"/>
    <s v="food/food trucks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-24975"/>
    <n v="25000"/>
    <n v="25"/>
    <x v="2"/>
    <s v="US"/>
    <s v="USD"/>
    <n v="1415909927"/>
    <n v="1414351127"/>
    <b v="0"/>
    <n v="1"/>
    <b v="0"/>
    <s v="food/food trucks"/>
    <n v="12.5"/>
    <x v="7"/>
    <s v="food trucks"/>
    <x v="1171"/>
    <d v="2014-11-13T15:18:47"/>
  </r>
  <r>
    <n v="1172"/>
    <s v="let your dayz take you to the dogs."/>
    <s v="Bringing YOUR favorite dog recipes to the streets."/>
    <n v="-9000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-124970"/>
    <n v="125000"/>
    <n v="30"/>
    <x v="2"/>
    <s v="US"/>
    <s v="USD"/>
    <n v="1438576057"/>
    <n v="1435552057"/>
    <b v="0"/>
    <n v="1"/>
    <b v="0"/>
    <s v="food/food trucks"/>
    <n v="15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-14114"/>
    <n v="15000"/>
    <n v="886"/>
    <x v="2"/>
    <s v="US"/>
    <s v="USD"/>
    <n v="1462738327"/>
    <n v="1460146327"/>
    <b v="0"/>
    <n v="19"/>
    <b v="0"/>
    <s v="food/food trucks"/>
    <n v="44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-19415"/>
    <n v="20000"/>
    <n v="585"/>
    <x v="2"/>
    <s v="US"/>
    <s v="USD"/>
    <n v="1436981339"/>
    <n v="1434389339"/>
    <b v="0"/>
    <n v="9"/>
    <b v="0"/>
    <s v="food/food trucks"/>
    <n v="292.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-174990"/>
    <n v="175000"/>
    <n v="10"/>
    <x v="2"/>
    <s v="AU"/>
    <s v="AUD"/>
    <n v="1488805200"/>
    <n v="1484094498"/>
    <b v="0"/>
    <n v="1"/>
    <b v="0"/>
    <s v="food/food trucks"/>
    <n v="5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-6000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-74995"/>
    <n v="75000"/>
    <n v="5"/>
    <x v="2"/>
    <s v="US"/>
    <s v="USD"/>
    <n v="1408225452"/>
    <n v="1405633452"/>
    <b v="0"/>
    <n v="1"/>
    <b v="0"/>
    <s v="food/food trucks"/>
    <n v="2.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-56800"/>
    <n v="60000"/>
    <n v="3200"/>
    <x v="2"/>
    <s v="CA"/>
    <s v="CAD"/>
    <n v="1446052627"/>
    <n v="1443460627"/>
    <b v="0"/>
    <n v="5"/>
    <b v="0"/>
    <s v="food/food trucks"/>
    <n v="160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-44125"/>
    <n v="50000"/>
    <n v="5875"/>
    <x v="2"/>
    <s v="US"/>
    <s v="USD"/>
    <n v="1403983314"/>
    <n v="1400786514"/>
    <b v="0"/>
    <n v="85"/>
    <b v="0"/>
    <s v="food/food trucks"/>
    <n v="2937.5"/>
    <x v="7"/>
    <s v="food trucks"/>
    <x v="1180"/>
    <d v="2014-06-28T14:21:54"/>
  </r>
  <r>
    <n v="1181"/>
    <s v="Gringo Loco Tacos Food Truck"/>
    <s v="Bringing the best tacos to the streets of Chicago!"/>
    <n v="-49996"/>
    <n v="50000"/>
    <n v="4"/>
    <x v="2"/>
    <s v="US"/>
    <s v="USD"/>
    <n v="1425197321"/>
    <n v="1422605321"/>
    <b v="0"/>
    <n v="3"/>
    <b v="0"/>
    <s v="food/food trucks"/>
    <n v="2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-958"/>
    <n v="1000"/>
    <n v="42"/>
    <x v="2"/>
    <s v="US"/>
    <s v="USD"/>
    <n v="1484239320"/>
    <n v="1482609088"/>
    <b v="0"/>
    <n v="4"/>
    <b v="0"/>
    <s v="food/food trucks"/>
    <n v="2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-2400"/>
    <n v="2500"/>
    <n v="100"/>
    <x v="2"/>
    <s v="US"/>
    <s v="USD"/>
    <n v="1478059140"/>
    <n v="1476391223"/>
    <b v="0"/>
    <n v="3"/>
    <b v="0"/>
    <s v="food/food trucks"/>
    <n v="50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1086"/>
    <n v="22000"/>
    <n v="23086"/>
    <x v="0"/>
    <s v="GB"/>
    <s v="GBP"/>
    <n v="1486391011"/>
    <n v="1483712611"/>
    <b v="0"/>
    <n v="375"/>
    <b v="1"/>
    <s v="photography/photobooks"/>
    <n v="11543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680"/>
    <n v="12500"/>
    <n v="13180"/>
    <x v="0"/>
    <s v="US"/>
    <s v="USD"/>
    <n v="1433736000"/>
    <n v="1430945149"/>
    <b v="0"/>
    <n v="111"/>
    <b v="1"/>
    <s v="photography/photobooks"/>
    <n v="6590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505"/>
    <n v="7500"/>
    <n v="8005"/>
    <x v="0"/>
    <s v="GB"/>
    <s v="GBP"/>
    <n v="1433198520"/>
    <n v="1430340195"/>
    <b v="0"/>
    <n v="123"/>
    <b v="1"/>
    <s v="photography/photobooks"/>
    <n v="4002.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361"/>
    <n v="8750"/>
    <n v="9111"/>
    <x v="0"/>
    <s v="US"/>
    <s v="USD"/>
    <n v="1431885600"/>
    <n v="1429133323"/>
    <b v="0"/>
    <n v="70"/>
    <b v="1"/>
    <s v="photography/photobooks"/>
    <n v="4555.5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1211"/>
    <n v="2000"/>
    <n v="3211"/>
    <x v="0"/>
    <s v="CA"/>
    <s v="CAD"/>
    <n v="1482943740"/>
    <n v="1481129340"/>
    <b v="0"/>
    <n v="85"/>
    <b v="1"/>
    <s v="photography/photobooks"/>
    <n v="1605.5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700"/>
    <n v="9000"/>
    <n v="9700"/>
    <x v="0"/>
    <s v="US"/>
    <s v="USD"/>
    <n v="1467242995"/>
    <n v="1465428595"/>
    <b v="0"/>
    <n v="86"/>
    <b v="1"/>
    <s v="photography/photobooks"/>
    <n v="4850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175"/>
    <n v="500"/>
    <n v="675"/>
    <x v="0"/>
    <s v="US"/>
    <s v="USD"/>
    <n v="1409500725"/>
    <n v="1406908725"/>
    <b v="0"/>
    <n v="13"/>
    <b v="1"/>
    <s v="photography/photobooks"/>
    <n v="337.5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45"/>
    <n v="2700"/>
    <n v="2945"/>
    <x v="0"/>
    <s v="US"/>
    <s v="USD"/>
    <n v="1458480560"/>
    <n v="1455892160"/>
    <b v="0"/>
    <n v="33"/>
    <b v="1"/>
    <s v="photography/photobooks"/>
    <n v="1472.5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90"/>
    <n v="100"/>
    <n v="290"/>
    <x v="0"/>
    <s v="GB"/>
    <s v="GBP"/>
    <n v="1486814978"/>
    <n v="1484222978"/>
    <b v="0"/>
    <n v="15"/>
    <b v="1"/>
    <s v="photography/photobooks"/>
    <n v="145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831"/>
    <n v="21000"/>
    <n v="21831"/>
    <x v="0"/>
    <s v="US"/>
    <s v="USD"/>
    <n v="1460223453"/>
    <n v="1455043053"/>
    <b v="0"/>
    <n v="273"/>
    <b v="1"/>
    <s v="photography/photobooks"/>
    <n v="10915.5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27780"/>
    <n v="12500"/>
    <n v="40280"/>
    <x v="0"/>
    <s v="IE"/>
    <s v="EUR"/>
    <n v="1428493379"/>
    <n v="1425901379"/>
    <b v="0"/>
    <n v="714"/>
    <b v="1"/>
    <s v="photography/photobooks"/>
    <n v="20140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3500"/>
    <n v="10000"/>
    <n v="13500"/>
    <x v="0"/>
    <s v="IT"/>
    <s v="EUR"/>
    <n v="1450602000"/>
    <n v="1445415653"/>
    <b v="0"/>
    <n v="170"/>
    <b v="1"/>
    <s v="photography/photobooks"/>
    <n v="6750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24637"/>
    <n v="14500"/>
    <n v="39137"/>
    <x v="0"/>
    <s v="GB"/>
    <s v="GBP"/>
    <n v="1450467539"/>
    <n v="1447875539"/>
    <b v="0"/>
    <n v="512"/>
    <b v="1"/>
    <s v="photography/photobooks"/>
    <n v="19568.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22994"/>
    <n v="15000"/>
    <n v="37994"/>
    <x v="0"/>
    <s v="US"/>
    <s v="USD"/>
    <n v="1465797540"/>
    <n v="1463155034"/>
    <b v="0"/>
    <n v="314"/>
    <b v="1"/>
    <s v="photography/photobooks"/>
    <n v="18997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5621"/>
    <n v="3500"/>
    <n v="9121"/>
    <x v="0"/>
    <s v="US"/>
    <s v="USD"/>
    <n v="1451530800"/>
    <n v="1448463086"/>
    <b v="0"/>
    <n v="167"/>
    <b v="1"/>
    <s v="photography/photobooks"/>
    <n v="4560.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35"/>
    <n v="2658"/>
    <n v="2693"/>
    <x v="0"/>
    <s v="GB"/>
    <s v="GBP"/>
    <n v="1436380200"/>
    <n v="1433615400"/>
    <b v="0"/>
    <n v="9"/>
    <b v="1"/>
    <s v="photography/photobooks"/>
    <n v="1346.5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1229"/>
    <n v="4800"/>
    <n v="6029"/>
    <x v="0"/>
    <s v="US"/>
    <s v="USD"/>
    <n v="1429183656"/>
    <n v="1427369256"/>
    <b v="0"/>
    <n v="103"/>
    <b v="1"/>
    <s v="photography/photobooks"/>
    <n v="3014.5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146.27000000000044"/>
    <n v="6000"/>
    <n v="6146.27"/>
    <x v="0"/>
    <s v="GB"/>
    <s v="GBP"/>
    <n v="1468593246"/>
    <n v="1466001246"/>
    <b v="0"/>
    <n v="111"/>
    <b v="1"/>
    <s v="photography/photobooks"/>
    <n v="3073.1350000000002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4811"/>
    <n v="25000"/>
    <n v="49811"/>
    <x v="0"/>
    <s v="AU"/>
    <s v="AUD"/>
    <n v="1435388154"/>
    <n v="1432796154"/>
    <b v="0"/>
    <n v="271"/>
    <b v="1"/>
    <s v="photography/photobooks"/>
    <n v="24905.5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400"/>
    <n v="16300"/>
    <n v="16700"/>
    <x v="0"/>
    <s v="US"/>
    <s v="USD"/>
    <n v="1433083527"/>
    <n v="1430491527"/>
    <b v="0"/>
    <n v="101"/>
    <b v="1"/>
    <s v="photography/photobooks"/>
    <n v="8350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383"/>
    <n v="13000"/>
    <n v="13383"/>
    <x v="0"/>
    <s v="US"/>
    <s v="USD"/>
    <n v="1449205200"/>
    <n v="1445363833"/>
    <b v="0"/>
    <n v="57"/>
    <b v="1"/>
    <s v="photography/photobooks"/>
    <n v="6691.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12"/>
    <n v="13000"/>
    <n v="13112"/>
    <x v="0"/>
    <s v="DE"/>
    <s v="EUR"/>
    <n v="1434197351"/>
    <n v="1431605351"/>
    <b v="0"/>
    <n v="62"/>
    <b v="1"/>
    <s v="photography/photobooks"/>
    <n v="6556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135"/>
    <n v="900"/>
    <n v="1035"/>
    <x v="0"/>
    <s v="AT"/>
    <s v="EUR"/>
    <n v="1489238940"/>
    <n v="1486406253"/>
    <b v="0"/>
    <n v="32"/>
    <b v="1"/>
    <s v="photography/photobooks"/>
    <n v="517.5"/>
    <x v="8"/>
    <s v="photobooks"/>
    <x v="1206"/>
    <d v="2017-03-11T08:29:00"/>
  </r>
  <r>
    <n v="1207"/>
    <s v="ITALIANA"/>
    <s v="A humanistic photo book about ancestral &amp; post-modern Italy."/>
    <n v="696"/>
    <n v="16700"/>
    <n v="17396"/>
    <x v="0"/>
    <s v="IT"/>
    <s v="EUR"/>
    <n v="1459418400"/>
    <n v="1456827573"/>
    <b v="0"/>
    <n v="141"/>
    <b v="1"/>
    <s v="photography/photobooks"/>
    <n v="869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5530"/>
    <n v="10000"/>
    <n v="15530"/>
    <x v="0"/>
    <s v="US"/>
    <s v="USD"/>
    <n v="1458835264"/>
    <n v="1456246864"/>
    <b v="0"/>
    <n v="75"/>
    <b v="1"/>
    <s v="photography/photobooks"/>
    <n v="7765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360"/>
    <n v="6000"/>
    <n v="6360"/>
    <x v="0"/>
    <s v="US"/>
    <s v="USD"/>
    <n v="1488053905"/>
    <n v="1485461905"/>
    <b v="0"/>
    <n v="46"/>
    <b v="1"/>
    <s v="photography/photobooks"/>
    <n v="3180"/>
    <x v="8"/>
    <s v="photobooks"/>
    <x v="1209"/>
    <d v="2017-02-25T15:18:25"/>
  </r>
  <r>
    <n v="1210"/>
    <s v="Det Andra GÃ¶teborg"/>
    <s v="En fotobok om livet i det enda andra GÃ¶teborg i vÃ¤rlden"/>
    <n v="30863"/>
    <n v="20000"/>
    <n v="50863"/>
    <x v="0"/>
    <s v="SE"/>
    <s v="SEK"/>
    <n v="1433106000"/>
    <n v="1431124572"/>
    <b v="0"/>
    <n v="103"/>
    <b v="1"/>
    <s v="photography/photobooks"/>
    <n v="25431.5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1"/>
    <n v="1000"/>
    <n v="1011"/>
    <x v="0"/>
    <s v="CA"/>
    <s v="CAD"/>
    <n v="1465505261"/>
    <n v="1464209261"/>
    <b v="0"/>
    <n v="6"/>
    <b v="1"/>
    <s v="photography/photobooks"/>
    <n v="505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726"/>
    <n v="2500"/>
    <n v="3226"/>
    <x v="0"/>
    <s v="US"/>
    <s v="USD"/>
    <n v="1448586000"/>
    <n v="1447195695"/>
    <b v="0"/>
    <n v="83"/>
    <b v="1"/>
    <s v="photography/photobooks"/>
    <n v="1613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145"/>
    <n v="6500"/>
    <n v="6645"/>
    <x v="0"/>
    <s v="GB"/>
    <s v="GBP"/>
    <n v="1485886100"/>
    <n v="1482862100"/>
    <b v="0"/>
    <n v="108"/>
    <b v="1"/>
    <s v="photography/photobooks"/>
    <n v="3322.5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636"/>
    <n v="2000"/>
    <n v="2636"/>
    <x v="0"/>
    <s v="US"/>
    <s v="USD"/>
    <n v="1433880605"/>
    <n v="1428696605"/>
    <b v="0"/>
    <n v="25"/>
    <b v="1"/>
    <s v="photography/photobooks"/>
    <n v="1318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34304.01"/>
    <n v="5000"/>
    <n v="39304.01"/>
    <x v="0"/>
    <s v="US"/>
    <s v="USD"/>
    <n v="1401487756"/>
    <n v="1398895756"/>
    <b v="0"/>
    <n v="549"/>
    <b v="1"/>
    <s v="photography/photobooks"/>
    <n v="19652.005000000001"/>
    <x v="8"/>
    <s v="photobooks"/>
    <x v="1215"/>
    <d v="2014-05-30T17:09:16"/>
  </r>
  <r>
    <n v="1216"/>
    <s v="In Training: a book of Bonsai photographs"/>
    <s v="A fine art photography book taking a new look at the art of bonsai."/>
    <n v="6398"/>
    <n v="14000"/>
    <n v="20398"/>
    <x v="0"/>
    <s v="US"/>
    <s v="USD"/>
    <n v="1443826980"/>
    <n v="1441032457"/>
    <b v="0"/>
    <n v="222"/>
    <b v="1"/>
    <s v="photography/photobooks"/>
    <n v="10199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689"/>
    <n v="26500"/>
    <n v="27189"/>
    <x v="0"/>
    <s v="US"/>
    <s v="USD"/>
    <n v="1468524340"/>
    <n v="1465932340"/>
    <b v="0"/>
    <n v="183"/>
    <b v="1"/>
    <s v="photography/photobooks"/>
    <n v="13594.5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6505"/>
    <n v="9000"/>
    <n v="15505"/>
    <x v="0"/>
    <s v="US"/>
    <s v="USD"/>
    <n v="1446346800"/>
    <n v="1443714800"/>
    <b v="0"/>
    <n v="89"/>
    <b v="1"/>
    <s v="photography/photobooks"/>
    <n v="7752.5"/>
    <x v="8"/>
    <s v="photobooks"/>
    <x v="1218"/>
    <d v="2015-10-31T22:00:00"/>
  </r>
  <r>
    <n v="1219"/>
    <s v="The Box"/>
    <s v="The Box is a fine art book of Ron Amato's innovative and seductive photography project."/>
    <n v="9674"/>
    <n v="16350"/>
    <n v="26024"/>
    <x v="0"/>
    <s v="US"/>
    <s v="USD"/>
    <n v="1476961513"/>
    <n v="1474369513"/>
    <b v="0"/>
    <n v="253"/>
    <b v="1"/>
    <s v="photography/photobooks"/>
    <n v="13012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565"/>
    <n v="15000"/>
    <n v="15565"/>
    <x v="0"/>
    <s v="DE"/>
    <s v="EUR"/>
    <n v="1440515112"/>
    <n v="1437923112"/>
    <b v="0"/>
    <n v="140"/>
    <b v="1"/>
    <s v="photography/photobooks"/>
    <n v="7782.5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51.01000000000022"/>
    <n v="2200"/>
    <n v="2451.0100000000002"/>
    <x v="0"/>
    <s v="GB"/>
    <s v="GBP"/>
    <n v="1480809600"/>
    <n v="1478431488"/>
    <b v="0"/>
    <n v="103"/>
    <b v="1"/>
    <s v="photography/photobooks"/>
    <n v="1225.5050000000001"/>
    <x v="8"/>
    <s v="photobooks"/>
    <x v="1221"/>
    <d v="2016-12-03T19:00:00"/>
  </r>
  <r>
    <n v="1222"/>
    <s v="Project Pilgrim"/>
    <s v="Project Pilgrim is my effort to work towards normalizing mental health."/>
    <n v="7215"/>
    <n v="4000"/>
    <n v="11215"/>
    <x v="0"/>
    <s v="CA"/>
    <s v="CAD"/>
    <n v="1459483200"/>
    <n v="1456852647"/>
    <b v="0"/>
    <n v="138"/>
    <b v="1"/>
    <s v="photography/photobooks"/>
    <n v="5607.5"/>
    <x v="8"/>
    <s v="photobooks"/>
    <x v="1222"/>
    <d v="2016-03-31T23:00:00"/>
  </r>
  <r>
    <n v="1223"/>
    <s v="YOSEMITE PEOPLE"/>
    <s v="A photography book focusing on the people rather than the nature at Yosemite National Park."/>
    <n v="2397"/>
    <n v="19800"/>
    <n v="22197"/>
    <x v="0"/>
    <s v="US"/>
    <s v="USD"/>
    <n v="1478754909"/>
    <n v="1476159309"/>
    <b v="0"/>
    <n v="191"/>
    <b v="1"/>
    <s v="photography/photobooks"/>
    <n v="11098.5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-13940"/>
    <n v="15000"/>
    <n v="1060"/>
    <x v="1"/>
    <s v="US"/>
    <s v="USD"/>
    <n v="1402060302"/>
    <n v="1396876302"/>
    <b v="0"/>
    <n v="18"/>
    <b v="0"/>
    <s v="music/world music"/>
    <n v="530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-2868"/>
    <n v="3000"/>
    <n v="132"/>
    <x v="1"/>
    <s v="US"/>
    <s v="USD"/>
    <n v="1382478278"/>
    <n v="1377294278"/>
    <b v="0"/>
    <n v="3"/>
    <b v="0"/>
    <s v="music/world music"/>
    <n v="66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-48063"/>
    <n v="50000"/>
    <n v="1937"/>
    <x v="1"/>
    <s v="US"/>
    <s v="USD"/>
    <n v="1398042000"/>
    <n v="1395089981"/>
    <b v="0"/>
    <n v="40"/>
    <b v="0"/>
    <s v="music/world music"/>
    <n v="968.5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-2000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-3535"/>
    <n v="5000"/>
    <n v="1465"/>
    <x v="1"/>
    <s v="US"/>
    <s v="USD"/>
    <n v="1317231008"/>
    <n v="1312047008"/>
    <b v="0"/>
    <n v="24"/>
    <b v="0"/>
    <s v="music/world music"/>
    <n v="732.5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-2725"/>
    <n v="2750"/>
    <n v="25"/>
    <x v="1"/>
    <s v="US"/>
    <s v="USD"/>
    <n v="1334592000"/>
    <n v="1331982127"/>
    <b v="0"/>
    <n v="1"/>
    <b v="0"/>
    <s v="music/world music"/>
    <n v="12.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-500000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-5000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-4960"/>
    <n v="5000"/>
    <n v="40"/>
    <x v="1"/>
    <s v="US"/>
    <s v="USD"/>
    <n v="1381090870"/>
    <n v="1377030070"/>
    <b v="0"/>
    <n v="1"/>
    <b v="0"/>
    <s v="music/world music"/>
    <n v="2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-884"/>
    <n v="1000"/>
    <n v="116"/>
    <x v="1"/>
    <s v="US"/>
    <s v="USD"/>
    <n v="1329864374"/>
    <n v="1328049974"/>
    <b v="0"/>
    <n v="6"/>
    <b v="0"/>
    <s v="music/world music"/>
    <n v="5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-50000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-7324"/>
    <n v="7534"/>
    <n v="210"/>
    <x v="1"/>
    <s v="US"/>
    <s v="USD"/>
    <n v="1387077299"/>
    <n v="1383621299"/>
    <b v="0"/>
    <n v="6"/>
    <b v="0"/>
    <s v="music/world music"/>
    <n v="105"/>
    <x v="4"/>
    <s v="world music"/>
    <x v="1235"/>
    <d v="2013-12-14T22:14:59"/>
  </r>
  <r>
    <n v="1236"/>
    <s v="&quot;Volando&quot; CD Release (Canceled)"/>
    <s v="Raising money to give the musicians their due."/>
    <n v="-2500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-25000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-822"/>
    <n v="1000"/>
    <n v="178"/>
    <x v="1"/>
    <s v="US"/>
    <s v="USD"/>
    <n v="1312641536"/>
    <n v="1310049536"/>
    <b v="0"/>
    <n v="3"/>
    <b v="0"/>
    <s v="music/world music"/>
    <n v="89"/>
    <x v="4"/>
    <s v="world music"/>
    <x v="1238"/>
    <d v="2011-08-06T09:38:56"/>
  </r>
  <r>
    <n v="1239"/>
    <s v="Help Calmenco! finance new CD and Tour (Canceled)"/>
    <s v="Please consider helping us with our new CD and Riverdance Tour"/>
    <n v="-2500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-7759"/>
    <n v="8000"/>
    <n v="241"/>
    <x v="1"/>
    <s v="US"/>
    <s v="USD"/>
    <n v="1373665860"/>
    <n v="1368579457"/>
    <b v="0"/>
    <n v="8"/>
    <b v="0"/>
    <s v="music/world music"/>
    <n v="120.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-2463"/>
    <n v="5000"/>
    <n v="2537"/>
    <x v="1"/>
    <s v="US"/>
    <s v="USD"/>
    <n v="1414994340"/>
    <n v="1413057980"/>
    <b v="0"/>
    <n v="34"/>
    <b v="0"/>
    <s v="music/world music"/>
    <n v="1268.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-906"/>
    <n v="911"/>
    <n v="5"/>
    <x v="1"/>
    <s v="US"/>
    <s v="USD"/>
    <n v="1315747080"/>
    <n v="1314417502"/>
    <b v="0"/>
    <n v="1"/>
    <b v="0"/>
    <s v="music/world music"/>
    <n v="2.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-10309"/>
    <n v="12000"/>
    <n v="1691"/>
    <x v="1"/>
    <s v="US"/>
    <s v="USD"/>
    <n v="1310158800"/>
    <n v="1304888771"/>
    <b v="0"/>
    <n v="38"/>
    <b v="0"/>
    <s v="music/world music"/>
    <n v="845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76"/>
    <n v="2000"/>
    <n v="2076"/>
    <x v="0"/>
    <s v="US"/>
    <s v="USD"/>
    <n v="1366664400"/>
    <n v="1363981723"/>
    <b v="1"/>
    <n v="45"/>
    <b v="1"/>
    <s v="music/rock"/>
    <n v="1038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405"/>
    <n v="2000"/>
    <n v="2405"/>
    <x v="0"/>
    <s v="US"/>
    <s v="USD"/>
    <n v="1402755834"/>
    <n v="1400163834"/>
    <b v="1"/>
    <n v="17"/>
    <b v="1"/>
    <s v="music/rock"/>
    <n v="1202.5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340"/>
    <n v="2000"/>
    <n v="2340"/>
    <x v="0"/>
    <s v="US"/>
    <s v="USD"/>
    <n v="1323136949"/>
    <n v="1319245349"/>
    <b v="1"/>
    <n v="31"/>
    <b v="1"/>
    <s v="music/rock"/>
    <n v="1170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775"/>
    <n v="3500"/>
    <n v="4275"/>
    <x v="0"/>
    <s v="US"/>
    <s v="USD"/>
    <n v="1367823655"/>
    <n v="1365231655"/>
    <b v="1"/>
    <n v="50"/>
    <b v="1"/>
    <s v="music/rock"/>
    <n v="2137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1291"/>
    <n v="2500"/>
    <n v="3791"/>
    <x v="0"/>
    <s v="US"/>
    <s v="USD"/>
    <n v="1402642740"/>
    <n v="1399563953"/>
    <b v="1"/>
    <n v="59"/>
    <b v="1"/>
    <s v="music/rock"/>
    <n v="1895.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222"/>
    <n v="5000"/>
    <n v="5222"/>
    <x v="0"/>
    <s v="US"/>
    <s v="USD"/>
    <n v="1341683211"/>
    <n v="1339091211"/>
    <b v="1"/>
    <n v="81"/>
    <b v="1"/>
    <s v="music/rock"/>
    <n v="2611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46"/>
    <n v="30000"/>
    <n v="60046"/>
    <x v="0"/>
    <s v="US"/>
    <s v="USD"/>
    <n v="1410017131"/>
    <n v="1406129131"/>
    <b v="1"/>
    <n v="508"/>
    <b v="1"/>
    <s v="music/rock"/>
    <n v="30023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108"/>
    <n v="6000"/>
    <n v="6108"/>
    <x v="0"/>
    <s v="US"/>
    <s v="USD"/>
    <n v="1316979167"/>
    <n v="1311795167"/>
    <b v="1"/>
    <n v="74"/>
    <b v="1"/>
    <s v="music/rock"/>
    <n v="30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1318"/>
    <n v="3500"/>
    <n v="4818"/>
    <x v="0"/>
    <s v="US"/>
    <s v="USD"/>
    <n v="1382658169"/>
    <n v="1380238969"/>
    <b v="1"/>
    <n v="141"/>
    <b v="1"/>
    <s v="music/rock"/>
    <n v="2409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30373.32"/>
    <n v="10"/>
    <n v="30383.32"/>
    <x v="0"/>
    <s v="US"/>
    <s v="USD"/>
    <n v="1409770107"/>
    <n v="1407178107"/>
    <b v="1"/>
    <n v="711"/>
    <b v="1"/>
    <s v="music/rock"/>
    <n v="15191.6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623"/>
    <n v="6700"/>
    <n v="13323"/>
    <x v="0"/>
    <s v="US"/>
    <s v="USD"/>
    <n v="1293857940"/>
    <n v="1288968886"/>
    <b v="1"/>
    <n v="141"/>
    <b v="1"/>
    <s v="music/rock"/>
    <n v="6661.5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71"/>
    <n v="3000"/>
    <n v="6071"/>
    <x v="0"/>
    <s v="US"/>
    <s v="USD"/>
    <n v="1385932652"/>
    <n v="1383337052"/>
    <b v="1"/>
    <n v="109"/>
    <b v="1"/>
    <s v="music/rock"/>
    <n v="3035.5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5389.1299999999974"/>
    <n v="30000"/>
    <n v="35389.129999999997"/>
    <x v="0"/>
    <s v="US"/>
    <s v="USD"/>
    <n v="1329084231"/>
    <n v="1326492231"/>
    <b v="1"/>
    <n v="361"/>
    <b v="1"/>
    <s v="music/rock"/>
    <n v="17694.564999999999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10710"/>
    <n v="5500"/>
    <n v="16210"/>
    <x v="0"/>
    <s v="US"/>
    <s v="USD"/>
    <n v="1301792590"/>
    <n v="1297562590"/>
    <b v="1"/>
    <n v="176"/>
    <b v="1"/>
    <s v="music/rock"/>
    <n v="8105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3577.560000000001"/>
    <n v="12000"/>
    <n v="25577.56"/>
    <x v="0"/>
    <s v="US"/>
    <s v="USD"/>
    <n v="1377960012"/>
    <n v="1375368012"/>
    <b v="1"/>
    <n v="670"/>
    <b v="1"/>
    <s v="music/rock"/>
    <n v="12788.7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106"/>
    <n v="2500"/>
    <n v="2606"/>
    <x v="0"/>
    <s v="US"/>
    <s v="USD"/>
    <n v="1402286340"/>
    <n v="1399504664"/>
    <b v="1"/>
    <n v="96"/>
    <b v="1"/>
    <s v="music/rock"/>
    <n v="1303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451"/>
    <n v="3300"/>
    <n v="3751"/>
    <x v="0"/>
    <s v="US"/>
    <s v="USD"/>
    <n v="1393445620"/>
    <n v="1390853620"/>
    <b v="1"/>
    <n v="74"/>
    <b v="1"/>
    <s v="music/rock"/>
    <n v="1875.5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5"/>
    <n v="2000"/>
    <n v="2025"/>
    <x v="0"/>
    <s v="US"/>
    <s v="USD"/>
    <n v="1390983227"/>
    <n v="1388391227"/>
    <b v="1"/>
    <n v="52"/>
    <b v="1"/>
    <s v="music/rock"/>
    <n v="1012.5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1652"/>
    <n v="6500"/>
    <n v="8152"/>
    <x v="0"/>
    <s v="CA"/>
    <s v="CAD"/>
    <n v="1392574692"/>
    <n v="1389982692"/>
    <b v="1"/>
    <n v="105"/>
    <b v="1"/>
    <s v="music/rock"/>
    <n v="4076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285"/>
    <n v="1500"/>
    <n v="1785"/>
    <x v="0"/>
    <s v="US"/>
    <s v="USD"/>
    <n v="1396054800"/>
    <n v="1393034470"/>
    <b v="1"/>
    <n v="41"/>
    <b v="1"/>
    <s v="music/rock"/>
    <n v="892.5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432"/>
    <n v="650"/>
    <n v="1082"/>
    <x v="0"/>
    <s v="US"/>
    <s v="USD"/>
    <n v="1383062083"/>
    <n v="1380556483"/>
    <b v="1"/>
    <n v="34"/>
    <b v="1"/>
    <s v="music/rock"/>
    <n v="541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670.17000000000007"/>
    <n v="3500"/>
    <n v="4170.17"/>
    <x v="0"/>
    <s v="US"/>
    <s v="USD"/>
    <n v="1291131815"/>
    <n v="1287071015"/>
    <b v="1"/>
    <n v="66"/>
    <b v="1"/>
    <s v="music/rock"/>
    <n v="2085.085"/>
    <x v="4"/>
    <s v="rock"/>
    <x v="1265"/>
    <d v="2010-11-30T10:43:35"/>
  </r>
  <r>
    <n v="1266"/>
    <s v="Sensory Station's First EP"/>
    <s v="We are looking to record our first EP produced by Aaron Harris (ISIS/Palms) at Studio West."/>
    <n v="45"/>
    <n v="9500"/>
    <n v="9545"/>
    <x v="0"/>
    <s v="US"/>
    <s v="USD"/>
    <n v="1389474145"/>
    <n v="1386882145"/>
    <b v="1"/>
    <n v="50"/>
    <b v="1"/>
    <s v="music/rock"/>
    <n v="4772.5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396"/>
    <n v="22000"/>
    <n v="22396"/>
    <x v="0"/>
    <s v="US"/>
    <s v="USD"/>
    <n v="1374674558"/>
    <n v="1372082558"/>
    <b v="1"/>
    <n v="159"/>
    <b v="1"/>
    <s v="music/rock"/>
    <n v="1119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2000"/>
    <n v="12000"/>
    <n v="14000"/>
    <x v="0"/>
    <s v="US"/>
    <s v="USD"/>
    <n v="1379708247"/>
    <n v="1377116247"/>
    <b v="1"/>
    <n v="182"/>
    <b v="1"/>
    <s v="music/rock"/>
    <n v="7000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626"/>
    <n v="18800"/>
    <n v="20426"/>
    <x v="0"/>
    <s v="US"/>
    <s v="USD"/>
    <n v="1460764800"/>
    <n v="1458157512"/>
    <b v="1"/>
    <n v="206"/>
    <b v="1"/>
    <s v="music/rock"/>
    <n v="10213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472"/>
    <n v="10000"/>
    <n v="11472"/>
    <x v="0"/>
    <s v="US"/>
    <s v="USD"/>
    <n v="1332704042"/>
    <n v="1327523642"/>
    <b v="1"/>
    <n v="169"/>
    <b v="1"/>
    <s v="music/rock"/>
    <n v="5736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135"/>
    <n v="7500"/>
    <n v="7635"/>
    <x v="0"/>
    <s v="US"/>
    <s v="USD"/>
    <n v="1384363459"/>
    <n v="1381767859"/>
    <b v="1"/>
    <n v="31"/>
    <b v="1"/>
    <s v="music/rock"/>
    <n v="3817.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300"/>
    <n v="5000"/>
    <n v="5300"/>
    <x v="0"/>
    <s v="US"/>
    <s v="USD"/>
    <n v="1276574400"/>
    <n v="1270576379"/>
    <b v="1"/>
    <n v="28"/>
    <b v="1"/>
    <s v="music/rock"/>
    <n v="2650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140"/>
    <n v="4000"/>
    <n v="4140"/>
    <x v="0"/>
    <s v="CA"/>
    <s v="CAD"/>
    <n v="1409506291"/>
    <n v="1406914291"/>
    <b v="1"/>
    <n v="54"/>
    <b v="1"/>
    <s v="music/rock"/>
    <n v="2070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13743.839999999997"/>
    <n v="25000"/>
    <n v="38743.839999999997"/>
    <x v="0"/>
    <s v="US"/>
    <s v="USD"/>
    <n v="1346344425"/>
    <n v="1343320425"/>
    <b v="1"/>
    <n v="467"/>
    <b v="1"/>
    <s v="music/rock"/>
    <n v="19371.919999999998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9321.0999999999985"/>
    <n v="15000"/>
    <n v="24321.1"/>
    <x v="0"/>
    <s v="US"/>
    <s v="USD"/>
    <n v="1375908587"/>
    <n v="1372884587"/>
    <b v="1"/>
    <n v="389"/>
    <b v="1"/>
    <s v="music/rock"/>
    <n v="12160.55"/>
    <x v="4"/>
    <s v="rock"/>
    <x v="1275"/>
    <d v="2013-08-07T15:49:47"/>
  </r>
  <r>
    <n v="1276"/>
    <s v="MR. DREAM GOES TO JAIL"/>
    <s v="Sponsor this Brooklyn punk band's debut seven-inch, MR. DREAM GOES TO JAIL."/>
    <n v="132.63000000000011"/>
    <n v="3000"/>
    <n v="3132.63"/>
    <x v="0"/>
    <s v="US"/>
    <s v="USD"/>
    <n v="1251777600"/>
    <n v="1247504047"/>
    <b v="1"/>
    <n v="68"/>
    <b v="1"/>
    <s v="music/rock"/>
    <n v="1566.3150000000001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918.64999999999964"/>
    <n v="15000"/>
    <n v="15918.65"/>
    <x v="0"/>
    <s v="US"/>
    <s v="USD"/>
    <n v="1346765347"/>
    <n v="1343741347"/>
    <b v="1"/>
    <n v="413"/>
    <b v="1"/>
    <s v="music/rock"/>
    <n v="7959.324999999999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3571"/>
    <n v="6500"/>
    <n v="10071"/>
    <x v="0"/>
    <s v="US"/>
    <s v="USD"/>
    <n v="1403661600"/>
    <n v="1401196766"/>
    <b v="1"/>
    <n v="190"/>
    <b v="1"/>
    <s v="music/rock"/>
    <n v="5035.5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348.17"/>
    <n v="12516"/>
    <n v="13864.17"/>
    <x v="0"/>
    <s v="US"/>
    <s v="USD"/>
    <n v="1395624170"/>
    <n v="1392171770"/>
    <b v="1"/>
    <n v="189"/>
    <b v="1"/>
    <s v="music/rock"/>
    <n v="6932.085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636.7799999999988"/>
    <n v="15000"/>
    <n v="16636.78"/>
    <x v="0"/>
    <s v="US"/>
    <s v="USD"/>
    <n v="1299003054"/>
    <n v="1291227054"/>
    <b v="1"/>
    <n v="130"/>
    <b v="1"/>
    <s v="music/rock"/>
    <n v="8318.39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50"/>
    <n v="7000"/>
    <n v="7750"/>
    <x v="0"/>
    <s v="US"/>
    <s v="USD"/>
    <n v="1375033836"/>
    <n v="1373305836"/>
    <b v="1"/>
    <n v="74"/>
    <b v="1"/>
    <s v="music/rock"/>
    <n v="387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3542"/>
    <n v="15000"/>
    <n v="18542"/>
    <x v="0"/>
    <s v="US"/>
    <s v="USD"/>
    <n v="1386565140"/>
    <n v="1383909855"/>
    <b v="1"/>
    <n v="274"/>
    <b v="1"/>
    <s v="music/rock"/>
    <n v="9271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110.5"/>
    <n v="1000"/>
    <n v="2110.5"/>
    <x v="0"/>
    <s v="US"/>
    <s v="USD"/>
    <n v="1362974400"/>
    <n v="1360948389"/>
    <b v="1"/>
    <n v="22"/>
    <b v="1"/>
    <s v="music/rock"/>
    <n v="1055.25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"/>
    <n v="2000"/>
    <n v="2020"/>
    <x v="0"/>
    <s v="US"/>
    <s v="USD"/>
    <n v="1483203540"/>
    <n v="1481175482"/>
    <b v="0"/>
    <n v="31"/>
    <b v="1"/>
    <s v="theater/plays"/>
    <n v="1010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33"/>
    <n v="2000"/>
    <n v="2033"/>
    <x v="0"/>
    <s v="GB"/>
    <s v="GBP"/>
    <n v="1434808775"/>
    <n v="1433512775"/>
    <b v="0"/>
    <n v="63"/>
    <b v="1"/>
    <s v="theater/plays"/>
    <n v="1016.5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25"/>
    <n v="1500"/>
    <n v="1625"/>
    <x v="0"/>
    <s v="GB"/>
    <s v="GBP"/>
    <n v="1424181600"/>
    <n v="1423041227"/>
    <b v="0"/>
    <n v="20"/>
    <b v="1"/>
    <s v="theater/plays"/>
    <n v="812.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355"/>
    <n v="250"/>
    <n v="605"/>
    <x v="0"/>
    <s v="GB"/>
    <s v="GBP"/>
    <n v="1434120856"/>
    <n v="1428936856"/>
    <b v="0"/>
    <n v="25"/>
    <b v="1"/>
    <s v="theater/plays"/>
    <n v="302.5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8"/>
    <n v="4000"/>
    <n v="4018"/>
    <x v="0"/>
    <s v="US"/>
    <s v="USD"/>
    <n v="1470801600"/>
    <n v="1468122163"/>
    <b v="0"/>
    <n v="61"/>
    <b v="1"/>
    <s v="theater/plays"/>
    <n v="2009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376"/>
    <n v="1500"/>
    <n v="1876"/>
    <x v="0"/>
    <s v="US"/>
    <s v="USD"/>
    <n v="1483499645"/>
    <n v="1480907645"/>
    <b v="0"/>
    <n v="52"/>
    <b v="1"/>
    <s v="theater/plays"/>
    <n v="938"/>
    <x v="1"/>
    <s v="plays"/>
    <x v="1289"/>
    <d v="2017-01-03T22:14:05"/>
  </r>
  <r>
    <n v="1290"/>
    <s v="I Died... I Came Back, ... Whatever"/>
    <s v="Sometimes your Heart has to STOP for your Life to START."/>
    <n v="300"/>
    <n v="3500"/>
    <n v="3800"/>
    <x v="0"/>
    <s v="US"/>
    <s v="USD"/>
    <n v="1429772340"/>
    <n v="1427121931"/>
    <b v="0"/>
    <n v="86"/>
    <b v="1"/>
    <s v="theater/plays"/>
    <n v="1900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1371"/>
    <n v="3000"/>
    <n v="4371"/>
    <x v="0"/>
    <s v="US"/>
    <s v="USD"/>
    <n v="1428390000"/>
    <n v="1425224391"/>
    <b v="0"/>
    <n v="42"/>
    <b v="1"/>
    <s v="theater/plays"/>
    <n v="2185.5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"/>
    <n v="1700"/>
    <n v="1870"/>
    <x v="0"/>
    <s v="GB"/>
    <s v="GBP"/>
    <n v="1444172340"/>
    <n v="1441822828"/>
    <b v="0"/>
    <n v="52"/>
    <b v="1"/>
    <s v="theater/plays"/>
    <n v="935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335"/>
    <n v="15000"/>
    <n v="15335"/>
    <x v="0"/>
    <s v="US"/>
    <s v="USD"/>
    <n v="1447523371"/>
    <n v="1444927771"/>
    <b v="0"/>
    <n v="120"/>
    <b v="1"/>
    <s v="theater/plays"/>
    <n v="7667.5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110"/>
    <n v="500"/>
    <n v="610"/>
    <x v="0"/>
    <s v="GB"/>
    <s v="GBP"/>
    <n v="1445252400"/>
    <n v="1443696797"/>
    <b v="0"/>
    <n v="22"/>
    <b v="1"/>
    <s v="theater/plays"/>
    <n v="305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49"/>
    <n v="2500"/>
    <n v="2549"/>
    <x v="0"/>
    <s v="GB"/>
    <s v="GBP"/>
    <n v="1438189200"/>
    <n v="1435585497"/>
    <b v="0"/>
    <n v="64"/>
    <b v="1"/>
    <s v="theater/plays"/>
    <n v="1274.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350"/>
    <n v="850"/>
    <n v="1200"/>
    <x v="0"/>
    <s v="GB"/>
    <s v="GBP"/>
    <n v="1457914373"/>
    <n v="1456189973"/>
    <b v="0"/>
    <n v="23"/>
    <b v="1"/>
    <s v="theater/plays"/>
    <n v="600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1905"/>
    <n v="20000"/>
    <n v="21905"/>
    <x v="0"/>
    <s v="US"/>
    <s v="USD"/>
    <n v="1462125358"/>
    <n v="1459533358"/>
    <b v="0"/>
    <n v="238"/>
    <b v="1"/>
    <s v="theater/plays"/>
    <n v="10952.5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93"/>
    <n v="2000"/>
    <n v="2093"/>
    <x v="0"/>
    <s v="GB"/>
    <s v="GBP"/>
    <n v="1461860432"/>
    <n v="1459268432"/>
    <b v="0"/>
    <n v="33"/>
    <b v="1"/>
    <s v="theater/plays"/>
    <n v="1046.5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840"/>
    <n v="3500"/>
    <n v="4340"/>
    <x v="0"/>
    <s v="US"/>
    <s v="USD"/>
    <n v="1436902359"/>
    <n v="1434310359"/>
    <b v="0"/>
    <n v="32"/>
    <b v="1"/>
    <s v="theater/plays"/>
    <n v="2170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1050"/>
    <n v="3000"/>
    <n v="4050"/>
    <x v="0"/>
    <s v="US"/>
    <s v="USD"/>
    <n v="1464807420"/>
    <n v="1461427938"/>
    <b v="0"/>
    <n v="24"/>
    <b v="1"/>
    <s v="theater/plays"/>
    <n v="202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55"/>
    <n v="2000"/>
    <n v="2055"/>
    <x v="0"/>
    <s v="US"/>
    <s v="USD"/>
    <n v="1437447600"/>
    <n v="1436551178"/>
    <b v="0"/>
    <n v="29"/>
    <b v="1"/>
    <s v="theater/plays"/>
    <n v="1027.5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0"/>
    <n v="2500"/>
    <n v="2500"/>
    <x v="0"/>
    <s v="US"/>
    <s v="USD"/>
    <n v="1480559011"/>
    <n v="1477963411"/>
    <b v="0"/>
    <n v="50"/>
    <b v="1"/>
    <s v="theater/plays"/>
    <n v="1250"/>
    <x v="1"/>
    <s v="plays"/>
    <x v="1302"/>
    <d v="2016-11-30T21:23:31"/>
  </r>
  <r>
    <n v="1303"/>
    <s v="Forward Arena Theatre Company: Summer Season"/>
    <s v="Groundbreaking queer theatre."/>
    <n v="1059.1300000000001"/>
    <n v="3500"/>
    <n v="4559.13"/>
    <x v="0"/>
    <s v="GB"/>
    <s v="GBP"/>
    <n v="1469962800"/>
    <n v="1468578920"/>
    <b v="0"/>
    <n v="108"/>
    <b v="1"/>
    <s v="theater/plays"/>
    <n v="2279.565000000000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-24149"/>
    <n v="40000"/>
    <n v="15851"/>
    <x v="1"/>
    <s v="GB"/>
    <s v="GBP"/>
    <n v="1489376405"/>
    <n v="1484196005"/>
    <b v="0"/>
    <n v="104"/>
    <b v="0"/>
    <s v="technology/wearables"/>
    <n v="7925.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-22207"/>
    <n v="30000"/>
    <n v="7793"/>
    <x v="1"/>
    <s v="US"/>
    <s v="USD"/>
    <n v="1469122200"/>
    <n v="1466611108"/>
    <b v="0"/>
    <n v="86"/>
    <b v="0"/>
    <s v="technology/wearables"/>
    <n v="3896.5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-38229"/>
    <n v="110000"/>
    <n v="71771"/>
    <x v="1"/>
    <s v="US"/>
    <s v="USD"/>
    <n v="1417690734"/>
    <n v="1415098734"/>
    <b v="0"/>
    <n v="356"/>
    <b v="0"/>
    <s v="technology/wearables"/>
    <n v="35885.5"/>
    <x v="2"/>
    <s v="wearables"/>
    <x v="1306"/>
    <d v="2014-12-04T05:58:54"/>
  </r>
  <r>
    <n v="1307"/>
    <s v="VR Card - Customized Virtual Reality Viewer (Canceled)"/>
    <s v="Get VR to Everyone with Mailable, Ready to Use Viewers"/>
    <n v="-44243"/>
    <n v="50000"/>
    <n v="5757"/>
    <x v="1"/>
    <s v="US"/>
    <s v="USD"/>
    <n v="1455710679"/>
    <n v="1453118679"/>
    <b v="0"/>
    <n v="45"/>
    <b v="0"/>
    <s v="technology/wearables"/>
    <n v="2878.5"/>
    <x v="2"/>
    <s v="wearables"/>
    <x v="1307"/>
    <d v="2016-02-17T07:04:39"/>
  </r>
  <r>
    <n v="1308"/>
    <s v="Boost Band: Wristband Phone Charger (Canceled)"/>
    <s v="Boost Band, a wristband that charges any device"/>
    <n v="-8864"/>
    <n v="10000"/>
    <n v="1136"/>
    <x v="1"/>
    <s v="US"/>
    <s v="USD"/>
    <n v="1475937812"/>
    <n v="1472481812"/>
    <b v="0"/>
    <n v="38"/>
    <b v="0"/>
    <s v="technology/wearables"/>
    <n v="568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379"/>
    <n v="11500"/>
    <n v="12879"/>
    <x v="1"/>
    <s v="US"/>
    <s v="USD"/>
    <n v="1444943468"/>
    <n v="1441919468"/>
    <b v="0"/>
    <n v="35"/>
    <b v="0"/>
    <s v="technology/wearables"/>
    <n v="6439.5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-16900"/>
    <n v="20000"/>
    <n v="3100"/>
    <x v="1"/>
    <s v="US"/>
    <s v="USD"/>
    <n v="1471622450"/>
    <n v="1467734450"/>
    <b v="0"/>
    <n v="24"/>
    <b v="0"/>
    <s v="technology/wearables"/>
    <n v="1550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-169930"/>
    <n v="250000"/>
    <n v="80070"/>
    <x v="1"/>
    <s v="US"/>
    <s v="USD"/>
    <n v="1480536919"/>
    <n v="1477509319"/>
    <b v="0"/>
    <n v="100"/>
    <b v="0"/>
    <s v="technology/wearables"/>
    <n v="40035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-4572"/>
    <n v="4600"/>
    <n v="28"/>
    <x v="1"/>
    <s v="US"/>
    <s v="USD"/>
    <n v="1429375922"/>
    <n v="1426783922"/>
    <b v="0"/>
    <n v="1"/>
    <b v="0"/>
    <s v="technology/wearables"/>
    <n v="14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-27554"/>
    <n v="40000"/>
    <n v="12446"/>
    <x v="1"/>
    <s v="US"/>
    <s v="USD"/>
    <n v="1457024514"/>
    <n v="1454432514"/>
    <b v="0"/>
    <n v="122"/>
    <b v="0"/>
    <s v="technology/wearables"/>
    <n v="6223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-177972"/>
    <n v="180000"/>
    <n v="2028"/>
    <x v="1"/>
    <s v="US"/>
    <s v="USD"/>
    <n v="1477065860"/>
    <n v="1471881860"/>
    <b v="0"/>
    <n v="11"/>
    <b v="0"/>
    <s v="technology/wearables"/>
    <n v="101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-59596"/>
    <n v="100000"/>
    <n v="40404"/>
    <x v="1"/>
    <s v="US"/>
    <s v="USD"/>
    <n v="1446771600"/>
    <n v="1443700648"/>
    <b v="0"/>
    <n v="248"/>
    <b v="0"/>
    <s v="technology/wearables"/>
    <n v="20202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-74999"/>
    <n v="75000"/>
    <n v="1"/>
    <x v="1"/>
    <s v="US"/>
    <s v="USD"/>
    <n v="1456700709"/>
    <n v="1453676709"/>
    <b v="0"/>
    <n v="1"/>
    <b v="0"/>
    <s v="technology/wearables"/>
    <n v="0.5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-188533"/>
    <n v="200000"/>
    <n v="11467"/>
    <x v="1"/>
    <s v="DK"/>
    <s v="DKK"/>
    <n v="1469109600"/>
    <n v="1464586746"/>
    <b v="0"/>
    <n v="19"/>
    <b v="0"/>
    <s v="technology/wearables"/>
    <n v="5733.5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-33870"/>
    <n v="40000"/>
    <n v="6130"/>
    <x v="1"/>
    <s v="US"/>
    <s v="USD"/>
    <n v="1420938172"/>
    <n v="1418346172"/>
    <b v="0"/>
    <n v="135"/>
    <b v="0"/>
    <s v="technology/wearables"/>
    <n v="306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-4924"/>
    <n v="5800"/>
    <n v="876"/>
    <x v="1"/>
    <s v="GB"/>
    <s v="GBP"/>
    <n v="1405094400"/>
    <n v="1403810965"/>
    <b v="0"/>
    <n v="9"/>
    <b v="0"/>
    <s v="technology/wearables"/>
    <n v="438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-99497"/>
    <n v="100000"/>
    <n v="503"/>
    <x v="1"/>
    <s v="NL"/>
    <s v="EUR"/>
    <n v="1483138800"/>
    <n v="1480610046"/>
    <b v="0"/>
    <n v="3"/>
    <b v="0"/>
    <s v="technology/wearables"/>
    <n v="251.5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-455981"/>
    <n v="462000"/>
    <n v="6019"/>
    <x v="1"/>
    <s v="SE"/>
    <s v="SEK"/>
    <n v="1482515937"/>
    <n v="1479923937"/>
    <b v="0"/>
    <n v="7"/>
    <b v="0"/>
    <s v="technology/wearables"/>
    <n v="3009.5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-34894"/>
    <n v="35000"/>
    <n v="106"/>
    <x v="1"/>
    <s v="GB"/>
    <s v="GBP"/>
    <n v="1432223125"/>
    <n v="1429631125"/>
    <b v="0"/>
    <n v="4"/>
    <b v="0"/>
    <s v="technology/wearables"/>
    <n v="53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-13668"/>
    <n v="15000"/>
    <n v="1332"/>
    <x v="1"/>
    <s v="US"/>
    <s v="USD"/>
    <n v="1461653700"/>
    <n v="1458665146"/>
    <b v="0"/>
    <n v="44"/>
    <b v="0"/>
    <s v="technology/wearables"/>
    <n v="666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-45080"/>
    <n v="50000"/>
    <n v="4920"/>
    <x v="1"/>
    <s v="US"/>
    <s v="USD"/>
    <n v="1476371552"/>
    <n v="1473779552"/>
    <b v="0"/>
    <n v="90"/>
    <b v="0"/>
    <s v="technology/wearables"/>
    <n v="2460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-19514"/>
    <n v="20000"/>
    <n v="486"/>
    <x v="1"/>
    <s v="US"/>
    <s v="USD"/>
    <n v="1483063435"/>
    <n v="1480471435"/>
    <b v="0"/>
    <n v="8"/>
    <b v="0"/>
    <s v="technology/wearables"/>
    <n v="243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-98870"/>
    <n v="100000"/>
    <n v="1130"/>
    <x v="1"/>
    <s v="US"/>
    <s v="USD"/>
    <n v="1421348428"/>
    <n v="1417460428"/>
    <b v="0"/>
    <n v="11"/>
    <b v="0"/>
    <s v="technology/wearables"/>
    <n v="565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-46295"/>
    <n v="48000"/>
    <n v="1705"/>
    <x v="1"/>
    <s v="US"/>
    <s v="USD"/>
    <n v="1432916235"/>
    <n v="1430324235"/>
    <b v="0"/>
    <n v="41"/>
    <b v="0"/>
    <s v="technology/wearables"/>
    <n v="852.5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-73252"/>
    <n v="75000"/>
    <n v="1748"/>
    <x v="1"/>
    <s v="US"/>
    <s v="USD"/>
    <n v="1476458734"/>
    <n v="1472570734"/>
    <b v="0"/>
    <n v="15"/>
    <b v="0"/>
    <s v="technology/wearables"/>
    <n v="874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-49592"/>
    <n v="50000"/>
    <n v="408"/>
    <x v="1"/>
    <s v="US"/>
    <s v="USD"/>
    <n v="1417501145"/>
    <n v="1414041545"/>
    <b v="0"/>
    <n v="9"/>
    <b v="0"/>
    <s v="technology/wearables"/>
    <n v="204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-27127"/>
    <n v="35000"/>
    <n v="7873"/>
    <x v="1"/>
    <s v="US"/>
    <s v="USD"/>
    <n v="1467432000"/>
    <n v="1464763109"/>
    <b v="0"/>
    <n v="50"/>
    <b v="0"/>
    <s v="technology/wearables"/>
    <n v="3936.5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-246583"/>
    <n v="250000"/>
    <n v="3417"/>
    <x v="1"/>
    <s v="US"/>
    <s v="USD"/>
    <n v="1471435554"/>
    <n v="1468843554"/>
    <b v="0"/>
    <n v="34"/>
    <b v="0"/>
    <s v="technology/wearables"/>
    <n v="1708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-10115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-2500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-118697"/>
    <n v="133000"/>
    <n v="14303"/>
    <x v="1"/>
    <s v="US"/>
    <s v="USD"/>
    <n v="1457721287"/>
    <n v="1455129287"/>
    <b v="0"/>
    <n v="276"/>
    <b v="0"/>
    <s v="technology/wearables"/>
    <n v="7151.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-20060"/>
    <n v="25000"/>
    <n v="4940"/>
    <x v="1"/>
    <s v="US"/>
    <s v="USD"/>
    <n v="1449354502"/>
    <n v="1446762502"/>
    <b v="0"/>
    <n v="16"/>
    <b v="0"/>
    <s v="technology/wearables"/>
    <n v="2470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-15053"/>
    <n v="100000"/>
    <n v="84947"/>
    <x v="1"/>
    <s v="US"/>
    <s v="USD"/>
    <n v="1418849028"/>
    <n v="1415825028"/>
    <b v="0"/>
    <n v="224"/>
    <b v="0"/>
    <s v="technology/wearables"/>
    <n v="42473.5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-25309"/>
    <n v="50000"/>
    <n v="24691"/>
    <x v="1"/>
    <s v="US"/>
    <s v="USD"/>
    <n v="1488549079"/>
    <n v="1485957079"/>
    <b v="0"/>
    <n v="140"/>
    <b v="0"/>
    <s v="technology/wearables"/>
    <n v="12345.5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-29009"/>
    <n v="30000"/>
    <n v="991"/>
    <x v="1"/>
    <s v="US"/>
    <s v="USD"/>
    <n v="1438543033"/>
    <n v="1435951033"/>
    <b v="0"/>
    <n v="15"/>
    <b v="0"/>
    <s v="technology/wearables"/>
    <n v="495.5"/>
    <x v="2"/>
    <s v="wearables"/>
    <x v="1338"/>
    <d v="2015-08-02T14:17:13"/>
  </r>
  <r>
    <n v="1339"/>
    <s v="Linkoo (Canceled)"/>
    <s v="World's Smallest customizable Phone &amp; GPS Watch for kids !"/>
    <n v="-46683"/>
    <n v="50000"/>
    <n v="3317"/>
    <x v="1"/>
    <s v="US"/>
    <s v="USD"/>
    <n v="1418056315"/>
    <n v="1414164715"/>
    <b v="0"/>
    <n v="37"/>
    <b v="0"/>
    <s v="technology/wearables"/>
    <n v="1658.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-1680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-7410"/>
    <n v="25000"/>
    <n v="17590"/>
    <x v="1"/>
    <s v="GB"/>
    <s v="GBP"/>
    <n v="1475333917"/>
    <n v="1472569117"/>
    <b v="0"/>
    <n v="46"/>
    <b v="0"/>
    <s v="technology/wearables"/>
    <n v="8795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-49900"/>
    <n v="50000"/>
    <n v="100"/>
    <x v="1"/>
    <s v="US"/>
    <s v="USD"/>
    <n v="1437161739"/>
    <n v="1434569739"/>
    <b v="0"/>
    <n v="1"/>
    <b v="0"/>
    <s v="technology/wearables"/>
    <n v="5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1149"/>
    <n v="50000"/>
    <n v="51149"/>
    <x v="1"/>
    <s v="US"/>
    <s v="USD"/>
    <n v="1471579140"/>
    <n v="1466512683"/>
    <b v="0"/>
    <n v="323"/>
    <b v="0"/>
    <s v="technology/wearables"/>
    <n v="25574.5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4166"/>
    <n v="1500"/>
    <n v="5666"/>
    <x v="0"/>
    <s v="CA"/>
    <s v="CAD"/>
    <n v="1467313039"/>
    <n v="1464807439"/>
    <b v="0"/>
    <n v="139"/>
    <b v="1"/>
    <s v="publishing/nonfiction"/>
    <n v="2833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75"/>
    <n v="300"/>
    <n v="375"/>
    <x v="0"/>
    <s v="US"/>
    <s v="USD"/>
    <n v="1405366359"/>
    <n v="1402342359"/>
    <b v="0"/>
    <n v="7"/>
    <b v="1"/>
    <s v="publishing/nonfiction"/>
    <n v="187.5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2319"/>
    <n v="4900"/>
    <n v="7219"/>
    <x v="0"/>
    <s v="US"/>
    <s v="USD"/>
    <n v="1372297751"/>
    <n v="1369705751"/>
    <b v="0"/>
    <n v="149"/>
    <b v="1"/>
    <s v="publishing/nonfiction"/>
    <n v="3609.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55"/>
    <n v="2500"/>
    <n v="2555"/>
    <x v="0"/>
    <s v="US"/>
    <s v="USD"/>
    <n v="1425741525"/>
    <n v="1423149525"/>
    <b v="0"/>
    <n v="31"/>
    <b v="1"/>
    <s v="publishing/nonfiction"/>
    <n v="1277.5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110"/>
    <n v="5875"/>
    <n v="5985"/>
    <x v="0"/>
    <s v="US"/>
    <s v="USD"/>
    <n v="1418904533"/>
    <n v="1416485333"/>
    <b v="0"/>
    <n v="26"/>
    <b v="1"/>
    <s v="publishing/nonfiction"/>
    <n v="2992.5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210"/>
    <n v="5000"/>
    <n v="10210"/>
    <x v="0"/>
    <s v="CA"/>
    <s v="CAD"/>
    <n v="1450249140"/>
    <n v="1447055935"/>
    <b v="0"/>
    <n v="172"/>
    <b v="1"/>
    <s v="publishing/nonfiction"/>
    <n v="5105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202.5"/>
    <n v="5000"/>
    <n v="5202.5"/>
    <x v="0"/>
    <s v="US"/>
    <s v="USD"/>
    <n v="1451089134"/>
    <n v="1448497134"/>
    <b v="0"/>
    <n v="78"/>
    <b v="1"/>
    <s v="publishing/nonfiction"/>
    <n v="2601.25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53"/>
    <n v="20000"/>
    <n v="20253"/>
    <x v="0"/>
    <s v="US"/>
    <s v="USD"/>
    <n v="1455299144"/>
    <n v="1452707144"/>
    <b v="0"/>
    <n v="120"/>
    <b v="1"/>
    <s v="publishing/nonfiction"/>
    <n v="10126.5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3614"/>
    <n v="10000"/>
    <n v="13614"/>
    <x v="0"/>
    <s v="US"/>
    <s v="USD"/>
    <n v="1441425540"/>
    <n v="1436968366"/>
    <b v="0"/>
    <n v="227"/>
    <b v="1"/>
    <s v="publishing/nonfiction"/>
    <n v="680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336"/>
    <n v="1000"/>
    <n v="1336"/>
    <x v="0"/>
    <s v="US"/>
    <s v="USD"/>
    <n v="1362960000"/>
    <n v="1359946188"/>
    <b v="0"/>
    <n v="42"/>
    <b v="1"/>
    <s v="publishing/nonfiction"/>
    <n v="668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363"/>
    <n v="1200"/>
    <n v="1563"/>
    <x v="0"/>
    <s v="GB"/>
    <s v="GBP"/>
    <n v="1465672979"/>
    <n v="1463080979"/>
    <b v="0"/>
    <n v="64"/>
    <b v="1"/>
    <s v="publishing/nonfiction"/>
    <n v="781.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567"/>
    <n v="2500"/>
    <n v="3067"/>
    <x v="0"/>
    <s v="GB"/>
    <s v="GBP"/>
    <n v="1354269600"/>
    <n v="1351663605"/>
    <b v="0"/>
    <n v="121"/>
    <b v="1"/>
    <s v="publishing/nonfiction"/>
    <n v="1533.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2815.5600000000004"/>
    <n v="3400"/>
    <n v="6215.56"/>
    <x v="0"/>
    <s v="US"/>
    <s v="USD"/>
    <n v="1372985760"/>
    <n v="1370393760"/>
    <b v="0"/>
    <n v="87"/>
    <b v="1"/>
    <s v="publishing/nonfiction"/>
    <n v="3107.78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506"/>
    <n v="2000"/>
    <n v="2506"/>
    <x v="0"/>
    <s v="US"/>
    <s v="USD"/>
    <n v="1362117540"/>
    <n v="1359587137"/>
    <b v="0"/>
    <n v="65"/>
    <b v="1"/>
    <s v="publishing/nonfiction"/>
    <n v="1253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50"/>
    <n v="3000"/>
    <n v="3350"/>
    <x v="0"/>
    <s v="US"/>
    <s v="USD"/>
    <n v="1309009323"/>
    <n v="1306417323"/>
    <b v="0"/>
    <n v="49"/>
    <b v="1"/>
    <s v="publishing/nonfiction"/>
    <n v="1675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104"/>
    <n v="660"/>
    <n v="764"/>
    <x v="0"/>
    <s v="US"/>
    <s v="USD"/>
    <n v="1309980790"/>
    <n v="1304623990"/>
    <b v="0"/>
    <n v="19"/>
    <b v="1"/>
    <s v="publishing/nonfiction"/>
    <n v="382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098"/>
    <n v="1500"/>
    <n v="2598"/>
    <x v="0"/>
    <s v="US"/>
    <s v="USD"/>
    <n v="1343943420"/>
    <n v="1341524220"/>
    <b v="0"/>
    <n v="81"/>
    <b v="1"/>
    <s v="publishing/nonfiction"/>
    <n v="1299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1559"/>
    <n v="6000"/>
    <n v="7559"/>
    <x v="0"/>
    <s v="GB"/>
    <s v="GBP"/>
    <n v="1403370772"/>
    <n v="1400778772"/>
    <b v="0"/>
    <n v="264"/>
    <b v="1"/>
    <s v="publishing/nonfiction"/>
    <n v="3779.5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91"/>
    <n v="1000"/>
    <n v="1091"/>
    <x v="0"/>
    <s v="US"/>
    <s v="USD"/>
    <n v="1378592731"/>
    <n v="1373408731"/>
    <b v="0"/>
    <n v="25"/>
    <b v="1"/>
    <s v="publishing/nonfiction"/>
    <n v="545.5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0"/>
    <n v="200"/>
    <n v="200"/>
    <x v="0"/>
    <s v="US"/>
    <s v="USD"/>
    <n v="1455523140"/>
    <n v="1453925727"/>
    <b v="0"/>
    <n v="5"/>
    <b v="1"/>
    <s v="publishing/nonfiction"/>
    <n v="10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7830"/>
    <n v="42000"/>
    <n v="49830"/>
    <x v="0"/>
    <s v="DK"/>
    <s v="DKK"/>
    <n v="1420648906"/>
    <n v="1415464906"/>
    <b v="0"/>
    <n v="144"/>
    <b v="1"/>
    <s v="music/rock"/>
    <n v="24915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20"/>
    <n v="7500"/>
    <n v="7520"/>
    <x v="0"/>
    <s v="US"/>
    <s v="USD"/>
    <n v="1426523752"/>
    <n v="1423935352"/>
    <b v="0"/>
    <n v="92"/>
    <b v="1"/>
    <s v="music/rock"/>
    <n v="3760"/>
    <x v="4"/>
    <s v="rock"/>
    <x v="1365"/>
    <d v="2015-03-16T11:35:52"/>
  </r>
  <r>
    <n v="1366"/>
    <s v="Kick It! A Tribute to the A.K.s"/>
    <s v="A musical memorial for Alexi Petersen."/>
    <n v="1986.6900000000005"/>
    <n v="7500"/>
    <n v="9486.69"/>
    <x v="0"/>
    <s v="US"/>
    <s v="USD"/>
    <n v="1417049663"/>
    <n v="1413158063"/>
    <b v="0"/>
    <n v="147"/>
    <b v="1"/>
    <s v="music/rock"/>
    <n v="4743.3450000000003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713"/>
    <n v="5000"/>
    <n v="5713"/>
    <x v="0"/>
    <s v="US"/>
    <s v="USD"/>
    <n v="1447463050"/>
    <n v="1444867450"/>
    <b v="0"/>
    <n v="90"/>
    <b v="1"/>
    <s v="music/rock"/>
    <n v="2856.5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35"/>
    <n v="5000"/>
    <n v="5535"/>
    <x v="0"/>
    <s v="US"/>
    <s v="USD"/>
    <n v="1434342894"/>
    <n v="1432269294"/>
    <b v="0"/>
    <n v="87"/>
    <b v="1"/>
    <s v="music/rock"/>
    <n v="2767.5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1730.6299999999974"/>
    <n v="32360"/>
    <n v="34090.629999999997"/>
    <x v="0"/>
    <s v="US"/>
    <s v="USD"/>
    <n v="1397225746"/>
    <n v="1394633746"/>
    <b v="0"/>
    <n v="406"/>
    <b v="1"/>
    <s v="music/rock"/>
    <n v="17045.314999999999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55"/>
    <n v="1500"/>
    <n v="1555"/>
    <x v="0"/>
    <s v="US"/>
    <s v="USD"/>
    <n v="1381881890"/>
    <n v="1380585890"/>
    <b v="0"/>
    <n v="20"/>
    <b v="1"/>
    <s v="music/rock"/>
    <n v="777.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496"/>
    <n v="6999"/>
    <n v="7495"/>
    <x v="0"/>
    <s v="US"/>
    <s v="USD"/>
    <n v="1431022342"/>
    <n v="1428430342"/>
    <b v="0"/>
    <n v="70"/>
    <b v="1"/>
    <s v="music/rock"/>
    <n v="3747.5"/>
    <x v="4"/>
    <s v="rock"/>
    <x v="1371"/>
    <d v="2015-05-07T13:12:22"/>
  </r>
  <r>
    <n v="1372"/>
    <s v="Ted Lukas &amp; the Misled new CD - &quot;FEED&quot;"/>
    <s v="Please help us raise funds to press our new CD!"/>
    <n v="120"/>
    <n v="500"/>
    <n v="620"/>
    <x v="0"/>
    <s v="US"/>
    <s v="USD"/>
    <n v="1342115132"/>
    <n v="1339523132"/>
    <b v="0"/>
    <n v="16"/>
    <b v="1"/>
    <s v="music/rock"/>
    <n v="310"/>
    <x v="4"/>
    <s v="rock"/>
    <x v="1372"/>
    <d v="2012-07-12T12:45:32"/>
  </r>
  <r>
    <n v="1373"/>
    <s v="Broccoli Samurai: Tour Van or Bust!"/>
    <s v="Help Broccoli Samurai raise money to get a new van and continue bringing you the jams!"/>
    <n v="501"/>
    <n v="10000"/>
    <n v="10501"/>
    <x v="0"/>
    <s v="US"/>
    <s v="USD"/>
    <n v="1483138233"/>
    <n v="1480546233"/>
    <b v="0"/>
    <n v="52"/>
    <b v="1"/>
    <s v="music/rock"/>
    <n v="5250.5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342"/>
    <n v="1500"/>
    <n v="2842"/>
    <x v="0"/>
    <s v="US"/>
    <s v="USD"/>
    <n v="1458874388"/>
    <n v="1456285988"/>
    <b v="0"/>
    <n v="66"/>
    <b v="1"/>
    <s v="music/rock"/>
    <n v="1421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2853"/>
    <n v="4000"/>
    <n v="6853"/>
    <x v="0"/>
    <s v="FR"/>
    <s v="EUR"/>
    <n v="1484444119"/>
    <n v="1481852119"/>
    <b v="0"/>
    <n v="109"/>
    <b v="1"/>
    <s v="music/rock"/>
    <n v="3426.5"/>
    <x v="4"/>
    <s v="rock"/>
    <x v="1375"/>
    <d v="2017-01-14T20:35:19"/>
  </r>
  <r>
    <n v="1376"/>
    <s v="Dead Pirates / HIGHMARE LP 2nd pressing"/>
    <s v="Dead Pirates are planning a second pressing of HIGHMARE LP, who wants one ?"/>
    <n v="5642"/>
    <n v="3700"/>
    <n v="9342"/>
    <x v="0"/>
    <s v="GB"/>
    <s v="GBP"/>
    <n v="1480784606"/>
    <n v="1478189006"/>
    <b v="0"/>
    <n v="168"/>
    <b v="1"/>
    <s v="music/rock"/>
    <n v="467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210"/>
    <n v="1300"/>
    <n v="1510"/>
    <x v="0"/>
    <s v="US"/>
    <s v="USD"/>
    <n v="1486095060"/>
    <n v="1484198170"/>
    <b v="0"/>
    <n v="31"/>
    <b v="1"/>
    <s v="music/rock"/>
    <n v="755"/>
    <x v="4"/>
    <s v="rock"/>
    <x v="1377"/>
    <d v="2017-02-02T23:11:00"/>
  </r>
  <r>
    <n v="1378"/>
    <s v="SIX BY SEVEN"/>
    <s v="A psychedelic post rock masterpiece!"/>
    <n v="2067"/>
    <n v="2000"/>
    <n v="4067"/>
    <x v="0"/>
    <s v="GB"/>
    <s v="GBP"/>
    <n v="1470075210"/>
    <n v="1468779210"/>
    <b v="0"/>
    <n v="133"/>
    <b v="1"/>
    <s v="music/rock"/>
    <n v="2033.5"/>
    <x v="4"/>
    <s v="rock"/>
    <x v="1378"/>
    <d v="2016-08-01T13:13:30"/>
  </r>
  <r>
    <n v="1379"/>
    <s v="J. Walter Makes a Record"/>
    <s v="---------The long-awaited debut full-length from Justin Ruddy--------"/>
    <n v="1160"/>
    <n v="10000"/>
    <n v="11160"/>
    <x v="0"/>
    <s v="US"/>
    <s v="USD"/>
    <n v="1433504876"/>
    <n v="1430912876"/>
    <b v="0"/>
    <n v="151"/>
    <b v="1"/>
    <s v="music/rock"/>
    <n v="5580"/>
    <x v="4"/>
    <s v="rock"/>
    <x v="1379"/>
    <d v="2015-06-05T06:47:56"/>
  </r>
  <r>
    <n v="1380"/>
    <s v="BARNFEST 2015"/>
    <s v="A DIY MUSIC FESTIVAL FROM ST. LOUIS MO! Bands make their own festival, help make it legit!"/>
    <n v="81"/>
    <n v="25"/>
    <n v="106"/>
    <x v="0"/>
    <s v="US"/>
    <s v="USD"/>
    <n v="1433815200"/>
    <n v="1431886706"/>
    <b v="0"/>
    <n v="5"/>
    <b v="1"/>
    <s v="music/rock"/>
    <n v="53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5"/>
    <n v="5000"/>
    <n v="5355"/>
    <x v="0"/>
    <s v="US"/>
    <s v="USD"/>
    <n v="1482988125"/>
    <n v="1480396125"/>
    <b v="0"/>
    <n v="73"/>
    <b v="1"/>
    <s v="music/rock"/>
    <n v="2677.5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349"/>
    <n v="8000"/>
    <n v="8349"/>
    <x v="0"/>
    <s v="US"/>
    <s v="USD"/>
    <n v="1367867536"/>
    <n v="1365275536"/>
    <b v="0"/>
    <n v="148"/>
    <b v="1"/>
    <s v="music/rock"/>
    <n v="4174.5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473"/>
    <n v="2200"/>
    <n v="4673"/>
    <x v="0"/>
    <s v="CA"/>
    <s v="CAD"/>
    <n v="1482457678"/>
    <n v="1480729678"/>
    <b v="0"/>
    <n v="93"/>
    <b v="1"/>
    <s v="music/rock"/>
    <n v="2336.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843"/>
    <n v="3500"/>
    <n v="4343"/>
    <x v="0"/>
    <s v="US"/>
    <s v="USD"/>
    <n v="1436117922"/>
    <n v="1433525922"/>
    <b v="0"/>
    <n v="63"/>
    <b v="1"/>
    <s v="music/rock"/>
    <n v="2171.5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32.48999999999978"/>
    <n v="8000"/>
    <n v="8832.49"/>
    <x v="0"/>
    <s v="DE"/>
    <s v="EUR"/>
    <n v="1461931860"/>
    <n v="1457109121"/>
    <b v="0"/>
    <n v="134"/>
    <b v="1"/>
    <s v="music/rock"/>
    <n v="4416.2449999999999"/>
    <x v="4"/>
    <s v="rock"/>
    <x v="1385"/>
    <d v="2016-04-29T07:11:00"/>
  </r>
  <r>
    <n v="1386"/>
    <s v="MALTESE CROSS: The First Album"/>
    <s v="We are a classic hard rock/heavy metal band just trying to keep rock alive!"/>
    <n v="475"/>
    <n v="400"/>
    <n v="875"/>
    <x v="0"/>
    <s v="US"/>
    <s v="USD"/>
    <n v="1438183889"/>
    <n v="1435591889"/>
    <b v="0"/>
    <n v="14"/>
    <b v="1"/>
    <s v="music/rock"/>
    <n v="437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1465"/>
    <n v="4000"/>
    <n v="5465"/>
    <x v="0"/>
    <s v="US"/>
    <s v="USD"/>
    <n v="1433305800"/>
    <n v="1430604395"/>
    <b v="0"/>
    <n v="78"/>
    <b v="1"/>
    <s v="music/rock"/>
    <n v="2732.5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1740.37"/>
    <n v="5000"/>
    <n v="6740.37"/>
    <x v="0"/>
    <s v="US"/>
    <s v="USD"/>
    <n v="1476720840"/>
    <n v="1474469117"/>
    <b v="0"/>
    <n v="112"/>
    <b v="1"/>
    <s v="music/rock"/>
    <n v="3370.1849999999999"/>
    <x v="4"/>
    <s v="rock"/>
    <x v="1388"/>
    <d v="2016-10-17T11:14:00"/>
  </r>
  <r>
    <n v="1389"/>
    <s v="Pre-order DANCEHALL's first record!!!"/>
    <s v="Help fund the pressing of DANCEHALL's first record by pre-ordering it in advance!!!"/>
    <n v="227"/>
    <n v="500"/>
    <n v="727"/>
    <x v="0"/>
    <s v="GB"/>
    <s v="GBP"/>
    <n v="1471087957"/>
    <n v="1468495957"/>
    <b v="0"/>
    <n v="34"/>
    <b v="1"/>
    <s v="music/rock"/>
    <n v="363.5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55"/>
    <n v="2800"/>
    <n v="3055"/>
    <x v="0"/>
    <s v="US"/>
    <s v="USD"/>
    <n v="1430154720"/>
    <n v="1427224606"/>
    <b v="0"/>
    <n v="19"/>
    <b v="1"/>
    <s v="music/rock"/>
    <n v="1527.5"/>
    <x v="4"/>
    <s v="rock"/>
    <x v="1390"/>
    <d v="2015-04-27T12:12:00"/>
  </r>
  <r>
    <n v="1391"/>
    <s v="Rules and Regulations"/>
    <s v="With the money donated through this project we intend on investing in sound equipment for live shows"/>
    <n v="51"/>
    <n v="500"/>
    <n v="551"/>
    <x v="0"/>
    <s v="US"/>
    <s v="USD"/>
    <n v="1440219540"/>
    <n v="1436369818"/>
    <b v="0"/>
    <n v="13"/>
    <b v="1"/>
    <s v="music/rock"/>
    <n v="275.5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341"/>
    <n v="2500"/>
    <n v="2841"/>
    <x v="0"/>
    <s v="US"/>
    <s v="USD"/>
    <n v="1456976586"/>
    <n v="1454298186"/>
    <b v="0"/>
    <n v="104"/>
    <b v="1"/>
    <s v="music/rock"/>
    <n v="1420.5"/>
    <x v="4"/>
    <s v="rock"/>
    <x v="1392"/>
    <d v="2016-03-02T22:43:06"/>
  </r>
  <r>
    <n v="1393"/>
    <s v="WolfHunt | Social Commentary Rock Project"/>
    <s v="Rock n' Roll tales of our times"/>
    <n v="235"/>
    <n v="10000"/>
    <n v="10235"/>
    <x v="0"/>
    <s v="US"/>
    <s v="USD"/>
    <n v="1470068523"/>
    <n v="1467476523"/>
    <b v="0"/>
    <n v="52"/>
    <b v="1"/>
    <s v="music/rock"/>
    <n v="5117.5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166"/>
    <n v="750"/>
    <n v="916"/>
    <x v="0"/>
    <s v="US"/>
    <s v="USD"/>
    <n v="1488337200"/>
    <n v="1484623726"/>
    <b v="0"/>
    <n v="17"/>
    <b v="1"/>
    <s v="music/rock"/>
    <n v="458"/>
    <x v="4"/>
    <s v="rock"/>
    <x v="1394"/>
    <d v="2017-02-28T22:00:00"/>
  </r>
  <r>
    <n v="1395"/>
    <s v="Quiet Oaks Full Length Album"/>
    <s v="Help Quiet Oaks record their debut album!!!"/>
    <n v="416"/>
    <n v="3500"/>
    <n v="3916"/>
    <x v="0"/>
    <s v="US"/>
    <s v="USD"/>
    <n v="1484430481"/>
    <n v="1481838481"/>
    <b v="0"/>
    <n v="82"/>
    <b v="1"/>
    <s v="music/rock"/>
    <n v="195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438"/>
    <n v="6000"/>
    <n v="6438"/>
    <x v="0"/>
    <s v="US"/>
    <s v="USD"/>
    <n v="1423871882"/>
    <n v="1421279882"/>
    <b v="0"/>
    <n v="73"/>
    <b v="1"/>
    <s v="music/rock"/>
    <n v="32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385"/>
    <n v="10000"/>
    <n v="11385"/>
    <x v="0"/>
    <s v="US"/>
    <s v="USD"/>
    <n v="1477603140"/>
    <n v="1475013710"/>
    <b v="0"/>
    <n v="158"/>
    <b v="1"/>
    <s v="music/rock"/>
    <n v="5692.5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26"/>
    <n v="4400"/>
    <n v="4826"/>
    <x v="0"/>
    <s v="US"/>
    <s v="USD"/>
    <n v="1467752334"/>
    <n v="1465160334"/>
    <b v="0"/>
    <n v="65"/>
    <b v="1"/>
    <s v="music/rock"/>
    <n v="2413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2353"/>
    <n v="9000"/>
    <n v="11353"/>
    <x v="0"/>
    <s v="US"/>
    <s v="USD"/>
    <n v="1412640373"/>
    <n v="1410048373"/>
    <b v="0"/>
    <n v="184"/>
    <b v="1"/>
    <s v="music/rock"/>
    <n v="5676.5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236"/>
    <n v="350"/>
    <n v="586"/>
    <x v="0"/>
    <s v="GB"/>
    <s v="GBP"/>
    <n v="1465709400"/>
    <n v="1462695073"/>
    <b v="0"/>
    <n v="34"/>
    <b v="1"/>
    <s v="music/rock"/>
    <n v="293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9913"/>
    <n v="2500"/>
    <n v="12413"/>
    <x v="0"/>
    <s v="US"/>
    <s v="USD"/>
    <n v="1369612474"/>
    <n v="1367798074"/>
    <b v="0"/>
    <n v="240"/>
    <b v="1"/>
    <s v="music/rock"/>
    <n v="6206.5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29"/>
    <n v="2500"/>
    <n v="2729"/>
    <x v="0"/>
    <s v="GB"/>
    <s v="GBP"/>
    <n v="1430439411"/>
    <n v="1425259011"/>
    <b v="0"/>
    <n v="113"/>
    <b v="1"/>
    <s v="music/rock"/>
    <n v="1364.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103"/>
    <n v="4000"/>
    <n v="4103"/>
    <x v="0"/>
    <s v="US"/>
    <s v="USD"/>
    <n v="1374802235"/>
    <n v="1372210235"/>
    <b v="0"/>
    <n v="66"/>
    <b v="1"/>
    <s v="music/rock"/>
    <n v="2051.5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-14259"/>
    <n v="14500"/>
    <n v="241"/>
    <x v="2"/>
    <s v="GB"/>
    <s v="GBP"/>
    <n v="1424607285"/>
    <n v="1422447285"/>
    <b v="1"/>
    <n v="5"/>
    <b v="0"/>
    <s v="publishing/translations"/>
    <n v="120.5"/>
    <x v="3"/>
    <s v="translations"/>
    <x v="1404"/>
    <d v="2015-02-22T07:14:45"/>
  </r>
  <r>
    <n v="1405"/>
    <s v="The Bible translated into Emoticons"/>
    <s v="Will more people read the Bible if it were translated into Emoticons?"/>
    <n v="-24895"/>
    <n v="25000"/>
    <n v="105"/>
    <x v="2"/>
    <s v="US"/>
    <s v="USD"/>
    <n v="1417195201"/>
    <n v="1414599601"/>
    <b v="1"/>
    <n v="17"/>
    <b v="0"/>
    <s v="publishing/translations"/>
    <n v="52.5"/>
    <x v="3"/>
    <s v="translations"/>
    <x v="1405"/>
    <d v="2014-11-28T12:20:01"/>
  </r>
  <r>
    <n v="1406"/>
    <s v="Man Down! Translation project"/>
    <s v="The White coat and the battle dress uniform"/>
    <n v="-11985"/>
    <n v="12000"/>
    <n v="15"/>
    <x v="2"/>
    <s v="IT"/>
    <s v="EUR"/>
    <n v="1449914400"/>
    <n v="1445336607"/>
    <b v="0"/>
    <n v="3"/>
    <b v="0"/>
    <s v="publishing/translations"/>
    <n v="7.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-2985"/>
    <n v="3000"/>
    <n v="15"/>
    <x v="2"/>
    <s v="US"/>
    <s v="USD"/>
    <n v="1407847978"/>
    <n v="1405687978"/>
    <b v="0"/>
    <n v="2"/>
    <b v="0"/>
    <s v="publishing/translations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-928"/>
    <n v="1000"/>
    <n v="72"/>
    <x v="2"/>
    <s v="GB"/>
    <s v="GBP"/>
    <n v="1447451756"/>
    <n v="1444856156"/>
    <b v="0"/>
    <n v="6"/>
    <b v="0"/>
    <s v="publishing/translations"/>
    <n v="36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-4000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-5999"/>
    <n v="6000"/>
    <n v="1"/>
    <x v="2"/>
    <s v="IT"/>
    <s v="EUR"/>
    <n v="1464939520"/>
    <n v="1461051520"/>
    <b v="0"/>
    <n v="1"/>
    <b v="0"/>
    <s v="publishing/translations"/>
    <n v="0.5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-2993"/>
    <n v="3000"/>
    <n v="7"/>
    <x v="2"/>
    <s v="GB"/>
    <s v="GBP"/>
    <n v="1423185900"/>
    <n v="1420766700"/>
    <b v="0"/>
    <n v="3"/>
    <b v="0"/>
    <s v="publishing/translations"/>
    <n v="3.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-6680"/>
    <n v="7000"/>
    <n v="320"/>
    <x v="2"/>
    <s v="US"/>
    <s v="USD"/>
    <n v="1417656699"/>
    <n v="1415064699"/>
    <b v="0"/>
    <n v="13"/>
    <b v="0"/>
    <s v="publishing/translations"/>
    <n v="160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-1900"/>
    <n v="2000"/>
    <n v="100"/>
    <x v="2"/>
    <s v="IT"/>
    <s v="EUR"/>
    <n v="1455964170"/>
    <n v="1450780170"/>
    <b v="0"/>
    <n v="1"/>
    <b v="0"/>
    <s v="publishing/translations"/>
    <n v="5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-499"/>
    <n v="500"/>
    <n v="1"/>
    <x v="2"/>
    <s v="US"/>
    <s v="USD"/>
    <n v="1483423467"/>
    <n v="1480831467"/>
    <b v="0"/>
    <n v="1"/>
    <b v="0"/>
    <s v="publishing/translations"/>
    <n v="0.5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-3600"/>
    <n v="4400"/>
    <n v="800"/>
    <x v="2"/>
    <s v="US"/>
    <s v="USD"/>
    <n v="1439741591"/>
    <n v="1436285591"/>
    <b v="0"/>
    <n v="9"/>
    <b v="0"/>
    <s v="publishing/translations"/>
    <n v="400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-50000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-4445"/>
    <n v="4500"/>
    <n v="55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-2994"/>
    <n v="3000"/>
    <n v="6"/>
    <x v="2"/>
    <s v="ES"/>
    <s v="EUR"/>
    <n v="1456397834"/>
    <n v="1453805834"/>
    <b v="0"/>
    <n v="1"/>
    <b v="0"/>
    <s v="publishing/translations"/>
    <n v="3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-5855"/>
    <n v="6300"/>
    <n v="445"/>
    <x v="2"/>
    <s v="US"/>
    <s v="USD"/>
    <n v="1476010619"/>
    <n v="1473418619"/>
    <b v="0"/>
    <n v="10"/>
    <b v="0"/>
    <s v="publishing/translations"/>
    <n v="222.5"/>
    <x v="3"/>
    <s v="translations"/>
    <x v="1419"/>
    <d v="2016-10-09T05:56:59"/>
  </r>
  <r>
    <n v="1420"/>
    <s v="Shakespeare in the Hood - Romeo and Juliet"/>
    <s v="Help me butcher Shakespeare in a satirical fashion."/>
    <n v="-107"/>
    <n v="110"/>
    <n v="3"/>
    <x v="2"/>
    <s v="US"/>
    <s v="USD"/>
    <n v="1467129686"/>
    <n v="1464969686"/>
    <b v="0"/>
    <n v="3"/>
    <b v="0"/>
    <s v="publishing/translations"/>
    <n v="1.5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-199800"/>
    <n v="200000"/>
    <n v="20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-24974"/>
    <n v="25000"/>
    <n v="26"/>
    <x v="2"/>
    <s v="NZ"/>
    <s v="NZD"/>
    <n v="1474436704"/>
    <n v="1471844704"/>
    <b v="0"/>
    <n v="2"/>
    <b v="0"/>
    <s v="publishing/translations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-29900"/>
    <n v="30000"/>
    <n v="100"/>
    <x v="2"/>
    <s v="AU"/>
    <s v="AUD"/>
    <n v="1451637531"/>
    <n v="1449045531"/>
    <b v="0"/>
    <n v="1"/>
    <b v="0"/>
    <s v="publishing/translations"/>
    <n v="5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-5973"/>
    <n v="7500"/>
    <n v="1527"/>
    <x v="2"/>
    <s v="US"/>
    <s v="USD"/>
    <n v="1479233602"/>
    <n v="1478106802"/>
    <b v="0"/>
    <n v="14"/>
    <b v="0"/>
    <s v="publishing/translations"/>
    <n v="763.5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-13000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-1000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-4581"/>
    <n v="5000"/>
    <n v="419"/>
    <x v="2"/>
    <s v="DE"/>
    <s v="EUR"/>
    <n v="1474230385"/>
    <n v="1471638385"/>
    <b v="0"/>
    <n v="4"/>
    <b v="0"/>
    <s v="publishing/translations"/>
    <n v="209.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-955"/>
    <n v="1000"/>
    <n v="45"/>
    <x v="2"/>
    <s v="ES"/>
    <s v="EUR"/>
    <n v="1459584417"/>
    <n v="1456996017"/>
    <b v="0"/>
    <n v="3"/>
    <b v="0"/>
    <s v="publishing/translations"/>
    <n v="22.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-10000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-4597"/>
    <n v="5000"/>
    <n v="403"/>
    <x v="2"/>
    <s v="US"/>
    <s v="USD"/>
    <n v="1419017488"/>
    <n v="1416339088"/>
    <b v="0"/>
    <n v="5"/>
    <b v="0"/>
    <s v="publishing/translations"/>
    <n v="201.5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-11569"/>
    <n v="17000"/>
    <n v="5431"/>
    <x v="2"/>
    <s v="US"/>
    <s v="USD"/>
    <n v="1448517816"/>
    <n v="1445922216"/>
    <b v="0"/>
    <n v="47"/>
    <b v="0"/>
    <s v="publishing/translations"/>
    <n v="2715.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-40000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-11195"/>
    <n v="12000"/>
    <n v="805"/>
    <x v="2"/>
    <s v="IT"/>
    <s v="EUR"/>
    <n v="1481367600"/>
    <n v="1477839675"/>
    <b v="0"/>
    <n v="10"/>
    <b v="0"/>
    <s v="publishing/translations"/>
    <n v="402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-73810"/>
    <n v="82000"/>
    <n v="8190"/>
    <x v="2"/>
    <s v="DK"/>
    <s v="DKK"/>
    <n v="1433775600"/>
    <n v="1431973478"/>
    <b v="0"/>
    <n v="11"/>
    <b v="0"/>
    <s v="publishing/translations"/>
    <n v="409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-14985"/>
    <n v="15000"/>
    <n v="15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-9923"/>
    <n v="10000"/>
    <n v="77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-2193"/>
    <n v="3000"/>
    <n v="807"/>
    <x v="2"/>
    <s v="US"/>
    <s v="USD"/>
    <n v="1405227540"/>
    <n v="1402058739"/>
    <b v="0"/>
    <n v="22"/>
    <b v="0"/>
    <s v="publishing/translations"/>
    <n v="403.5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-19400"/>
    <n v="20000"/>
    <n v="600"/>
    <x v="2"/>
    <s v="DK"/>
    <s v="DKK"/>
    <n v="1461765300"/>
    <n v="1459198499"/>
    <b v="0"/>
    <n v="8"/>
    <b v="0"/>
    <s v="publishing/translations"/>
    <n v="300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-2545"/>
    <n v="2725"/>
    <n v="180"/>
    <x v="2"/>
    <s v="CA"/>
    <s v="CAD"/>
    <n v="1425758101"/>
    <n v="1423166101"/>
    <b v="0"/>
    <n v="6"/>
    <b v="0"/>
    <s v="publishing/translations"/>
    <n v="9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-12999"/>
    <n v="13000"/>
    <n v="1"/>
    <x v="2"/>
    <s v="IT"/>
    <s v="EUR"/>
    <n v="1464285463"/>
    <n v="1461693463"/>
    <b v="0"/>
    <n v="1"/>
    <b v="0"/>
    <s v="publishing/translations"/>
    <n v="0.5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-177980"/>
    <n v="180000"/>
    <n v="2020"/>
    <x v="2"/>
    <s v="GB"/>
    <s v="GBP"/>
    <n v="1441995769"/>
    <n v="1436811769"/>
    <b v="0"/>
    <n v="3"/>
    <b v="0"/>
    <s v="publishing/translations"/>
    <n v="1010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-1500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-13000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-4950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-130000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-900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05:44:38"/>
  </r>
  <r>
    <n v="1447"/>
    <s v="Indian Language Dictionary"/>
    <s v="I'm creating a dictionary of multiple Indian languages."/>
    <n v="-499925"/>
    <n v="500000"/>
    <n v="75"/>
    <x v="2"/>
    <s v="US"/>
    <s v="USD"/>
    <n v="1467999134"/>
    <n v="1465407134"/>
    <b v="0"/>
    <n v="3"/>
    <b v="0"/>
    <s v="publishing/translations"/>
    <n v="37.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-200000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-8888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-99999"/>
    <n v="100000"/>
    <n v="1"/>
    <x v="2"/>
    <s v="US"/>
    <s v="USD"/>
    <n v="1455941197"/>
    <n v="1453349197"/>
    <b v="0"/>
    <n v="1"/>
    <b v="0"/>
    <s v="publishing/translations"/>
    <n v="0.5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-18948"/>
    <n v="18950"/>
    <n v="2"/>
    <x v="1"/>
    <s v="US"/>
    <s v="USD"/>
    <n v="1416355259"/>
    <n v="1413759659"/>
    <b v="0"/>
    <n v="2"/>
    <b v="0"/>
    <s v="publishing/translations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-14000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-25000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-1735"/>
    <n v="1750"/>
    <n v="15"/>
    <x v="1"/>
    <s v="ES"/>
    <s v="EUR"/>
    <n v="1461535140"/>
    <n v="1459716480"/>
    <b v="0"/>
    <n v="1"/>
    <b v="0"/>
    <s v="publishing/translations"/>
    <n v="7.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-13425"/>
    <n v="15000"/>
    <n v="1575"/>
    <x v="1"/>
    <s v="US"/>
    <s v="USD"/>
    <n v="1409924340"/>
    <n v="1405181320"/>
    <b v="0"/>
    <n v="7"/>
    <b v="0"/>
    <s v="publishing/translations"/>
    <n v="787.5"/>
    <x v="3"/>
    <s v="translations"/>
    <x v="1455"/>
    <d v="2014-09-05T08:39:00"/>
  </r>
  <r>
    <n v="1456"/>
    <s v="Sometimes you don't need love (Canceled)"/>
    <s v="English Version of my auto-published novel"/>
    <n v="-4855"/>
    <n v="5000"/>
    <n v="145"/>
    <x v="1"/>
    <s v="IT"/>
    <s v="EUR"/>
    <n v="1483459365"/>
    <n v="1480867365"/>
    <b v="0"/>
    <n v="3"/>
    <b v="0"/>
    <s v="publishing/translations"/>
    <n v="72.5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-6000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-5000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-37000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-25000000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86.69000000000051"/>
    <n v="15000"/>
    <n v="15186.69"/>
    <x v="0"/>
    <s v="US"/>
    <s v="USD"/>
    <n v="1413849600"/>
    <n v="1410967754"/>
    <b v="1"/>
    <n v="340"/>
    <b v="1"/>
    <s v="publishing/radio &amp; podcasts"/>
    <n v="7593.3450000000003"/>
    <x v="3"/>
    <s v="radio &amp; podcasts"/>
    <x v="1461"/>
    <d v="2014-10-20T19:00:00"/>
  </r>
  <r>
    <n v="1462"/>
    <s v="Unbound: Fiction on the Radio"/>
    <s v="A new radio show focused on short fiction produced by Louisville Public Media"/>
    <n v="340.69999999999982"/>
    <n v="4000"/>
    <n v="4340.7"/>
    <x v="0"/>
    <s v="US"/>
    <s v="USD"/>
    <n v="1365609271"/>
    <n v="1363017271"/>
    <b v="1"/>
    <n v="150"/>
    <b v="1"/>
    <s v="publishing/radio &amp; podcasts"/>
    <n v="2170.35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286"/>
    <n v="600"/>
    <n v="886"/>
    <x v="0"/>
    <s v="US"/>
    <s v="USD"/>
    <n v="1365367938"/>
    <n v="1361483538"/>
    <b v="1"/>
    <n v="25"/>
    <b v="1"/>
    <s v="publishing/radio &amp; podcasts"/>
    <n v="443"/>
    <x v="3"/>
    <s v="radio &amp; podcasts"/>
    <x v="1463"/>
    <d v="2013-04-07T15:52:18"/>
  </r>
  <r>
    <n v="1464"/>
    <s v="Science Studio"/>
    <s v="The Best Science Media on the Web"/>
    <n v="3160"/>
    <n v="5000"/>
    <n v="8160"/>
    <x v="0"/>
    <s v="US"/>
    <s v="USD"/>
    <n v="1361029958"/>
    <n v="1358437958"/>
    <b v="1"/>
    <n v="234"/>
    <b v="1"/>
    <s v="publishing/radio &amp; podcasts"/>
    <n v="4080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106924.35"/>
    <n v="30000"/>
    <n v="136924.35"/>
    <x v="0"/>
    <s v="US"/>
    <s v="USD"/>
    <n v="1332385200"/>
    <n v="1329759452"/>
    <b v="1"/>
    <n v="2602"/>
    <b v="1"/>
    <s v="publishing/radio &amp; podcasts"/>
    <n v="68462.17500000000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260.369999999999"/>
    <n v="16000"/>
    <n v="17260.37"/>
    <x v="0"/>
    <s v="US"/>
    <s v="USD"/>
    <n v="1452574800"/>
    <n v="1449029266"/>
    <b v="1"/>
    <n v="248"/>
    <b v="1"/>
    <s v="publishing/radio &amp; podcasts"/>
    <n v="8630.1849999999995"/>
    <x v="3"/>
    <s v="radio &amp; podcasts"/>
    <x v="1466"/>
    <d v="2016-01-12T00:00:00"/>
  </r>
  <r>
    <n v="1467"/>
    <s v="Radio Ambulante"/>
    <s v="We are a new Spanish language podcast telling uniquely Latin American stories."/>
    <n v="6032"/>
    <n v="40000"/>
    <n v="46032"/>
    <x v="0"/>
    <s v="US"/>
    <s v="USD"/>
    <n v="1332699285"/>
    <n v="1327518885"/>
    <b v="1"/>
    <n v="600"/>
    <b v="1"/>
    <s v="publishing/radio &amp; podcasts"/>
    <n v="23016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225"/>
    <n v="9500"/>
    <n v="9725"/>
    <x v="0"/>
    <s v="US"/>
    <s v="USD"/>
    <n v="1307838049"/>
    <n v="1302654049"/>
    <b v="1"/>
    <n v="293"/>
    <b v="1"/>
    <s v="publishing/radio &amp; podcasts"/>
    <n v="4862.5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3728"/>
    <n v="44250"/>
    <n v="47978"/>
    <x v="0"/>
    <s v="US"/>
    <s v="USD"/>
    <n v="1360938109"/>
    <n v="1358346109"/>
    <b v="1"/>
    <n v="321"/>
    <b v="1"/>
    <s v="publishing/radio &amp; podcasts"/>
    <n v="2398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377"/>
    <n v="1500"/>
    <n v="1877"/>
    <x v="0"/>
    <s v="US"/>
    <s v="USD"/>
    <n v="1356724263"/>
    <n v="1354909863"/>
    <b v="1"/>
    <n v="81"/>
    <b v="1"/>
    <s v="publishing/radio &amp; podcasts"/>
    <n v="938.5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1229"/>
    <n v="32000"/>
    <n v="33229"/>
    <x v="0"/>
    <s v="US"/>
    <s v="USD"/>
    <n v="1428620334"/>
    <n v="1426028334"/>
    <b v="1"/>
    <n v="343"/>
    <b v="1"/>
    <s v="publishing/radio &amp; podcasts"/>
    <n v="16614.5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9676"/>
    <n v="25000"/>
    <n v="34676"/>
    <x v="0"/>
    <s v="US"/>
    <s v="USD"/>
    <n v="1381928503"/>
    <n v="1379336503"/>
    <b v="1"/>
    <n v="336"/>
    <b v="1"/>
    <s v="publishing/radio &amp; podcasts"/>
    <n v="17338"/>
    <x v="3"/>
    <s v="radio &amp; podcasts"/>
    <x v="1472"/>
    <d v="2013-10-16T08:01:43"/>
  </r>
  <r>
    <n v="1473"/>
    <s v="ONE LOVES ONLY FORM"/>
    <s v="Public Radio Project"/>
    <n v="307.74"/>
    <n v="1500"/>
    <n v="1807.74"/>
    <x v="0"/>
    <s v="US"/>
    <s v="USD"/>
    <n v="1330644639"/>
    <n v="1328052639"/>
    <b v="1"/>
    <n v="47"/>
    <b v="1"/>
    <s v="publishing/radio &amp; podcasts"/>
    <n v="903.87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68"/>
    <n v="3000"/>
    <n v="3368"/>
    <x v="0"/>
    <s v="US"/>
    <s v="USD"/>
    <n v="1379093292"/>
    <n v="1376501292"/>
    <b v="1"/>
    <n v="76"/>
    <b v="1"/>
    <s v="publishing/radio &amp; podcasts"/>
    <n v="168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3300.45"/>
    <n v="15000"/>
    <n v="28300.45"/>
    <x v="0"/>
    <s v="US"/>
    <s v="USD"/>
    <n v="1419051540"/>
    <n v="1416244863"/>
    <b v="1"/>
    <n v="441"/>
    <b v="1"/>
    <s v="publishing/radio &amp; podcasts"/>
    <n v="14150.225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33693.279999999999"/>
    <n v="6000"/>
    <n v="39693.279999999999"/>
    <x v="0"/>
    <s v="US"/>
    <s v="USD"/>
    <n v="1315616422"/>
    <n v="1313024422"/>
    <b v="1"/>
    <n v="916"/>
    <b v="1"/>
    <s v="publishing/radio &amp; podcasts"/>
    <n v="19846.64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393"/>
    <n v="30000"/>
    <n v="33393"/>
    <x v="0"/>
    <s v="US"/>
    <s v="USD"/>
    <n v="1324609200"/>
    <n v="1319467604"/>
    <b v="1"/>
    <n v="369"/>
    <b v="1"/>
    <s v="publishing/radio &amp; podcasts"/>
    <n v="16696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40807.11"/>
    <n v="50000"/>
    <n v="590807.11"/>
    <x v="0"/>
    <s v="US"/>
    <s v="USD"/>
    <n v="1368564913"/>
    <n v="1367355313"/>
    <b v="1"/>
    <n v="20242"/>
    <b v="1"/>
    <s v="publishing/radio &amp; podcasts"/>
    <n v="295403.5549999999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598"/>
    <n v="1600"/>
    <n v="2198"/>
    <x v="0"/>
    <s v="US"/>
    <s v="USD"/>
    <n v="1399694340"/>
    <n v="1398448389"/>
    <b v="1"/>
    <n v="71"/>
    <b v="1"/>
    <s v="publishing/radio &amp; podcasts"/>
    <n v="1099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8520.1999999999971"/>
    <n v="50000"/>
    <n v="58520.2"/>
    <x v="0"/>
    <s v="US"/>
    <s v="USD"/>
    <n v="1374858000"/>
    <n v="1373408699"/>
    <b v="1"/>
    <n v="635"/>
    <b v="1"/>
    <s v="publishing/radio &amp; podcasts"/>
    <n v="29260.1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-4895"/>
    <n v="5000"/>
    <n v="105"/>
    <x v="2"/>
    <s v="CA"/>
    <s v="CAD"/>
    <n v="1383430145"/>
    <n v="1380838145"/>
    <b v="0"/>
    <n v="6"/>
    <b v="0"/>
    <s v="publishing/fiction"/>
    <n v="52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-4995"/>
    <n v="5000"/>
    <n v="5"/>
    <x v="2"/>
    <s v="US"/>
    <s v="USD"/>
    <n v="1347004260"/>
    <n v="1345062936"/>
    <b v="0"/>
    <n v="1"/>
    <b v="0"/>
    <s v="publishing/fiction"/>
    <n v="2.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-6950"/>
    <n v="7000"/>
    <n v="50"/>
    <x v="2"/>
    <s v="US"/>
    <s v="USD"/>
    <n v="1469162275"/>
    <n v="1467002275"/>
    <b v="0"/>
    <n v="2"/>
    <b v="0"/>
    <s v="publishing/fiction"/>
    <n v="25"/>
    <x v="3"/>
    <s v="fiction"/>
    <x v="1483"/>
    <d v="2016-07-21T23:37:55"/>
  </r>
  <r>
    <n v="1484"/>
    <s v="a book called filtered down thru the stars"/>
    <s v="The mussings of an old wizard"/>
    <n v="-2000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-6550"/>
    <n v="6700"/>
    <n v="150"/>
    <x v="2"/>
    <s v="US"/>
    <s v="USD"/>
    <n v="1434827173"/>
    <n v="1430939173"/>
    <b v="0"/>
    <n v="3"/>
    <b v="0"/>
    <s v="publishing/fiction"/>
    <n v="75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-19952"/>
    <n v="20000"/>
    <n v="48"/>
    <x v="2"/>
    <s v="US"/>
    <s v="USD"/>
    <n v="1425009761"/>
    <n v="1422417761"/>
    <b v="0"/>
    <n v="3"/>
    <b v="0"/>
    <s v="publishing/fiction"/>
    <n v="24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-10000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-14640"/>
    <n v="15000"/>
    <n v="360"/>
    <x v="2"/>
    <s v="AU"/>
    <s v="AUD"/>
    <n v="1388928660"/>
    <n v="1386336660"/>
    <b v="0"/>
    <n v="6"/>
    <b v="0"/>
    <s v="publishing/fiction"/>
    <n v="18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-5000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-2005"/>
    <n v="2900"/>
    <n v="895"/>
    <x v="2"/>
    <s v="US"/>
    <s v="USD"/>
    <n v="1380720474"/>
    <n v="1378214874"/>
    <b v="0"/>
    <n v="19"/>
    <b v="0"/>
    <s v="publishing/fiction"/>
    <n v="447.5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-1100"/>
    <n v="1200"/>
    <n v="100"/>
    <x v="2"/>
    <s v="US"/>
    <s v="USD"/>
    <n v="1424014680"/>
    <n v="1418922443"/>
    <b v="0"/>
    <n v="1"/>
    <b v="0"/>
    <s v="publishing/fiction"/>
    <n v="5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-3970"/>
    <n v="4000"/>
    <n v="30"/>
    <x v="2"/>
    <s v="US"/>
    <s v="USD"/>
    <n v="1308431646"/>
    <n v="1305839646"/>
    <b v="0"/>
    <n v="2"/>
    <b v="0"/>
    <s v="publishing/fiction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-2400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-4555"/>
    <n v="5000"/>
    <n v="445"/>
    <x v="2"/>
    <s v="US"/>
    <s v="USD"/>
    <n v="1428075480"/>
    <n v="1425489613"/>
    <b v="0"/>
    <n v="11"/>
    <b v="0"/>
    <s v="publishing/fiction"/>
    <n v="222.5"/>
    <x v="3"/>
    <s v="fiction"/>
    <x v="1494"/>
    <d v="2015-04-03T10:38:00"/>
  </r>
  <r>
    <n v="1495"/>
    <s v="A Magical Bildungsroman with a Female Heroine"/>
    <s v="The Adventures of Penelope Hawthorne. Part One: The Spellbook of Dracone."/>
    <n v="-2000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-1500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-14999"/>
    <n v="15000"/>
    <n v="1"/>
    <x v="2"/>
    <s v="US"/>
    <s v="USD"/>
    <n v="1375299780"/>
    <n v="1371655522"/>
    <b v="0"/>
    <n v="1"/>
    <b v="0"/>
    <s v="publishing/fiction"/>
    <n v="0.5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-2943"/>
    <n v="3000"/>
    <n v="57"/>
    <x v="2"/>
    <s v="US"/>
    <s v="USD"/>
    <n v="1409787378"/>
    <n v="1405899378"/>
    <b v="0"/>
    <n v="3"/>
    <b v="0"/>
    <s v="publishing/fiction"/>
    <n v="28.5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-1995"/>
    <n v="2000"/>
    <n v="5"/>
    <x v="2"/>
    <s v="US"/>
    <s v="USD"/>
    <n v="1470355833"/>
    <n v="1465171833"/>
    <b v="0"/>
    <n v="1"/>
    <b v="0"/>
    <s v="publishing/fiction"/>
    <n v="2.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-2099"/>
    <n v="2800"/>
    <n v="701"/>
    <x v="2"/>
    <s v="US"/>
    <s v="USD"/>
    <n v="1367444557"/>
    <n v="1364852557"/>
    <b v="0"/>
    <n v="15"/>
    <b v="0"/>
    <s v="publishing/fiction"/>
    <n v="350.5"/>
    <x v="3"/>
    <s v="fiction"/>
    <x v="1500"/>
    <d v="2013-05-01T16:42:37"/>
  </r>
  <r>
    <n v="1501"/>
    <s v="This is Nowhere"/>
    <s v="A hardcover book of surf, outdoor and nature photos from the British Columbia coast."/>
    <n v="34492"/>
    <n v="52000"/>
    <n v="86492"/>
    <x v="0"/>
    <s v="CA"/>
    <s v="CAD"/>
    <n v="1436364023"/>
    <n v="1433772023"/>
    <b v="1"/>
    <n v="885"/>
    <b v="1"/>
    <s v="photography/photobooks"/>
    <n v="43246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318"/>
    <n v="22000"/>
    <n v="22318"/>
    <x v="0"/>
    <s v="GB"/>
    <s v="GBP"/>
    <n v="1458943200"/>
    <n v="1456491680"/>
    <b v="1"/>
    <n v="329"/>
    <b v="1"/>
    <s v="photography/photobooks"/>
    <n v="11159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295.92999999999984"/>
    <n v="3750"/>
    <n v="4045.93"/>
    <x v="0"/>
    <s v="BE"/>
    <s v="EUR"/>
    <n v="1477210801"/>
    <n v="1472026801"/>
    <b v="1"/>
    <n v="71"/>
    <b v="1"/>
    <s v="photography/photobooks"/>
    <n v="2022.9649999999999"/>
    <x v="8"/>
    <s v="photobooks"/>
    <x v="1503"/>
    <d v="2016-10-23T03:20:01"/>
  </r>
  <r>
    <n v="1504"/>
    <s v="RYU X RIO"/>
    <s v="A football photography book like no other about the 2014 World Cup in Brazil, by Ryu Voelkel."/>
    <n v="11566"/>
    <n v="6500"/>
    <n v="18066"/>
    <x v="0"/>
    <s v="GB"/>
    <s v="GBP"/>
    <n v="1402389180"/>
    <n v="1399996024"/>
    <b v="1"/>
    <n v="269"/>
    <b v="1"/>
    <s v="photography/photobooks"/>
    <n v="9033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573"/>
    <n v="16000"/>
    <n v="16573"/>
    <x v="0"/>
    <s v="DE"/>
    <s v="EUR"/>
    <n v="1458676860"/>
    <n v="1455446303"/>
    <b v="1"/>
    <n v="345"/>
    <b v="1"/>
    <s v="photography/photobooks"/>
    <n v="8286.5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71"/>
    <n v="1500"/>
    <n v="1671"/>
    <x v="0"/>
    <s v="GB"/>
    <s v="GBP"/>
    <n v="1406227904"/>
    <n v="1403635904"/>
    <b v="1"/>
    <n v="43"/>
    <b v="1"/>
    <s v="photography/photobooks"/>
    <n v="835.5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380"/>
    <n v="1200"/>
    <n v="2580"/>
    <x v="0"/>
    <s v="US"/>
    <s v="USD"/>
    <n v="1273911000"/>
    <n v="1268822909"/>
    <b v="1"/>
    <n v="33"/>
    <b v="1"/>
    <s v="photography/photobooks"/>
    <n v="1290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991"/>
    <n v="18500"/>
    <n v="20491"/>
    <x v="0"/>
    <s v="US"/>
    <s v="USD"/>
    <n v="1403880281"/>
    <n v="1401201881"/>
    <b v="1"/>
    <n v="211"/>
    <b v="1"/>
    <s v="photography/photobooks"/>
    <n v="10245.5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4137.2200000000012"/>
    <n v="17500"/>
    <n v="21637.22"/>
    <x v="0"/>
    <s v="DE"/>
    <s v="EUR"/>
    <n v="1487113140"/>
    <n v="1484570885"/>
    <b v="1"/>
    <n v="196"/>
    <b v="1"/>
    <s v="photography/photobooks"/>
    <n v="10818.61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5.60000000000036"/>
    <n v="16000"/>
    <n v="16165.6"/>
    <x v="0"/>
    <s v="GB"/>
    <s v="GBP"/>
    <n v="1405761278"/>
    <n v="1403169278"/>
    <b v="1"/>
    <n v="405"/>
    <b v="1"/>
    <s v="photography/photobooks"/>
    <n v="8082.8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651"/>
    <n v="14000"/>
    <n v="15651"/>
    <x v="0"/>
    <s v="US"/>
    <s v="USD"/>
    <n v="1447858804"/>
    <n v="1445263204"/>
    <b v="1"/>
    <n v="206"/>
    <b v="1"/>
    <s v="photography/photobooks"/>
    <n v="7825.5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16057"/>
    <n v="3500"/>
    <n v="19557"/>
    <x v="0"/>
    <s v="US"/>
    <s v="USD"/>
    <n v="1486311939"/>
    <n v="1483719939"/>
    <b v="1"/>
    <n v="335"/>
    <b v="1"/>
    <s v="photography/photobooks"/>
    <n v="9778.5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4001.5"/>
    <n v="8000"/>
    <n v="12001.5"/>
    <x v="0"/>
    <s v="GB"/>
    <s v="GBP"/>
    <n v="1405523866"/>
    <n v="1402931866"/>
    <b v="1"/>
    <n v="215"/>
    <b v="1"/>
    <s v="photography/photobooks"/>
    <n v="6000.75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1619"/>
    <n v="25000"/>
    <n v="26619"/>
    <x v="0"/>
    <s v="US"/>
    <s v="USD"/>
    <n v="1443363640"/>
    <n v="1439907640"/>
    <b v="1"/>
    <n v="176"/>
    <b v="1"/>
    <s v="photography/photobooks"/>
    <n v="13309.5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171567"/>
    <n v="300000"/>
    <n v="471567"/>
    <x v="0"/>
    <s v="NO"/>
    <s v="NOK"/>
    <n v="1458104697"/>
    <n v="1455516297"/>
    <b v="1"/>
    <n v="555"/>
    <b v="1"/>
    <s v="photography/photobooks"/>
    <n v="235783.5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472"/>
    <n v="17000"/>
    <n v="18472"/>
    <x v="0"/>
    <s v="US"/>
    <s v="USD"/>
    <n v="1475762400"/>
    <n v="1473160292"/>
    <b v="1"/>
    <n v="116"/>
    <b v="1"/>
    <s v="photography/photobooks"/>
    <n v="9236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9297"/>
    <n v="15000"/>
    <n v="24297"/>
    <x v="0"/>
    <s v="US"/>
    <s v="USD"/>
    <n v="1417845600"/>
    <n v="1415194553"/>
    <b v="1"/>
    <n v="615"/>
    <b v="1"/>
    <s v="photography/photobooks"/>
    <n v="12148.5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805"/>
    <n v="15000"/>
    <n v="30805"/>
    <x v="0"/>
    <s v="US"/>
    <s v="USD"/>
    <n v="1401565252"/>
    <n v="1398973252"/>
    <b v="1"/>
    <n v="236"/>
    <b v="1"/>
    <s v="photography/photobooks"/>
    <n v="15402.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302.75"/>
    <n v="9000"/>
    <n v="9302.75"/>
    <x v="0"/>
    <s v="US"/>
    <s v="USD"/>
    <n v="1403301540"/>
    <n v="1400867283"/>
    <b v="1"/>
    <n v="145"/>
    <b v="1"/>
    <s v="photography/photobooks"/>
    <n v="4651.375"/>
    <x v="8"/>
    <s v="photobooks"/>
    <x v="1519"/>
    <d v="2014-06-20T16:59:00"/>
  </r>
  <r>
    <n v="1520"/>
    <s v="TULIPS"/>
    <s v="A self-published photography book by Andrew Miksys from his new series about Belarus"/>
    <n v="625"/>
    <n v="18000"/>
    <n v="18625"/>
    <x v="0"/>
    <s v="US"/>
    <s v="USD"/>
    <n v="1418961600"/>
    <n v="1415824513"/>
    <b v="1"/>
    <n v="167"/>
    <b v="1"/>
    <s v="photography/photobooks"/>
    <n v="9312.5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2555"/>
    <n v="37500"/>
    <n v="40055"/>
    <x v="0"/>
    <s v="US"/>
    <s v="USD"/>
    <n v="1465272091"/>
    <n v="1462248091"/>
    <b v="1"/>
    <n v="235"/>
    <b v="1"/>
    <s v="photography/photobooks"/>
    <n v="20027.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16950.099999999999"/>
    <n v="43500"/>
    <n v="60450.1"/>
    <x v="0"/>
    <s v="US"/>
    <s v="USD"/>
    <n v="1413575739"/>
    <n v="1410983739"/>
    <b v="1"/>
    <n v="452"/>
    <b v="1"/>
    <s v="photography/photobooks"/>
    <n v="30225.05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4596"/>
    <n v="18500"/>
    <n v="23096"/>
    <x v="0"/>
    <s v="US"/>
    <s v="USD"/>
    <n v="1419292800"/>
    <n v="1416592916"/>
    <b v="1"/>
    <n v="241"/>
    <b v="1"/>
    <s v="photography/photobooks"/>
    <n v="11548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210"/>
    <n v="3000"/>
    <n v="6210"/>
    <x v="0"/>
    <s v="SE"/>
    <s v="SEK"/>
    <n v="1487592090"/>
    <n v="1485000090"/>
    <b v="1"/>
    <n v="28"/>
    <b v="1"/>
    <s v="photography/photobooks"/>
    <n v="3105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1924.1499999999996"/>
    <n v="2600"/>
    <n v="4524.1499999999996"/>
    <x v="0"/>
    <s v="US"/>
    <s v="USD"/>
    <n v="1471539138"/>
    <n v="1468947138"/>
    <b v="1"/>
    <n v="140"/>
    <b v="1"/>
    <s v="photography/photobooks"/>
    <n v="2262.074999999999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4675"/>
    <n v="23000"/>
    <n v="27675"/>
    <x v="0"/>
    <s v="US"/>
    <s v="USD"/>
    <n v="1453185447"/>
    <n v="1448951847"/>
    <b v="1"/>
    <n v="280"/>
    <b v="1"/>
    <s v="photography/photobooks"/>
    <n v="13837.5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65.55000000000018"/>
    <n v="3500"/>
    <n v="3865.55"/>
    <x v="0"/>
    <s v="US"/>
    <s v="USD"/>
    <n v="1489497886"/>
    <n v="1487082286"/>
    <b v="1"/>
    <n v="70"/>
    <b v="1"/>
    <s v="photography/photobooks"/>
    <n v="1932.7750000000001"/>
    <x v="8"/>
    <s v="photobooks"/>
    <x v="1527"/>
    <d v="2017-03-14T08:24:46"/>
  </r>
  <r>
    <n v="1528"/>
    <s v="Don't Go Outside: Tokyo Street Photos"/>
    <s v="A book of street photos from around Shibuya that I've made between 2011-2016."/>
    <n v="5447"/>
    <n v="3000"/>
    <n v="8447"/>
    <x v="0"/>
    <s v="US"/>
    <s v="USD"/>
    <n v="1485907200"/>
    <n v="1483292122"/>
    <b v="1"/>
    <n v="160"/>
    <b v="1"/>
    <s v="photography/photobooks"/>
    <n v="4223.5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29"/>
    <n v="19000"/>
    <n v="19129"/>
    <x v="0"/>
    <s v="US"/>
    <s v="USD"/>
    <n v="1426773920"/>
    <n v="1424185520"/>
    <b v="1"/>
    <n v="141"/>
    <b v="1"/>
    <s v="photography/photobooks"/>
    <n v="9564.5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12189"/>
    <n v="35000"/>
    <n v="47189"/>
    <x v="0"/>
    <s v="US"/>
    <s v="USD"/>
    <n v="1445624695"/>
    <n v="1443464695"/>
    <b v="1"/>
    <n v="874"/>
    <b v="1"/>
    <s v="photography/photobooks"/>
    <n v="23594.5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1785"/>
    <n v="2350"/>
    <n v="4135"/>
    <x v="0"/>
    <s v="US"/>
    <s v="USD"/>
    <n v="1417402800"/>
    <n v="1414610126"/>
    <b v="1"/>
    <n v="73"/>
    <b v="1"/>
    <s v="photography/photobooks"/>
    <n v="2067.5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19201"/>
    <n v="5000"/>
    <n v="24201"/>
    <x v="0"/>
    <s v="AU"/>
    <s v="AUD"/>
    <n v="1455548400"/>
    <n v="1453461865"/>
    <b v="1"/>
    <n v="294"/>
    <b v="1"/>
    <s v="photography/photobooks"/>
    <n v="12100.5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20313"/>
    <n v="45000"/>
    <n v="65313"/>
    <x v="0"/>
    <s v="US"/>
    <s v="USD"/>
    <n v="1462161540"/>
    <n v="1457913777"/>
    <b v="1"/>
    <n v="740"/>
    <b v="1"/>
    <s v="photography/photobooks"/>
    <n v="32656.5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23830"/>
    <n v="7500"/>
    <n v="31330"/>
    <x v="0"/>
    <s v="US"/>
    <s v="USD"/>
    <n v="1441383062"/>
    <n v="1438791062"/>
    <b v="1"/>
    <n v="369"/>
    <b v="1"/>
    <s v="photography/photobooks"/>
    <n v="1566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1297"/>
    <n v="4000"/>
    <n v="5297"/>
    <x v="0"/>
    <s v="US"/>
    <s v="USD"/>
    <n v="1464040800"/>
    <n v="1461527631"/>
    <b v="1"/>
    <n v="110"/>
    <b v="1"/>
    <s v="photography/photobooks"/>
    <n v="2648.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8037.009999999998"/>
    <n v="12000"/>
    <n v="30037.01"/>
    <x v="0"/>
    <s v="US"/>
    <s v="USD"/>
    <n v="1440702910"/>
    <n v="1438110910"/>
    <b v="1"/>
    <n v="455"/>
    <b v="1"/>
    <s v="photography/photobooks"/>
    <n v="15018.504999999999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9588"/>
    <n v="12000"/>
    <n v="21588"/>
    <x v="0"/>
    <s v="DE"/>
    <s v="EUR"/>
    <n v="1470506400"/>
    <n v="1467358427"/>
    <b v="1"/>
    <n v="224"/>
    <b v="1"/>
    <s v="photography/photobooks"/>
    <n v="10794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184"/>
    <n v="7000"/>
    <n v="7184"/>
    <x v="0"/>
    <s v="US"/>
    <s v="USD"/>
    <n v="1421952370"/>
    <n v="1418064370"/>
    <b v="1"/>
    <n v="46"/>
    <b v="1"/>
    <s v="photography/photobooks"/>
    <n v="3592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7197.2200000000012"/>
    <n v="20000"/>
    <n v="27197.22"/>
    <x v="0"/>
    <s v="US"/>
    <s v="USD"/>
    <n v="1483481019"/>
    <n v="1480629819"/>
    <b v="0"/>
    <n v="284"/>
    <b v="1"/>
    <s v="photography/photobooks"/>
    <n v="13598.61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2680"/>
    <n v="15000"/>
    <n v="17680"/>
    <x v="0"/>
    <s v="US"/>
    <s v="USD"/>
    <n v="1416964500"/>
    <n v="1414368616"/>
    <b v="1"/>
    <n v="98"/>
    <b v="1"/>
    <s v="photography/photobooks"/>
    <n v="884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-17994"/>
    <n v="18000"/>
    <n v="6"/>
    <x v="2"/>
    <s v="US"/>
    <s v="USD"/>
    <n v="1420045538"/>
    <n v="1417453538"/>
    <b v="0"/>
    <n v="2"/>
    <b v="0"/>
    <s v="photography/nature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-480"/>
    <n v="500"/>
    <n v="20"/>
    <x v="2"/>
    <s v="CA"/>
    <s v="CAD"/>
    <n v="1435708500"/>
    <n v="1434412500"/>
    <b v="0"/>
    <n v="1"/>
    <b v="0"/>
    <s v="photography/nature"/>
    <n v="1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-2240"/>
    <n v="2250"/>
    <n v="10"/>
    <x v="2"/>
    <s v="US"/>
    <s v="USD"/>
    <n v="1416662034"/>
    <n v="1414066434"/>
    <b v="0"/>
    <n v="1"/>
    <b v="0"/>
    <s v="photography/nature"/>
    <n v="5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-1000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-2999"/>
    <n v="3000"/>
    <n v="1"/>
    <x v="2"/>
    <s v="US"/>
    <s v="USD"/>
    <n v="1425330960"/>
    <n v="1422393234"/>
    <b v="0"/>
    <n v="1"/>
    <b v="0"/>
    <s v="photography/nature"/>
    <n v="0.5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-711"/>
    <n v="1000"/>
    <n v="289"/>
    <x v="2"/>
    <s v="GB"/>
    <s v="GBP"/>
    <n v="1410930399"/>
    <n v="1405746399"/>
    <b v="0"/>
    <n v="11"/>
    <b v="0"/>
    <s v="photography/nature"/>
    <n v="144.5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-20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-640"/>
    <n v="700"/>
    <n v="60"/>
    <x v="2"/>
    <s v="US"/>
    <s v="USD"/>
    <n v="1447020620"/>
    <n v="1444425020"/>
    <b v="0"/>
    <n v="1"/>
    <b v="0"/>
    <s v="photography/nature"/>
    <n v="3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-330"/>
    <n v="500"/>
    <n v="170"/>
    <x v="2"/>
    <s v="US"/>
    <s v="USD"/>
    <n v="1446524159"/>
    <n v="1443928559"/>
    <b v="0"/>
    <n v="6"/>
    <b v="0"/>
    <s v="photography/nature"/>
    <n v="85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-649"/>
    <n v="750"/>
    <n v="101"/>
    <x v="2"/>
    <s v="GB"/>
    <s v="GBP"/>
    <n v="1463050034"/>
    <n v="1460458034"/>
    <b v="0"/>
    <n v="7"/>
    <b v="0"/>
    <s v="photography/nature"/>
    <n v="50.5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-3500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-2185"/>
    <n v="4300"/>
    <n v="2115"/>
    <x v="2"/>
    <s v="US"/>
    <s v="USD"/>
    <n v="1412135940"/>
    <n v="1410366708"/>
    <b v="0"/>
    <n v="16"/>
    <b v="0"/>
    <s v="photography/nature"/>
    <n v="1057.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-6000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-20000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-750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-823"/>
    <n v="1500"/>
    <n v="677"/>
    <x v="2"/>
    <s v="CA"/>
    <s v="CAD"/>
    <n v="1467603624"/>
    <n v="1465011624"/>
    <b v="0"/>
    <n v="12"/>
    <b v="0"/>
    <s v="photography/nature"/>
    <n v="338.5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-2400"/>
    <n v="2500"/>
    <n v="100"/>
    <x v="2"/>
    <s v="US"/>
    <s v="USD"/>
    <n v="1411227633"/>
    <n v="1408549233"/>
    <b v="0"/>
    <n v="1"/>
    <b v="0"/>
    <s v="photography/nature"/>
    <n v="5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-715"/>
    <n v="750"/>
    <n v="35"/>
    <x v="2"/>
    <s v="GB"/>
    <s v="GBP"/>
    <n v="1440763920"/>
    <n v="1435656759"/>
    <b v="0"/>
    <n v="3"/>
    <b v="0"/>
    <s v="photography/nature"/>
    <n v="17.5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-14950"/>
    <n v="15000"/>
    <n v="50"/>
    <x v="2"/>
    <s v="US"/>
    <s v="USD"/>
    <n v="1430270199"/>
    <n v="1428974199"/>
    <b v="0"/>
    <n v="1"/>
    <b v="0"/>
    <s v="photography/nature"/>
    <n v="25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-2406"/>
    <n v="2500"/>
    <n v="94"/>
    <x v="2"/>
    <s v="US"/>
    <s v="USD"/>
    <n v="1415842193"/>
    <n v="1414110593"/>
    <b v="0"/>
    <n v="4"/>
    <b v="0"/>
    <s v="photography/nature"/>
    <n v="47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-9933"/>
    <n v="10000"/>
    <n v="67"/>
    <x v="1"/>
    <s v="US"/>
    <s v="USD"/>
    <n v="1383789603"/>
    <n v="1381194003"/>
    <b v="0"/>
    <n v="1"/>
    <b v="0"/>
    <s v="publishing/art books"/>
    <n v="33.5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-4000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-5915"/>
    <n v="6000"/>
    <n v="85"/>
    <x v="1"/>
    <s v="GB"/>
    <s v="GBP"/>
    <n v="1394815751"/>
    <n v="1389635351"/>
    <b v="0"/>
    <n v="2"/>
    <b v="0"/>
    <s v="publishing/art books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-9990"/>
    <n v="10000"/>
    <n v="10"/>
    <x v="1"/>
    <s v="US"/>
    <s v="USD"/>
    <n v="1432843500"/>
    <n v="1430124509"/>
    <b v="0"/>
    <n v="1"/>
    <b v="0"/>
    <s v="publishing/art books"/>
    <n v="5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-3900"/>
    <n v="4000"/>
    <n v="100"/>
    <x v="1"/>
    <s v="US"/>
    <s v="USD"/>
    <n v="1307554261"/>
    <n v="1304962261"/>
    <b v="0"/>
    <n v="1"/>
    <b v="0"/>
    <s v="publishing/art books"/>
    <n v="5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-23625"/>
    <n v="30000"/>
    <n v="6375"/>
    <x v="1"/>
    <s v="US"/>
    <s v="USD"/>
    <n v="1469656800"/>
    <n v="1467151204"/>
    <b v="0"/>
    <n v="59"/>
    <b v="0"/>
    <s v="publishing/art books"/>
    <n v="3187.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-8150"/>
    <n v="8500"/>
    <n v="350"/>
    <x v="1"/>
    <s v="US"/>
    <s v="USD"/>
    <n v="1392595200"/>
    <n v="1391293745"/>
    <b v="0"/>
    <n v="13"/>
    <b v="0"/>
    <s v="publishing/art books"/>
    <n v="175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-21590"/>
    <n v="25000"/>
    <n v="3410"/>
    <x v="1"/>
    <s v="US"/>
    <s v="USD"/>
    <n v="1419384585"/>
    <n v="1416360585"/>
    <b v="0"/>
    <n v="22"/>
    <b v="0"/>
    <s v="publishing/art books"/>
    <n v="1705"/>
    <x v="3"/>
    <s v="art books"/>
    <x v="1568"/>
    <d v="2014-12-23T20:29:45"/>
  </r>
  <r>
    <n v="1569"/>
    <s v="to be removed (Canceled)"/>
    <s v="to be removed"/>
    <n v="-30000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-3516"/>
    <n v="6000"/>
    <n v="2484"/>
    <x v="1"/>
    <s v="US"/>
    <s v="USD"/>
    <n v="1460140282"/>
    <n v="1457551882"/>
    <b v="0"/>
    <n v="52"/>
    <b v="0"/>
    <s v="publishing/art books"/>
    <n v="1242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-12020"/>
    <n v="12100"/>
    <n v="80"/>
    <x v="1"/>
    <s v="GB"/>
    <s v="GBP"/>
    <n v="1434738483"/>
    <n v="1432146483"/>
    <b v="0"/>
    <n v="4"/>
    <b v="0"/>
    <s v="publishing/art books"/>
    <n v="4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-2375"/>
    <n v="2500"/>
    <n v="125"/>
    <x v="1"/>
    <s v="GB"/>
    <s v="GBP"/>
    <n v="1456703940"/>
    <n v="1454546859"/>
    <b v="0"/>
    <n v="3"/>
    <b v="0"/>
    <s v="publishing/art books"/>
    <n v="62.5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-8777"/>
    <n v="9000"/>
    <n v="223"/>
    <x v="1"/>
    <s v="CA"/>
    <s v="CAD"/>
    <n v="1491019140"/>
    <n v="1487548802"/>
    <b v="0"/>
    <n v="3"/>
    <b v="0"/>
    <s v="publishing/art books"/>
    <n v="111.5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-9494"/>
    <n v="10000"/>
    <n v="506"/>
    <x v="1"/>
    <s v="US"/>
    <s v="USD"/>
    <n v="1424211329"/>
    <n v="1421187329"/>
    <b v="0"/>
    <n v="6"/>
    <b v="0"/>
    <s v="publishing/art books"/>
    <n v="25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-7709"/>
    <n v="10000"/>
    <n v="2291"/>
    <x v="1"/>
    <s v="US"/>
    <s v="USD"/>
    <n v="1404909296"/>
    <n v="1402317296"/>
    <b v="0"/>
    <n v="35"/>
    <b v="0"/>
    <s v="publishing/art books"/>
    <n v="1145.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-4350"/>
    <n v="5000"/>
    <n v="650"/>
    <x v="1"/>
    <s v="US"/>
    <s v="USD"/>
    <n v="1435698368"/>
    <n v="1431810368"/>
    <b v="0"/>
    <n v="10"/>
    <b v="0"/>
    <s v="publishing/art books"/>
    <n v="32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-9945"/>
    <n v="10000"/>
    <n v="55"/>
    <x v="1"/>
    <s v="US"/>
    <s v="USD"/>
    <n v="1343161248"/>
    <n v="1337977248"/>
    <b v="0"/>
    <n v="2"/>
    <b v="0"/>
    <s v="publishing/art books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-1692"/>
    <n v="1897"/>
    <n v="205"/>
    <x v="1"/>
    <s v="US"/>
    <s v="USD"/>
    <n v="1283392800"/>
    <n v="1281317691"/>
    <b v="0"/>
    <n v="4"/>
    <b v="0"/>
    <s v="publishing/art books"/>
    <n v="102.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-3305"/>
    <n v="3333"/>
    <n v="28"/>
    <x v="1"/>
    <s v="US"/>
    <s v="USD"/>
    <n v="1377734091"/>
    <n v="1374882891"/>
    <b v="0"/>
    <n v="2"/>
    <b v="0"/>
    <s v="publishing/art books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-1750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-995"/>
    <n v="1000"/>
    <n v="5"/>
    <x v="2"/>
    <s v="GB"/>
    <s v="GBP"/>
    <n v="1450521990"/>
    <n v="1447757190"/>
    <b v="0"/>
    <n v="1"/>
    <b v="0"/>
    <s v="photography/places"/>
    <n v="2.5"/>
    <x v="8"/>
    <s v="places"/>
    <x v="1581"/>
    <d v="2015-12-19T05:46:30"/>
  </r>
  <r>
    <n v="1582"/>
    <s v="Scenes from New Orleans"/>
    <s v="I create canvas prints of images from in and around New Orleans"/>
    <n v="-907"/>
    <n v="1000"/>
    <n v="93"/>
    <x v="2"/>
    <s v="US"/>
    <s v="USD"/>
    <n v="1445894400"/>
    <n v="1440961053"/>
    <b v="0"/>
    <n v="3"/>
    <b v="0"/>
    <s v="photography/places"/>
    <n v="46.5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-19985"/>
    <n v="20000"/>
    <n v="15"/>
    <x v="2"/>
    <s v="GB"/>
    <s v="GBP"/>
    <n v="1411681391"/>
    <n v="1409089391"/>
    <b v="0"/>
    <n v="1"/>
    <b v="0"/>
    <s v="photography/places"/>
    <n v="7.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-1200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-420"/>
    <n v="2000"/>
    <n v="1580"/>
    <x v="2"/>
    <s v="CA"/>
    <s v="CAD"/>
    <n v="1482663600"/>
    <n v="1480800568"/>
    <b v="0"/>
    <n v="12"/>
    <b v="0"/>
    <s v="photography/places"/>
    <n v="790"/>
    <x v="8"/>
    <s v="places"/>
    <x v="1585"/>
    <d v="2016-12-25T06:00:00"/>
  </r>
  <r>
    <n v="1586"/>
    <s v="Missouri In Pictures"/>
    <s v="Show the world the beauty that is in all of our back yards!"/>
    <n v="-1500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-7499"/>
    <n v="7500"/>
    <n v="1"/>
    <x v="2"/>
    <s v="US"/>
    <s v="USD"/>
    <n v="1418510965"/>
    <n v="1415918965"/>
    <b v="0"/>
    <n v="1"/>
    <b v="0"/>
    <s v="photography/places"/>
    <n v="0.5"/>
    <x v="8"/>
    <s v="places"/>
    <x v="1587"/>
    <d v="2014-12-13T17:49:25"/>
  </r>
  <r>
    <n v="1588"/>
    <s v="The Right Side of Texas"/>
    <s v="Southeast Texas as seen through the lens of a cell phone camera"/>
    <n v="-516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-1200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18:38:06"/>
  </r>
  <r>
    <n v="1590"/>
    <s v="An Italian Adventure"/>
    <s v="Discover Italy through photography."/>
    <n v="-58980"/>
    <n v="60000"/>
    <n v="1020"/>
    <x v="2"/>
    <s v="IT"/>
    <s v="EUR"/>
    <n v="1443040464"/>
    <n v="1440448464"/>
    <b v="0"/>
    <n v="2"/>
    <b v="0"/>
    <s v="photography/places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-9908"/>
    <n v="14000"/>
    <n v="4092"/>
    <x v="2"/>
    <s v="GB"/>
    <s v="GBP"/>
    <n v="1459700741"/>
    <n v="1457112341"/>
    <b v="0"/>
    <n v="92"/>
    <b v="0"/>
    <s v="photography/places"/>
    <n v="2046"/>
    <x v="8"/>
    <s v="places"/>
    <x v="1591"/>
    <d v="2016-04-03T11:25:41"/>
  </r>
  <r>
    <n v="1592"/>
    <s v="The Views of Pittsburgh"/>
    <s v="A portfolio collage of beautiful pictures of authentic Pittsburgh locations and scenery."/>
    <n v="-25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d v="2015-03-27T19:44:45"/>
  </r>
  <r>
    <n v="1593"/>
    <s v="Picturing Italy"/>
    <s v="A trip to fulfill a dream of capturing the wonders and history of ancient Italy in person."/>
    <n v="-21997"/>
    <n v="22000"/>
    <n v="3"/>
    <x v="2"/>
    <s v="US"/>
    <s v="USD"/>
    <n v="1425154655"/>
    <n v="1422562655"/>
    <b v="0"/>
    <n v="3"/>
    <b v="0"/>
    <s v="photography/places"/>
    <n v="1.5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-795"/>
    <n v="1000"/>
    <n v="205"/>
    <x v="2"/>
    <s v="US"/>
    <s v="USD"/>
    <n v="1463329260"/>
    <n v="1458147982"/>
    <b v="0"/>
    <n v="10"/>
    <b v="0"/>
    <s v="photography/places"/>
    <n v="102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-99720"/>
    <n v="100000"/>
    <n v="280"/>
    <x v="2"/>
    <s v="US"/>
    <s v="USD"/>
    <n v="1403122380"/>
    <n v="1400634728"/>
    <b v="0"/>
    <n v="7"/>
    <b v="0"/>
    <s v="photography/places"/>
    <n v="140"/>
    <x v="8"/>
    <s v="places"/>
    <x v="1595"/>
    <d v="2014-06-18T15:13:00"/>
  </r>
  <r>
    <n v="1596"/>
    <s v="The Town We Live In"/>
    <s v="London is beautiful. I want to create a book of stunning images from in and around our great city"/>
    <n v="-3175"/>
    <n v="3250"/>
    <n v="75"/>
    <x v="2"/>
    <s v="GB"/>
    <s v="GBP"/>
    <n v="1418469569"/>
    <n v="1414577969"/>
    <b v="0"/>
    <n v="3"/>
    <b v="0"/>
    <s v="photography/places"/>
    <n v="37.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-15000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-799"/>
    <n v="800"/>
    <n v="1"/>
    <x v="2"/>
    <s v="US"/>
    <s v="USD"/>
    <n v="1437926458"/>
    <n v="1432742458"/>
    <b v="0"/>
    <n v="1"/>
    <b v="0"/>
    <s v="photography/places"/>
    <n v="0.5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-500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-4633"/>
    <n v="5000"/>
    <n v="367"/>
    <x v="2"/>
    <s v="US"/>
    <s v="USD"/>
    <n v="1405401060"/>
    <n v="1401585752"/>
    <b v="0"/>
    <n v="9"/>
    <b v="0"/>
    <s v="photography/places"/>
    <n v="183.5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06.23000000000002"/>
    <n v="2500"/>
    <n v="2706.23"/>
    <x v="0"/>
    <s v="US"/>
    <s v="USD"/>
    <n v="1304561633"/>
    <n v="1301969633"/>
    <b v="0"/>
    <n v="56"/>
    <b v="1"/>
    <s v="music/rock"/>
    <n v="1353.115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2.5"/>
    <n v="1500"/>
    <n v="1502.5"/>
    <x v="0"/>
    <s v="US"/>
    <s v="USD"/>
    <n v="1318633200"/>
    <n v="1314947317"/>
    <b v="0"/>
    <n v="32"/>
    <b v="1"/>
    <s v="music/rock"/>
    <n v="751.25"/>
    <x v="4"/>
    <s v="rock"/>
    <x v="1602"/>
    <d v="2011-10-14T18:00:00"/>
  </r>
  <r>
    <n v="1603"/>
    <s v="Max's First Solo Album!"/>
    <s v="An exercise in the wild and dangerous world of solo musicianship by Maxwell D Feinstein."/>
    <n v="0.66000000000008185"/>
    <n v="2000"/>
    <n v="2000.66"/>
    <x v="0"/>
    <s v="US"/>
    <s v="USD"/>
    <n v="1327723459"/>
    <n v="1322539459"/>
    <b v="0"/>
    <n v="30"/>
    <b v="1"/>
    <s v="music/rock"/>
    <n v="1000.3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619"/>
    <n v="2800"/>
    <n v="3419"/>
    <x v="0"/>
    <s v="US"/>
    <s v="USD"/>
    <n v="1332011835"/>
    <n v="1328559435"/>
    <b v="0"/>
    <n v="70"/>
    <b v="1"/>
    <s v="music/rock"/>
    <n v="1709.5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41.600000000000364"/>
    <n v="6000"/>
    <n v="6041.6"/>
    <x v="0"/>
    <s v="US"/>
    <s v="USD"/>
    <n v="1312182000"/>
    <n v="1311380313"/>
    <b v="0"/>
    <n v="44"/>
    <b v="1"/>
    <s v="music/rock"/>
    <n v="3020.8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.329999999999927"/>
    <n v="8000"/>
    <n v="8080.33"/>
    <x v="0"/>
    <s v="US"/>
    <s v="USD"/>
    <n v="1300930838"/>
    <n v="1293158438"/>
    <b v="0"/>
    <n v="92"/>
    <b v="1"/>
    <s v="music/rock"/>
    <n v="4040.165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4511"/>
    <n v="10000"/>
    <n v="14511"/>
    <x v="0"/>
    <s v="US"/>
    <s v="USD"/>
    <n v="1339701851"/>
    <n v="1337887451"/>
    <b v="0"/>
    <n v="205"/>
    <b v="1"/>
    <s v="music/rock"/>
    <n v="7255.5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5"/>
    <n v="1200"/>
    <n v="1215"/>
    <x v="0"/>
    <s v="US"/>
    <s v="USD"/>
    <n v="1388553960"/>
    <n v="1385754986"/>
    <b v="0"/>
    <n v="23"/>
    <b v="1"/>
    <s v="music/rock"/>
    <n v="607.5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275"/>
    <n v="1500"/>
    <n v="1775"/>
    <x v="0"/>
    <s v="US"/>
    <s v="USD"/>
    <n v="1320220800"/>
    <n v="1315612909"/>
    <b v="0"/>
    <n v="4"/>
    <b v="1"/>
    <s v="music/rock"/>
    <n v="887.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3437"/>
    <n v="2000"/>
    <n v="5437"/>
    <x v="0"/>
    <s v="US"/>
    <s v="USD"/>
    <n v="1355609510"/>
    <n v="1353017510"/>
    <b v="0"/>
    <n v="112"/>
    <b v="1"/>
    <s v="music/rock"/>
    <n v="2718.5"/>
    <x v="4"/>
    <s v="rock"/>
    <x v="1610"/>
    <d v="2012-12-15T17:11:50"/>
  </r>
  <r>
    <n v="1611"/>
    <s v="Skelton-Luns CD/7&quot;             No Big Deal."/>
    <s v="Skelton-Luns CD/7&quot; No Big Deal."/>
    <n v="201"/>
    <n v="800"/>
    <n v="1001"/>
    <x v="0"/>
    <s v="US"/>
    <s v="USD"/>
    <n v="1370390432"/>
    <n v="1368576032"/>
    <b v="0"/>
    <n v="27"/>
    <b v="1"/>
    <s v="music/rock"/>
    <n v="500.5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"/>
    <n v="500"/>
    <n v="550"/>
    <x v="0"/>
    <s v="US"/>
    <s v="USD"/>
    <n v="1357160384"/>
    <n v="1354568384"/>
    <b v="0"/>
    <n v="11"/>
    <b v="1"/>
    <s v="music/rock"/>
    <n v="275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5"/>
    <n v="1000"/>
    <n v="1015"/>
    <x v="0"/>
    <s v="US"/>
    <s v="USD"/>
    <n v="1342921202"/>
    <n v="1340329202"/>
    <b v="0"/>
    <n v="26"/>
    <b v="1"/>
    <s v="music/rock"/>
    <n v="507.5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135"/>
    <n v="5000"/>
    <n v="5135"/>
    <x v="0"/>
    <s v="US"/>
    <s v="USD"/>
    <n v="1407085200"/>
    <n v="1401924769"/>
    <b v="0"/>
    <n v="77"/>
    <b v="1"/>
    <s v="music/rock"/>
    <n v="2567.5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1130"/>
    <n v="8000"/>
    <n v="9130"/>
    <x v="0"/>
    <s v="US"/>
    <s v="USD"/>
    <n v="1323742396"/>
    <n v="1319850796"/>
    <b v="0"/>
    <n v="136"/>
    <b v="1"/>
    <s v="music/rock"/>
    <n v="4565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420"/>
    <n v="10000"/>
    <n v="10420"/>
    <x v="0"/>
    <s v="US"/>
    <s v="USD"/>
    <n v="1353621600"/>
    <n v="1350061821"/>
    <b v="0"/>
    <n v="157"/>
    <b v="1"/>
    <s v="music/rock"/>
    <n v="5210"/>
    <x v="4"/>
    <s v="rock"/>
    <x v="1616"/>
    <d v="2012-11-22T17:00:00"/>
  </r>
  <r>
    <n v="1617"/>
    <s v="The Coffis Brothers 2nd Album!"/>
    <s v="The Coffis Brothers &amp;The Mountain Men are recording a brand new full length record."/>
    <n v="3210"/>
    <n v="7000"/>
    <n v="10210"/>
    <x v="0"/>
    <s v="US"/>
    <s v="USD"/>
    <n v="1383332400"/>
    <n v="1380470188"/>
    <b v="0"/>
    <n v="158"/>
    <b v="1"/>
    <s v="music/rock"/>
    <n v="5105"/>
    <x v="4"/>
    <s v="rock"/>
    <x v="1617"/>
    <d v="2013-11-01T14:00:00"/>
  </r>
  <r>
    <n v="1618"/>
    <s v="Janus Word Album"/>
    <s v="Janus Word combines hard rock with melodic acoustic music for a unique and awesome sound."/>
    <n v="76"/>
    <n v="1500"/>
    <n v="1576"/>
    <x v="0"/>
    <s v="US"/>
    <s v="USD"/>
    <n v="1362757335"/>
    <n v="1359301335"/>
    <b v="0"/>
    <n v="27"/>
    <b v="1"/>
    <s v="music/rock"/>
    <n v="78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500"/>
    <n v="1500"/>
    <n v="2000"/>
    <x v="0"/>
    <s v="US"/>
    <s v="USD"/>
    <n v="1410755286"/>
    <n v="1408940886"/>
    <b v="0"/>
    <n v="23"/>
    <b v="1"/>
    <s v="music/rock"/>
    <n v="1000"/>
    <x v="4"/>
    <s v="rock"/>
    <x v="1619"/>
    <d v="2014-09-14T23:28:06"/>
  </r>
  <r>
    <n v="1620"/>
    <s v="Kickstart my music career with 300 CDs"/>
    <s v="Kickstarting my music career with 300 hard copy CDs of my first release."/>
    <n v="130"/>
    <n v="1000"/>
    <n v="1130"/>
    <x v="0"/>
    <s v="US"/>
    <s v="USD"/>
    <n v="1361606940"/>
    <n v="1361002140"/>
    <b v="0"/>
    <n v="17"/>
    <b v="1"/>
    <s v="music/rock"/>
    <n v="565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1060"/>
    <n v="5000"/>
    <n v="6060"/>
    <x v="0"/>
    <s v="US"/>
    <s v="USD"/>
    <n v="1338177540"/>
    <n v="1333550015"/>
    <b v="0"/>
    <n v="37"/>
    <b v="1"/>
    <s v="music/rock"/>
    <n v="3030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119"/>
    <n v="6900"/>
    <n v="7019"/>
    <x v="0"/>
    <s v="US"/>
    <s v="USD"/>
    <n v="1418803140"/>
    <n v="1415343874"/>
    <b v="0"/>
    <n v="65"/>
    <b v="1"/>
    <s v="music/rock"/>
    <n v="3509.5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8"/>
    <n v="750"/>
    <n v="758"/>
    <x v="0"/>
    <s v="GB"/>
    <s v="GBP"/>
    <n v="1377621089"/>
    <n v="1372437089"/>
    <b v="0"/>
    <n v="18"/>
    <b v="1"/>
    <s v="music/rock"/>
    <n v="379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80"/>
    <n v="1000"/>
    <n v="1180"/>
    <x v="0"/>
    <s v="US"/>
    <s v="USD"/>
    <n v="1357721335"/>
    <n v="1354265335"/>
    <b v="0"/>
    <n v="25"/>
    <b v="1"/>
    <s v="music/rock"/>
    <n v="590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4150"/>
    <n v="7500"/>
    <n v="11650"/>
    <x v="0"/>
    <s v="US"/>
    <s v="USD"/>
    <n v="1347382053"/>
    <n v="1344962853"/>
    <b v="0"/>
    <n v="104"/>
    <b v="1"/>
    <s v="music/rock"/>
    <n v="5825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95"/>
    <n v="8000"/>
    <n v="8095"/>
    <x v="0"/>
    <s v="US"/>
    <s v="USD"/>
    <n v="1385932867"/>
    <n v="1383337267"/>
    <b v="0"/>
    <n v="108"/>
    <b v="1"/>
    <s v="music/rock"/>
    <n v="4047.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340"/>
    <n v="2000"/>
    <n v="2340"/>
    <x v="0"/>
    <s v="US"/>
    <s v="USD"/>
    <n v="1353905940"/>
    <n v="1351011489"/>
    <b v="0"/>
    <n v="38"/>
    <b v="1"/>
    <s v="music/rock"/>
    <n v="1170"/>
    <x v="4"/>
    <s v="rock"/>
    <x v="1627"/>
    <d v="2012-11-25T23:59:00"/>
  </r>
  <r>
    <n v="1628"/>
    <s v="&quot;Songs for Tsippora&quot; Byronâ€™s DEBUT EP"/>
    <s v="Original Jewish rock music on human relationships and identity"/>
    <n v="37"/>
    <n v="4000"/>
    <n v="4037"/>
    <x v="0"/>
    <s v="US"/>
    <s v="USD"/>
    <n v="1403026882"/>
    <n v="1400175682"/>
    <b v="0"/>
    <n v="88"/>
    <b v="1"/>
    <s v="music/rock"/>
    <n v="2018.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220"/>
    <n v="6000"/>
    <n v="6220"/>
    <x v="0"/>
    <s v="US"/>
    <s v="USD"/>
    <n v="1392929333"/>
    <n v="1389041333"/>
    <b v="0"/>
    <n v="82"/>
    <b v="1"/>
    <s v="music/rock"/>
    <n v="3110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6610"/>
    <n v="4000"/>
    <n v="10610"/>
    <x v="0"/>
    <s v="US"/>
    <s v="USD"/>
    <n v="1330671540"/>
    <n v="1328040375"/>
    <b v="0"/>
    <n v="126"/>
    <b v="1"/>
    <s v="music/rock"/>
    <n v="5305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5591"/>
    <n v="10000"/>
    <n v="15591"/>
    <x v="0"/>
    <s v="US"/>
    <s v="USD"/>
    <n v="1350074261"/>
    <n v="1347482261"/>
    <b v="0"/>
    <n v="133"/>
    <b v="1"/>
    <s v="music/rock"/>
    <n v="7795.5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65"/>
    <n v="4000"/>
    <n v="4065"/>
    <x v="0"/>
    <s v="US"/>
    <s v="USD"/>
    <n v="1316851854"/>
    <n v="1311667854"/>
    <b v="0"/>
    <n v="47"/>
    <b v="1"/>
    <s v="music/rock"/>
    <n v="2032.5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0"/>
    <n v="10000"/>
    <n v="10000"/>
    <x v="0"/>
    <s v="US"/>
    <s v="USD"/>
    <n v="1326690000"/>
    <n v="1324329156"/>
    <b v="0"/>
    <n v="58"/>
    <b v="1"/>
    <s v="music/rock"/>
    <n v="5000"/>
    <x v="4"/>
    <s v="rock"/>
    <x v="1633"/>
    <d v="2012-01-16T00:00:00"/>
  </r>
  <r>
    <n v="1634"/>
    <s v="RUBEDO: Debut Full Length Album"/>
    <s v="Recording Debut  Album w/ Producer Ikey Owens from Free Moral Agents/ The Mars Volta"/>
    <n v="10"/>
    <n v="2000"/>
    <n v="2010"/>
    <x v="0"/>
    <s v="US"/>
    <s v="USD"/>
    <n v="1306994340"/>
    <n v="1303706001"/>
    <b v="0"/>
    <n v="32"/>
    <b v="1"/>
    <s v="music/rock"/>
    <n v="100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506"/>
    <n v="2000"/>
    <n v="2506"/>
    <x v="0"/>
    <s v="US"/>
    <s v="USD"/>
    <n v="1468270261"/>
    <n v="1463086261"/>
    <b v="0"/>
    <n v="37"/>
    <b v="1"/>
    <s v="music/rock"/>
    <n v="125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160"/>
    <n v="4500"/>
    <n v="4660"/>
    <x v="0"/>
    <s v="US"/>
    <s v="USD"/>
    <n v="1307851200"/>
    <n v="1304129088"/>
    <b v="0"/>
    <n v="87"/>
    <b v="1"/>
    <s v="music/rock"/>
    <n v="2330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19"/>
    <n v="500"/>
    <n v="519"/>
    <x v="0"/>
    <s v="US"/>
    <s v="USD"/>
    <n v="1262302740"/>
    <n v="1257444140"/>
    <b v="0"/>
    <n v="15"/>
    <b v="1"/>
    <s v="music/rock"/>
    <n v="259.5"/>
    <x v="4"/>
    <s v="rock"/>
    <x v="1637"/>
    <d v="2009-12-31T18:39:00"/>
  </r>
  <r>
    <n v="1638"/>
    <s v="Avenues EP 2013"/>
    <s v="Avenues will be going in to the studio to record a new EP with Matt Allison!"/>
    <n v="50"/>
    <n v="1000"/>
    <n v="1050"/>
    <x v="0"/>
    <s v="US"/>
    <s v="USD"/>
    <n v="1362086700"/>
    <n v="1358180968"/>
    <b v="0"/>
    <n v="27"/>
    <b v="1"/>
    <s v="music/rock"/>
    <n v="52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0"/>
    <n v="1800"/>
    <n v="1800"/>
    <x v="0"/>
    <s v="US"/>
    <s v="USD"/>
    <n v="1330789165"/>
    <n v="1328197165"/>
    <b v="0"/>
    <n v="19"/>
    <b v="1"/>
    <s v="music/rock"/>
    <n v="900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279.44000000000005"/>
    <n v="400"/>
    <n v="679.44"/>
    <x v="0"/>
    <s v="US"/>
    <s v="USD"/>
    <n v="1280800740"/>
    <n v="1279603955"/>
    <b v="0"/>
    <n v="17"/>
    <b v="1"/>
    <s v="music/rock"/>
    <n v="339.72"/>
    <x v="4"/>
    <s v="rock"/>
    <x v="1640"/>
    <d v="2010-08-02T20:59:00"/>
  </r>
  <r>
    <n v="1641"/>
    <s v="Tanya Dartson- Run for Your Life music video"/>
    <s v="Music Video For Upbeat and Inspiring Song - Run For Your Life"/>
    <n v="35"/>
    <n v="2500"/>
    <n v="2535"/>
    <x v="0"/>
    <s v="US"/>
    <s v="USD"/>
    <n v="1418998744"/>
    <n v="1416406744"/>
    <b v="0"/>
    <n v="26"/>
    <b v="1"/>
    <s v="music/pop"/>
    <n v="126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0"/>
    <n v="1200"/>
    <n v="1200"/>
    <x v="0"/>
    <s v="US"/>
    <s v="USD"/>
    <n v="1308011727"/>
    <n v="1306283727"/>
    <b v="0"/>
    <n v="28"/>
    <b v="1"/>
    <s v="music/pop"/>
    <n v="600"/>
    <x v="4"/>
    <s v="pop"/>
    <x v="1642"/>
    <d v="2011-06-13T19:35:27"/>
  </r>
  <r>
    <n v="1643"/>
    <s v="This Is All Now's Brand New Album!!"/>
    <s v="This Is All Now is putting out a brand new record, and we need YOUR help to do it!"/>
    <n v="1235"/>
    <n v="5000"/>
    <n v="6235"/>
    <x v="0"/>
    <s v="US"/>
    <s v="USD"/>
    <n v="1348516012"/>
    <n v="1345924012"/>
    <b v="0"/>
    <n v="37"/>
    <b v="1"/>
    <s v="music/pop"/>
    <n v="3117.5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950"/>
    <n v="10000"/>
    <n v="10950"/>
    <x v="0"/>
    <s v="US"/>
    <s v="USD"/>
    <n v="1353551160"/>
    <n v="1348363560"/>
    <b v="0"/>
    <n v="128"/>
    <b v="1"/>
    <s v="music/pop"/>
    <n v="54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40"/>
    <n v="5000"/>
    <n v="5540"/>
    <x v="0"/>
    <s v="US"/>
    <s v="USD"/>
    <n v="1379515740"/>
    <n v="1378306140"/>
    <b v="0"/>
    <n v="10"/>
    <b v="1"/>
    <s v="music/pop"/>
    <n v="2770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4"/>
    <n v="2000"/>
    <n v="2204"/>
    <x v="0"/>
    <s v="GB"/>
    <s v="GBP"/>
    <n v="1408039860"/>
    <n v="1405248503"/>
    <b v="0"/>
    <n v="83"/>
    <b v="1"/>
    <s v="music/pop"/>
    <n v="1102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236"/>
    <n v="5000"/>
    <n v="5236"/>
    <x v="0"/>
    <s v="US"/>
    <s v="USD"/>
    <n v="1339235377"/>
    <n v="1336643377"/>
    <b v="0"/>
    <n v="46"/>
    <b v="1"/>
    <s v="music/pop"/>
    <n v="2618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581"/>
    <n v="2300"/>
    <n v="2881"/>
    <x v="0"/>
    <s v="US"/>
    <s v="USD"/>
    <n v="1300636482"/>
    <n v="1298048082"/>
    <b v="0"/>
    <n v="90"/>
    <b v="1"/>
    <s v="music/pop"/>
    <n v="1440.5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22.329999999999927"/>
    <n v="3800"/>
    <n v="3822.33"/>
    <x v="0"/>
    <s v="US"/>
    <s v="USD"/>
    <n v="1400862355"/>
    <n v="1396974355"/>
    <b v="0"/>
    <n v="81"/>
    <b v="1"/>
    <s v="music/pop"/>
    <n v="1911.165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831"/>
    <n v="2000"/>
    <n v="2831"/>
    <x v="0"/>
    <s v="US"/>
    <s v="USD"/>
    <n v="1381314437"/>
    <n v="1378722437"/>
    <b v="0"/>
    <n v="32"/>
    <b v="1"/>
    <s v="music/pop"/>
    <n v="1415.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15"/>
    <n v="2000"/>
    <n v="2015"/>
    <x v="0"/>
    <s v="US"/>
    <s v="USD"/>
    <n v="1303801140"/>
    <n v="1300916220"/>
    <b v="0"/>
    <n v="20"/>
    <b v="1"/>
    <s v="music/pop"/>
    <n v="1007.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30"/>
    <n v="4500"/>
    <n v="4530"/>
    <x v="0"/>
    <s v="US"/>
    <s v="USD"/>
    <n v="1385297393"/>
    <n v="1382701793"/>
    <b v="0"/>
    <n v="70"/>
    <b v="1"/>
    <s v="music/pop"/>
    <n v="22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3711.5200000000004"/>
    <n v="5000"/>
    <n v="8711.52"/>
    <x v="0"/>
    <s v="US"/>
    <s v="USD"/>
    <n v="1303675296"/>
    <n v="1300996896"/>
    <b v="0"/>
    <n v="168"/>
    <b v="1"/>
    <s v="music/pop"/>
    <n v="4355.7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219"/>
    <n v="1100"/>
    <n v="1319"/>
    <x v="0"/>
    <s v="US"/>
    <s v="USD"/>
    <n v="1334784160"/>
    <n v="1332192160"/>
    <b v="0"/>
    <n v="34"/>
    <b v="1"/>
    <s v="music/pop"/>
    <n v="659.5"/>
    <x v="4"/>
    <s v="pop"/>
    <x v="1654"/>
    <d v="2012-04-18T16:22:40"/>
  </r>
  <r>
    <n v="1655"/>
    <s v="Meg Porter Debut EP!"/>
    <s v="Berklee College of Music student, Meg Porter needs YOUR help to fund her very first EP!"/>
    <n v="643"/>
    <n v="1500"/>
    <n v="2143"/>
    <x v="0"/>
    <s v="US"/>
    <s v="USD"/>
    <n v="1333648820"/>
    <n v="1331060420"/>
    <b v="0"/>
    <n v="48"/>
    <b v="1"/>
    <s v="music/pop"/>
    <n v="1071.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25.119999999999891"/>
    <n v="7500"/>
    <n v="7525.12"/>
    <x v="0"/>
    <s v="US"/>
    <s v="USD"/>
    <n v="1355437052"/>
    <n v="1352845052"/>
    <b v="0"/>
    <n v="48"/>
    <b v="1"/>
    <s v="music/pop"/>
    <n v="3762.56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1233.4500000000007"/>
    <n v="25000"/>
    <n v="26233.45"/>
    <x v="0"/>
    <s v="US"/>
    <s v="USD"/>
    <n v="1337885168"/>
    <n v="1335293168"/>
    <b v="0"/>
    <n v="221"/>
    <b v="1"/>
    <s v="music/pop"/>
    <n v="13116.725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1934"/>
    <n v="6000"/>
    <n v="7934"/>
    <x v="0"/>
    <s v="US"/>
    <s v="USD"/>
    <n v="1355840400"/>
    <n v="1352524767"/>
    <b v="0"/>
    <n v="107"/>
    <b v="1"/>
    <s v="music/pop"/>
    <n v="3967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64"/>
    <n v="500"/>
    <n v="564"/>
    <x v="0"/>
    <s v="GB"/>
    <s v="GBP"/>
    <n v="1387281600"/>
    <n v="1384811721"/>
    <b v="0"/>
    <n v="45"/>
    <b v="1"/>
    <s v="music/pop"/>
    <n v="282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923"/>
    <n v="80"/>
    <n v="1003"/>
    <x v="0"/>
    <s v="IT"/>
    <s v="EUR"/>
    <n v="1462053540"/>
    <n v="1459355950"/>
    <b v="0"/>
    <n v="36"/>
    <b v="1"/>
    <s v="music/pop"/>
    <n v="501.5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198"/>
    <n v="7900"/>
    <n v="8098"/>
    <x v="0"/>
    <s v="AT"/>
    <s v="EUR"/>
    <n v="1453064400"/>
    <n v="1449359831"/>
    <b v="0"/>
    <n v="101"/>
    <b v="1"/>
    <s v="music/pop"/>
    <n v="4049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211"/>
    <n v="8000"/>
    <n v="8211"/>
    <x v="0"/>
    <s v="US"/>
    <s v="USD"/>
    <n v="1325310336"/>
    <n v="1320122736"/>
    <b v="0"/>
    <n v="62"/>
    <b v="1"/>
    <s v="music/pop"/>
    <n v="4105.5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80"/>
    <n v="1000"/>
    <n v="1080"/>
    <x v="0"/>
    <s v="US"/>
    <s v="USD"/>
    <n v="1422750707"/>
    <n v="1420158707"/>
    <b v="0"/>
    <n v="32"/>
    <b v="1"/>
    <s v="music/pop"/>
    <n v="540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560.2199999999998"/>
    <n v="2500"/>
    <n v="3060.22"/>
    <x v="0"/>
    <s v="US"/>
    <s v="USD"/>
    <n v="1331870340"/>
    <n v="1328033818"/>
    <b v="0"/>
    <n v="89"/>
    <b v="1"/>
    <s v="music/pop"/>
    <n v="1530.11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681"/>
    <n v="3500"/>
    <n v="4181"/>
    <x v="0"/>
    <s v="US"/>
    <s v="USD"/>
    <n v="1298343600"/>
    <n v="1295624113"/>
    <b v="0"/>
    <n v="93"/>
    <b v="1"/>
    <s v="music/pop"/>
    <n v="2090.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1522"/>
    <n v="2500"/>
    <n v="4022"/>
    <x v="0"/>
    <s v="US"/>
    <s v="USD"/>
    <n v="1364447073"/>
    <n v="1361858673"/>
    <b v="0"/>
    <n v="98"/>
    <b v="1"/>
    <s v="music/pop"/>
    <n v="201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913"/>
    <n v="3400"/>
    <n v="4313"/>
    <x v="0"/>
    <s v="US"/>
    <s v="USD"/>
    <n v="1394521140"/>
    <n v="1392169298"/>
    <b v="0"/>
    <n v="82"/>
    <b v="1"/>
    <s v="music/pop"/>
    <n v="2156.5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211"/>
    <n v="8000"/>
    <n v="8211"/>
    <x v="0"/>
    <s v="US"/>
    <s v="USD"/>
    <n v="1322454939"/>
    <n v="1319859339"/>
    <b v="0"/>
    <n v="116"/>
    <b v="1"/>
    <s v="music/pop"/>
    <n v="4105.5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795"/>
    <n v="2000"/>
    <n v="2795"/>
    <x v="0"/>
    <s v="US"/>
    <s v="USD"/>
    <n v="1464729276"/>
    <n v="1459545276"/>
    <b v="0"/>
    <n v="52"/>
    <b v="1"/>
    <s v="music/pop"/>
    <n v="1397.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26"/>
    <n v="1000"/>
    <n v="1026"/>
    <x v="0"/>
    <s v="US"/>
    <s v="USD"/>
    <n v="1278302400"/>
    <n v="1273961999"/>
    <b v="0"/>
    <n v="23"/>
    <b v="1"/>
    <s v="music/pop"/>
    <n v="513"/>
    <x v="4"/>
    <s v="pop"/>
    <x v="1670"/>
    <d v="2010-07-04T23:00:00"/>
  </r>
  <r>
    <n v="1671"/>
    <s v="Luke O'Brien's Kickstarter"/>
    <s v="I am seeking funding in order to help take my music from a hobby to a career."/>
    <n v="13.470000000000027"/>
    <n v="2000"/>
    <n v="2013.47"/>
    <x v="0"/>
    <s v="US"/>
    <s v="USD"/>
    <n v="1470056614"/>
    <n v="1467464614"/>
    <b v="0"/>
    <n v="77"/>
    <b v="1"/>
    <s v="music/pop"/>
    <n v="1006.735"/>
    <x v="4"/>
    <s v="pop"/>
    <x v="1671"/>
    <d v="2016-08-01T08:03:34"/>
  </r>
  <r>
    <n v="1672"/>
    <s v="High Altotude Debut Album"/>
    <s v="Sweet, sweet harmonies from Portland Oregon's premiere high school women's a cappella group."/>
    <n v="220"/>
    <n v="1700"/>
    <n v="1920"/>
    <x v="0"/>
    <s v="US"/>
    <s v="USD"/>
    <n v="1338824730"/>
    <n v="1336232730"/>
    <b v="0"/>
    <n v="49"/>
    <b v="1"/>
    <s v="music/pop"/>
    <n v="960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590"/>
    <n v="2100"/>
    <n v="2690"/>
    <x v="0"/>
    <s v="US"/>
    <s v="USD"/>
    <n v="1425675892"/>
    <n v="1423083892"/>
    <b v="0"/>
    <n v="59"/>
    <b v="1"/>
    <s v="music/pop"/>
    <n v="1345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85"/>
    <n v="5000"/>
    <n v="10085"/>
    <x v="0"/>
    <s v="US"/>
    <s v="USD"/>
    <n v="1471503540"/>
    <n v="1468852306"/>
    <b v="0"/>
    <n v="113"/>
    <b v="1"/>
    <s v="music/pop"/>
    <n v="5042.5"/>
    <x v="4"/>
    <s v="pop"/>
    <x v="1674"/>
    <d v="2016-08-18T01:59:00"/>
  </r>
  <r>
    <n v="1675"/>
    <s v="The Great Party's Debut Album!"/>
    <s v="The Great Party is releasing their debut album. Here's your chance to be a part of it!"/>
    <n v="374.16000000000008"/>
    <n v="1000"/>
    <n v="1374.16"/>
    <x v="0"/>
    <s v="US"/>
    <s v="USD"/>
    <n v="1318802580"/>
    <n v="1316194540"/>
    <b v="0"/>
    <n v="34"/>
    <b v="1"/>
    <s v="music/pop"/>
    <n v="687.08"/>
    <x v="4"/>
    <s v="pop"/>
    <x v="1675"/>
    <d v="2011-10-16T17:03:00"/>
  </r>
  <r>
    <n v="1676"/>
    <s v="Bridge 19 CD Release Tour"/>
    <s v="Help fund Bridge 19's tour in support of their first duo record, to be released in May 2012."/>
    <n v="460"/>
    <n v="3000"/>
    <n v="3460"/>
    <x v="0"/>
    <s v="US"/>
    <s v="USD"/>
    <n v="1334980740"/>
    <n v="1330968347"/>
    <b v="0"/>
    <n v="42"/>
    <b v="1"/>
    <s v="music/pop"/>
    <n v="1730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700"/>
    <n v="6000"/>
    <n v="6700"/>
    <x v="0"/>
    <s v="ES"/>
    <s v="EUR"/>
    <n v="1460786340"/>
    <n v="1455615976"/>
    <b v="0"/>
    <n v="42"/>
    <b v="1"/>
    <s v="music/pop"/>
    <n v="335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276"/>
    <n v="1500"/>
    <n v="1776"/>
    <x v="0"/>
    <s v="US"/>
    <s v="USD"/>
    <n v="1391718671"/>
    <n v="1390509071"/>
    <b v="0"/>
    <n v="49"/>
    <b v="1"/>
    <s v="music/pop"/>
    <n v="888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1500"/>
    <n v="2000"/>
    <n v="3500"/>
    <x v="0"/>
    <s v="US"/>
    <s v="USD"/>
    <n v="1311298745"/>
    <n v="1309311545"/>
    <b v="0"/>
    <n v="56"/>
    <b v="1"/>
    <s v="music/pop"/>
    <n v="1750"/>
    <x v="4"/>
    <s v="pop"/>
    <x v="1679"/>
    <d v="2011-07-21T20:39:05"/>
  </r>
  <r>
    <n v="1680"/>
    <s v="Kick Out a Record"/>
    <s v="Working Musician dilemma #164: how the taxman put Kick the Record 2.0 on hold"/>
    <n v="175"/>
    <n v="1000"/>
    <n v="1175"/>
    <x v="0"/>
    <s v="US"/>
    <s v="USD"/>
    <n v="1405188667"/>
    <n v="1402596667"/>
    <b v="0"/>
    <n v="25"/>
    <b v="1"/>
    <s v="music/pop"/>
    <n v="587.5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924.38000000000466"/>
    <n v="65000"/>
    <n v="65924.38"/>
    <x v="3"/>
    <s v="US"/>
    <s v="USD"/>
    <n v="1490752800"/>
    <n v="1486522484"/>
    <b v="0"/>
    <n v="884"/>
    <b v="0"/>
    <s v="music/faith"/>
    <n v="32962.19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-6000"/>
    <n v="6000"/>
    <n v="0"/>
    <x v="3"/>
    <s v="US"/>
    <s v="USD"/>
    <n v="1492142860"/>
    <n v="1486962460"/>
    <b v="0"/>
    <n v="0"/>
    <b v="0"/>
    <s v="music/faith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-2740"/>
    <n v="3500"/>
    <n v="760"/>
    <x v="3"/>
    <s v="FR"/>
    <s v="EUR"/>
    <n v="1491590738"/>
    <n v="1489517138"/>
    <b v="0"/>
    <n v="10"/>
    <b v="0"/>
    <s v="music/faith"/>
    <n v="380"/>
    <x v="4"/>
    <s v="faith"/>
    <x v="1683"/>
    <d v="2017-04-07T13:45:38"/>
  </r>
  <r>
    <n v="1684"/>
    <s v="Goodness &amp; Mercy EP - Marty Mikles"/>
    <s v="New Music from Marty Mikles!  A new EP all about God's Goodness &amp; Mercy."/>
    <n v="730"/>
    <n v="8000"/>
    <n v="8730"/>
    <x v="3"/>
    <s v="US"/>
    <s v="USD"/>
    <n v="1489775641"/>
    <n v="1487360041"/>
    <b v="0"/>
    <n v="101"/>
    <b v="0"/>
    <s v="music/faith"/>
    <n v="4365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10"/>
    <n v="350"/>
    <n v="360"/>
    <x v="3"/>
    <s v="US"/>
    <s v="USD"/>
    <n v="1490331623"/>
    <n v="1487743223"/>
    <b v="0"/>
    <n v="15"/>
    <b v="0"/>
    <s v="music/faith"/>
    <n v="180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-4982"/>
    <n v="5000"/>
    <n v="18"/>
    <x v="3"/>
    <s v="CA"/>
    <s v="CAD"/>
    <n v="1493320519"/>
    <n v="1488140119"/>
    <b v="0"/>
    <n v="1"/>
    <b v="0"/>
    <s v="music/faith"/>
    <n v="9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-6875"/>
    <n v="10000"/>
    <n v="3125"/>
    <x v="3"/>
    <s v="US"/>
    <s v="USD"/>
    <n v="1491855300"/>
    <n v="1488935245"/>
    <b v="0"/>
    <n v="39"/>
    <b v="0"/>
    <s v="music/faith"/>
    <n v="1562.5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-2228"/>
    <n v="4000"/>
    <n v="1772"/>
    <x v="3"/>
    <s v="US"/>
    <s v="USD"/>
    <n v="1491738594"/>
    <n v="1489150194"/>
    <b v="0"/>
    <n v="7"/>
    <b v="0"/>
    <s v="music/faith"/>
    <n v="886"/>
    <x v="4"/>
    <s v="faith"/>
    <x v="1688"/>
    <d v="2017-04-09T06:49:54"/>
  </r>
  <r>
    <n v="1689"/>
    <s v="Fly Away"/>
    <s v="Praising the Living God in the second half of life."/>
    <n v="0"/>
    <n v="2400"/>
    <n v="2400"/>
    <x v="3"/>
    <s v="US"/>
    <s v="USD"/>
    <n v="1489700230"/>
    <n v="1487111830"/>
    <b v="0"/>
    <n v="14"/>
    <b v="0"/>
    <s v="music/faith"/>
    <n v="1200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-1865"/>
    <n v="2500"/>
    <n v="635"/>
    <x v="3"/>
    <s v="US"/>
    <s v="USD"/>
    <n v="1491470442"/>
    <n v="1488882042"/>
    <b v="0"/>
    <n v="11"/>
    <b v="0"/>
    <s v="music/faith"/>
    <n v="317.5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-19958"/>
    <n v="30000"/>
    <n v="10042"/>
    <x v="3"/>
    <s v="US"/>
    <s v="USD"/>
    <n v="1491181200"/>
    <n v="1488387008"/>
    <b v="0"/>
    <n v="38"/>
    <b v="0"/>
    <s v="music/faith"/>
    <n v="5021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-2610"/>
    <n v="5000"/>
    <n v="2390"/>
    <x v="3"/>
    <s v="US"/>
    <s v="USD"/>
    <n v="1490572740"/>
    <n v="1487734667"/>
    <b v="0"/>
    <n v="15"/>
    <b v="0"/>
    <s v="music/faith"/>
    <n v="1195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-2720"/>
    <n v="3000"/>
    <n v="280"/>
    <x v="3"/>
    <s v="GB"/>
    <s v="GBP"/>
    <n v="1491768000"/>
    <n v="1489097112"/>
    <b v="0"/>
    <n v="8"/>
    <b v="0"/>
    <s v="music/faith"/>
    <n v="140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-9995"/>
    <n v="10000"/>
    <n v="5"/>
    <x v="3"/>
    <s v="US"/>
    <s v="USD"/>
    <n v="1490589360"/>
    <n v="1488038674"/>
    <b v="0"/>
    <n v="1"/>
    <b v="0"/>
    <s v="music/faith"/>
    <n v="2.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-10595"/>
    <n v="12000"/>
    <n v="1405"/>
    <x v="3"/>
    <s v="US"/>
    <s v="USD"/>
    <n v="1491786000"/>
    <n v="1488847514"/>
    <b v="0"/>
    <n v="23"/>
    <b v="0"/>
    <s v="music/faith"/>
    <n v="702.5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-300000"/>
    <n v="300000"/>
    <n v="0"/>
    <x v="3"/>
    <s v="US"/>
    <s v="USD"/>
    <n v="1491007211"/>
    <n v="1488418811"/>
    <b v="0"/>
    <n v="0"/>
    <b v="0"/>
    <s v="music/faith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-9974"/>
    <n v="12500"/>
    <n v="2526"/>
    <x v="3"/>
    <s v="US"/>
    <s v="USD"/>
    <n v="1491781648"/>
    <n v="1489193248"/>
    <b v="0"/>
    <n v="22"/>
    <b v="0"/>
    <s v="music/faith"/>
    <n v="1263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-125000"/>
    <n v="125000"/>
    <n v="0"/>
    <x v="3"/>
    <s v="US"/>
    <s v="USD"/>
    <n v="1490499180"/>
    <n v="1488430760"/>
    <b v="0"/>
    <n v="0"/>
    <b v="0"/>
    <s v="music/faith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-4889"/>
    <n v="5105"/>
    <n v="216"/>
    <x v="3"/>
    <s v="US"/>
    <s v="USD"/>
    <n v="1491943445"/>
    <n v="1489351445"/>
    <b v="0"/>
    <n v="4"/>
    <b v="0"/>
    <s v="music/faith"/>
    <n v="108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-14788"/>
    <n v="20000"/>
    <n v="5212"/>
    <x v="3"/>
    <s v="US"/>
    <s v="USD"/>
    <n v="1491019200"/>
    <n v="1488418990"/>
    <b v="0"/>
    <n v="79"/>
    <b v="0"/>
    <s v="music/faith"/>
    <n v="260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-5040"/>
    <n v="5050"/>
    <n v="10"/>
    <x v="2"/>
    <s v="US"/>
    <s v="USD"/>
    <n v="1421337405"/>
    <n v="1418745405"/>
    <b v="0"/>
    <n v="2"/>
    <b v="0"/>
    <s v="music/faith"/>
    <n v="5"/>
    <x v="4"/>
    <s v="faith"/>
    <x v="1701"/>
    <d v="2015-01-15T10:56:45"/>
  </r>
  <r>
    <n v="1702"/>
    <s v="lyndale lewis and new vision prosper cd release"/>
    <s v="I can do all things through christ jesus"/>
    <n v="-16499"/>
    <n v="16500"/>
    <n v="1"/>
    <x v="2"/>
    <s v="US"/>
    <s v="USD"/>
    <n v="1427745150"/>
    <n v="1425156750"/>
    <b v="0"/>
    <n v="1"/>
    <b v="0"/>
    <s v="music/faith"/>
    <n v="0.5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-4949"/>
    <n v="5000"/>
    <n v="51"/>
    <x v="2"/>
    <s v="US"/>
    <s v="USD"/>
    <n v="1441003537"/>
    <n v="1435819537"/>
    <b v="0"/>
    <n v="2"/>
    <b v="0"/>
    <s v="music/faith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-698"/>
    <n v="2000"/>
    <n v="1302"/>
    <x v="2"/>
    <s v="US"/>
    <s v="USD"/>
    <n v="1424056873"/>
    <n v="1421464873"/>
    <b v="0"/>
    <n v="11"/>
    <b v="0"/>
    <s v="music/faith"/>
    <n v="651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-2000"/>
    <n v="2000"/>
    <n v="0"/>
    <x v="2"/>
    <s v="US"/>
    <s v="USD"/>
    <n v="1441814400"/>
    <n v="1440807846"/>
    <b v="0"/>
    <n v="0"/>
    <b v="0"/>
    <s v="music/faith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-5500"/>
    <n v="5500"/>
    <n v="0"/>
    <x v="2"/>
    <s v="DE"/>
    <s v="EUR"/>
    <n v="1440314472"/>
    <n v="1435130472"/>
    <b v="0"/>
    <n v="0"/>
    <b v="0"/>
    <s v="music/faith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-4513"/>
    <n v="5000"/>
    <n v="487"/>
    <x v="2"/>
    <s v="US"/>
    <s v="USD"/>
    <n v="1459181895"/>
    <n v="1456593495"/>
    <b v="0"/>
    <n v="9"/>
    <b v="0"/>
    <s v="music/faith"/>
    <n v="243.5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-7000"/>
    <n v="7000"/>
    <n v="0"/>
    <x v="2"/>
    <s v="US"/>
    <s v="USD"/>
    <n v="1462135706"/>
    <n v="1458679706"/>
    <b v="0"/>
    <n v="0"/>
    <b v="0"/>
    <s v="music/faith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-1665"/>
    <n v="1750"/>
    <n v="85"/>
    <x v="2"/>
    <s v="US"/>
    <s v="USD"/>
    <n v="1409513940"/>
    <n v="1405949514"/>
    <b v="0"/>
    <n v="4"/>
    <b v="0"/>
    <s v="music/faith"/>
    <n v="42.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-4966"/>
    <n v="5000"/>
    <n v="34"/>
    <x v="2"/>
    <s v="DE"/>
    <s v="EUR"/>
    <n v="1453122000"/>
    <n v="1449151888"/>
    <b v="0"/>
    <n v="1"/>
    <b v="0"/>
    <s v="music/faith"/>
    <n v="17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-8950"/>
    <n v="10000"/>
    <n v="1050"/>
    <x v="2"/>
    <s v="US"/>
    <s v="USD"/>
    <n v="1409585434"/>
    <n v="1406907034"/>
    <b v="0"/>
    <n v="2"/>
    <b v="0"/>
    <s v="music/faith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-5000"/>
    <n v="5000"/>
    <n v="0"/>
    <x v="2"/>
    <s v="US"/>
    <s v="USD"/>
    <n v="1435701353"/>
    <n v="1430517353"/>
    <b v="0"/>
    <n v="0"/>
    <b v="0"/>
    <s v="music/faith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-2950"/>
    <n v="3000"/>
    <n v="50"/>
    <x v="2"/>
    <s v="US"/>
    <s v="USD"/>
    <n v="1412536412"/>
    <n v="1409944412"/>
    <b v="0"/>
    <n v="1"/>
    <b v="0"/>
    <s v="music/faith"/>
    <n v="25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-23033"/>
    <n v="25000"/>
    <n v="1967"/>
    <x v="2"/>
    <s v="US"/>
    <s v="USD"/>
    <n v="1430517761"/>
    <n v="1427925761"/>
    <b v="0"/>
    <n v="17"/>
    <b v="0"/>
    <s v="music/faith"/>
    <n v="983.5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-4989"/>
    <n v="5000"/>
    <n v="11"/>
    <x v="2"/>
    <s v="US"/>
    <s v="USD"/>
    <n v="1427772120"/>
    <n v="1425186785"/>
    <b v="0"/>
    <n v="2"/>
    <b v="0"/>
    <s v="music/faith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-1850"/>
    <n v="2000"/>
    <n v="150"/>
    <x v="2"/>
    <s v="US"/>
    <s v="USD"/>
    <n v="1481295099"/>
    <n v="1477835499"/>
    <b v="0"/>
    <n v="3"/>
    <b v="0"/>
    <s v="music/faith"/>
    <n v="75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-1870"/>
    <n v="3265"/>
    <n v="1395"/>
    <x v="2"/>
    <s v="US"/>
    <s v="USD"/>
    <n v="1461211200"/>
    <n v="1459467238"/>
    <b v="0"/>
    <n v="41"/>
    <b v="0"/>
    <s v="music/faith"/>
    <n v="697.5"/>
    <x v="4"/>
    <s v="faith"/>
    <x v="1717"/>
    <d v="2016-04-20T23:00:00"/>
  </r>
  <r>
    <n v="1718"/>
    <s v="The Prodigal Son"/>
    <s v="A melody for the galaxy."/>
    <n v="-34925"/>
    <n v="35000"/>
    <n v="75"/>
    <x v="2"/>
    <s v="US"/>
    <s v="USD"/>
    <n v="1463201940"/>
    <n v="1459435149"/>
    <b v="0"/>
    <n v="2"/>
    <b v="0"/>
    <s v="music/faith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-3965"/>
    <n v="4000"/>
    <n v="35"/>
    <x v="2"/>
    <s v="US"/>
    <s v="USD"/>
    <n v="1410958191"/>
    <n v="1408366191"/>
    <b v="0"/>
    <n v="3"/>
    <b v="0"/>
    <s v="music/faith"/>
    <n v="17.5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-3775"/>
    <n v="4000"/>
    <n v="225"/>
    <x v="2"/>
    <s v="US"/>
    <s v="USD"/>
    <n v="1415562471"/>
    <n v="1412966871"/>
    <b v="0"/>
    <n v="8"/>
    <b v="0"/>
    <s v="music/faith"/>
    <n v="112.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-5000"/>
    <n v="5000"/>
    <n v="0"/>
    <x v="2"/>
    <s v="US"/>
    <s v="USD"/>
    <n v="1449831863"/>
    <n v="1447239863"/>
    <b v="0"/>
    <n v="0"/>
    <b v="0"/>
    <s v="music/faith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-2879"/>
    <n v="2880"/>
    <n v="1"/>
    <x v="2"/>
    <s v="US"/>
    <s v="USD"/>
    <n v="1459642200"/>
    <n v="1456441429"/>
    <b v="0"/>
    <n v="1"/>
    <b v="0"/>
    <s v="music/faith"/>
    <n v="0.5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-9350"/>
    <n v="10000"/>
    <n v="650"/>
    <x v="2"/>
    <s v="US"/>
    <s v="USD"/>
    <n v="1435730400"/>
    <n v="1430855315"/>
    <b v="0"/>
    <n v="3"/>
    <b v="0"/>
    <s v="music/faith"/>
    <n v="325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-5965"/>
    <n v="6000"/>
    <n v="35"/>
    <x v="2"/>
    <s v="US"/>
    <s v="USD"/>
    <n v="1414707762"/>
    <n v="1412115762"/>
    <b v="0"/>
    <n v="4"/>
    <b v="0"/>
    <s v="music/faith"/>
    <n v="17.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-4940"/>
    <n v="5500"/>
    <n v="560"/>
    <x v="2"/>
    <s v="US"/>
    <s v="USD"/>
    <n v="1408922049"/>
    <n v="1406330049"/>
    <b v="0"/>
    <n v="9"/>
    <b v="0"/>
    <s v="music/faith"/>
    <n v="280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-4304"/>
    <n v="6500"/>
    <n v="2196"/>
    <x v="2"/>
    <s v="US"/>
    <s v="USD"/>
    <n v="1403906664"/>
    <n v="1401401064"/>
    <b v="0"/>
    <n v="16"/>
    <b v="0"/>
    <s v="music/faith"/>
    <n v="1098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-2999"/>
    <n v="3000"/>
    <n v="1"/>
    <x v="2"/>
    <s v="GB"/>
    <s v="GBP"/>
    <n v="1428231600"/>
    <n v="1423520177"/>
    <b v="0"/>
    <n v="1"/>
    <b v="0"/>
    <s v="music/faith"/>
    <n v="0.5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-395"/>
    <n v="1250"/>
    <n v="855"/>
    <x v="2"/>
    <s v="US"/>
    <s v="USD"/>
    <n v="1445439674"/>
    <n v="1442847674"/>
    <b v="0"/>
    <n v="7"/>
    <b v="0"/>
    <s v="music/faith"/>
    <n v="427.5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-10000"/>
    <n v="10000"/>
    <n v="0"/>
    <x v="2"/>
    <s v="US"/>
    <s v="USD"/>
    <n v="1465521306"/>
    <n v="1460337306"/>
    <b v="0"/>
    <n v="0"/>
    <b v="0"/>
    <s v="music/faith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-3000"/>
    <n v="3000"/>
    <n v="0"/>
    <x v="2"/>
    <s v="US"/>
    <s v="USD"/>
    <n v="1445738783"/>
    <n v="1443146783"/>
    <b v="0"/>
    <n v="0"/>
    <b v="0"/>
    <s v="music/faith"/>
    <n v="0"/>
    <x v="4"/>
    <s v="faith"/>
    <x v="1730"/>
    <d v="2015-10-24T21:06:23"/>
  </r>
  <r>
    <n v="1731"/>
    <s v="Sam Cox Band First Christian Tour"/>
    <s v="We are a Christin Worship band looking to midwest tour. God Bless!"/>
    <n v="-1000"/>
    <n v="1000"/>
    <n v="0"/>
    <x v="2"/>
    <s v="US"/>
    <s v="USD"/>
    <n v="1434034800"/>
    <n v="1432849552"/>
    <b v="0"/>
    <n v="0"/>
    <b v="0"/>
    <s v="music/faith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-4000"/>
    <n v="4000"/>
    <n v="0"/>
    <x v="2"/>
    <s v="US"/>
    <s v="USD"/>
    <n v="1452920400"/>
    <n v="1447777481"/>
    <b v="0"/>
    <n v="0"/>
    <b v="0"/>
    <s v="music/faith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-10000"/>
    <n v="10000"/>
    <n v="0"/>
    <x v="2"/>
    <s v="US"/>
    <s v="USD"/>
    <n v="1473802200"/>
    <n v="1472746374"/>
    <b v="0"/>
    <n v="0"/>
    <b v="0"/>
    <s v="music/faith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-4499"/>
    <n v="4500"/>
    <n v="1"/>
    <x v="2"/>
    <s v="US"/>
    <s v="USD"/>
    <n v="1431046356"/>
    <n v="1428454356"/>
    <b v="0"/>
    <n v="1"/>
    <b v="0"/>
    <s v="music/faith"/>
    <n v="0.5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-890"/>
    <n v="1000"/>
    <n v="110"/>
    <x v="2"/>
    <s v="US"/>
    <s v="USD"/>
    <n v="1470598345"/>
    <n v="1468006345"/>
    <b v="0"/>
    <n v="2"/>
    <b v="0"/>
    <s v="music/faith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-2978"/>
    <n v="3000"/>
    <n v="22"/>
    <x v="2"/>
    <s v="US"/>
    <s v="USD"/>
    <n v="1447018833"/>
    <n v="1444423233"/>
    <b v="0"/>
    <n v="1"/>
    <b v="0"/>
    <s v="music/faith"/>
    <n v="11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-3150"/>
    <n v="4000"/>
    <n v="850"/>
    <x v="2"/>
    <s v="US"/>
    <s v="USD"/>
    <n v="1437432392"/>
    <n v="1434840392"/>
    <b v="0"/>
    <n v="15"/>
    <b v="0"/>
    <s v="music/faith"/>
    <n v="425"/>
    <x v="4"/>
    <s v="faith"/>
    <x v="1737"/>
    <d v="2015-07-20T17:46:32"/>
  </r>
  <r>
    <n v="1738"/>
    <s v="The Flashing Lights"/>
    <s v="Music that inspires and gives hope for overcoming and change. And it is good music."/>
    <n v="-4980"/>
    <n v="5000"/>
    <n v="20"/>
    <x v="2"/>
    <s v="US"/>
    <s v="USD"/>
    <n v="1412283542"/>
    <n v="1409691542"/>
    <b v="0"/>
    <n v="1"/>
    <b v="0"/>
    <s v="music/faith"/>
    <n v="1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-999"/>
    <n v="1000"/>
    <n v="1"/>
    <x v="2"/>
    <s v="US"/>
    <s v="USD"/>
    <n v="1462391932"/>
    <n v="1457297932"/>
    <b v="0"/>
    <n v="1"/>
    <b v="0"/>
    <s v="music/faith"/>
    <n v="0.5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-3000"/>
    <n v="3000"/>
    <n v="0"/>
    <x v="2"/>
    <s v="US"/>
    <s v="USD"/>
    <n v="1437075422"/>
    <n v="1434483422"/>
    <b v="0"/>
    <n v="0"/>
    <b v="0"/>
    <s v="music/faith"/>
    <n v="0"/>
    <x v="4"/>
    <s v="faith"/>
    <x v="1740"/>
    <d v="2015-07-16T14:37:02"/>
  </r>
  <r>
    <n v="1741"/>
    <s v="Caught off Guard"/>
    <s v="A photo journal documenting my experiences and travels across New Zealand"/>
    <n v="130"/>
    <n v="1200"/>
    <n v="1330"/>
    <x v="0"/>
    <s v="GB"/>
    <s v="GBP"/>
    <n v="1433948671"/>
    <n v="1430060671"/>
    <b v="0"/>
    <n v="52"/>
    <b v="1"/>
    <s v="photography/photobooks"/>
    <n v="665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175"/>
    <n v="2000"/>
    <n v="2175"/>
    <x v="0"/>
    <s v="US"/>
    <s v="USD"/>
    <n v="1483822800"/>
    <n v="1481058170"/>
    <b v="0"/>
    <n v="34"/>
    <b v="1"/>
    <s v="photography/photobooks"/>
    <n v="1087.5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25"/>
    <n v="6000"/>
    <n v="6025"/>
    <x v="0"/>
    <s v="US"/>
    <s v="USD"/>
    <n v="1472270340"/>
    <n v="1470348775"/>
    <b v="0"/>
    <n v="67"/>
    <b v="1"/>
    <s v="photography/photobooks"/>
    <n v="3012.5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1015"/>
    <n v="5500"/>
    <n v="6515"/>
    <x v="0"/>
    <s v="GB"/>
    <s v="GBP"/>
    <n v="1425821477"/>
    <n v="1421937077"/>
    <b v="0"/>
    <n v="70"/>
    <b v="1"/>
    <s v="photography/photobooks"/>
    <n v="3257.5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981"/>
    <n v="7000"/>
    <n v="7981"/>
    <x v="0"/>
    <s v="US"/>
    <s v="USD"/>
    <n v="1482372000"/>
    <n v="1479276838"/>
    <b v="0"/>
    <n v="89"/>
    <b v="1"/>
    <s v="photography/photobooks"/>
    <n v="3990.5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7215"/>
    <n v="15000"/>
    <n v="22215"/>
    <x v="0"/>
    <s v="US"/>
    <s v="USD"/>
    <n v="1479952800"/>
    <n v="1477368867"/>
    <b v="0"/>
    <n v="107"/>
    <b v="1"/>
    <s v="photography/photobooks"/>
    <n v="11107.5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446"/>
    <n v="9000"/>
    <n v="9446"/>
    <x v="0"/>
    <s v="GB"/>
    <s v="GBP"/>
    <n v="1447426800"/>
    <n v="1444904830"/>
    <b v="0"/>
    <n v="159"/>
    <b v="1"/>
    <s v="photography/photobooks"/>
    <n v="4723"/>
    <x v="8"/>
    <s v="photobooks"/>
    <x v="1747"/>
    <d v="2015-11-13T10:00:00"/>
  </r>
  <r>
    <n v="1748"/>
    <s v="So It Is: Vancouver"/>
    <s v="Telling the story of the city through remarkable people who live in Vancouver today."/>
    <n v="14974"/>
    <n v="50000"/>
    <n v="64974"/>
    <x v="0"/>
    <s v="CA"/>
    <s v="CAD"/>
    <n v="1441234143"/>
    <n v="1438642143"/>
    <b v="0"/>
    <n v="181"/>
    <b v="1"/>
    <s v="photography/photobooks"/>
    <n v="3248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2360.5"/>
    <n v="10050"/>
    <n v="12410.5"/>
    <x v="0"/>
    <s v="LU"/>
    <s v="EUR"/>
    <n v="1488394800"/>
    <n v="1485213921"/>
    <b v="0"/>
    <n v="131"/>
    <b v="1"/>
    <s v="photography/photobooks"/>
    <n v="6205.2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81"/>
    <n v="5000"/>
    <n v="10081"/>
    <x v="0"/>
    <s v="US"/>
    <s v="USD"/>
    <n v="1461096304"/>
    <n v="1458936304"/>
    <b v="0"/>
    <n v="125"/>
    <b v="1"/>
    <s v="photography/photobooks"/>
    <n v="5040.5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290"/>
    <n v="10000"/>
    <n v="10290"/>
    <x v="0"/>
    <s v="US"/>
    <s v="USD"/>
    <n v="1426787123"/>
    <n v="1424198723"/>
    <b v="0"/>
    <n v="61"/>
    <b v="1"/>
    <s v="photography/photobooks"/>
    <n v="5145"/>
    <x v="8"/>
    <s v="photobooks"/>
    <x v="1751"/>
    <d v="2015-03-19T12:45:23"/>
  </r>
  <r>
    <n v="1752"/>
    <s v="Adfectus Book"/>
    <s v="A little book of calm, in picture form, that will soothe the soul and un-furrow the brow."/>
    <n v="1922"/>
    <n v="1200"/>
    <n v="3122"/>
    <x v="0"/>
    <s v="GB"/>
    <s v="GBP"/>
    <n v="1476425082"/>
    <n v="1473833082"/>
    <b v="0"/>
    <n v="90"/>
    <b v="1"/>
    <s v="photography/photobooks"/>
    <n v="1561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200"/>
    <n v="15000"/>
    <n v="16200"/>
    <x v="0"/>
    <s v="DK"/>
    <s v="DKK"/>
    <n v="1458579568"/>
    <n v="1455991168"/>
    <b v="0"/>
    <n v="35"/>
    <b v="1"/>
    <s v="photography/photobooks"/>
    <n v="8100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95"/>
    <n v="8500"/>
    <n v="9395"/>
    <x v="0"/>
    <s v="CA"/>
    <s v="CAD"/>
    <n v="1428091353"/>
    <n v="1425502953"/>
    <b v="0"/>
    <n v="90"/>
    <b v="1"/>
    <s v="photography/photobooks"/>
    <n v="4697.5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5"/>
    <n v="25"/>
    <n v="30"/>
    <x v="0"/>
    <s v="US"/>
    <s v="USD"/>
    <n v="1444071361"/>
    <n v="1441479361"/>
    <b v="0"/>
    <n v="4"/>
    <b v="1"/>
    <s v="photography/photobooks"/>
    <n v="1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155.60000000000036"/>
    <n v="5500"/>
    <n v="5655.6"/>
    <x v="0"/>
    <s v="US"/>
    <s v="USD"/>
    <n v="1472443269"/>
    <n v="1468987269"/>
    <b v="0"/>
    <n v="120"/>
    <b v="1"/>
    <s v="photography/photobooks"/>
    <n v="2827.8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800"/>
    <n v="5000"/>
    <n v="5800"/>
    <x v="0"/>
    <s v="US"/>
    <s v="USD"/>
    <n v="1485631740"/>
    <n v="1483041083"/>
    <b v="0"/>
    <n v="14"/>
    <b v="1"/>
    <s v="photography/photobooks"/>
    <n v="2900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47"/>
    <n v="1000"/>
    <n v="1147"/>
    <x v="0"/>
    <s v="US"/>
    <s v="USD"/>
    <n v="1468536992"/>
    <n v="1463352992"/>
    <b v="0"/>
    <n v="27"/>
    <b v="1"/>
    <s v="photography/photobooks"/>
    <n v="573.5"/>
    <x v="8"/>
    <s v="photobooks"/>
    <x v="1758"/>
    <d v="2016-07-14T17:56:32"/>
  </r>
  <r>
    <n v="1759"/>
    <s v="Death Valley"/>
    <s v="Death Valley will be the first photo book of Andi State"/>
    <n v="330"/>
    <n v="5000"/>
    <n v="5330"/>
    <x v="0"/>
    <s v="US"/>
    <s v="USD"/>
    <n v="1427309629"/>
    <n v="1425585229"/>
    <b v="0"/>
    <n v="49"/>
    <b v="1"/>
    <s v="photography/photobooks"/>
    <n v="2665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3272"/>
    <n v="5000"/>
    <n v="8272"/>
    <x v="0"/>
    <s v="US"/>
    <s v="USD"/>
    <n v="1456416513"/>
    <n v="1454688513"/>
    <b v="0"/>
    <n v="102"/>
    <b v="1"/>
    <s v="photography/photobooks"/>
    <n v="4136"/>
    <x v="8"/>
    <s v="photobooks"/>
    <x v="1760"/>
    <d v="2016-02-25T11:08:33"/>
  </r>
  <r>
    <n v="1761"/>
    <s v="I Wanted To See Boobs"/>
    <s v="A hardcover photobook telling the naked truth of a young photographers journey."/>
    <n v="55"/>
    <n v="100"/>
    <n v="155"/>
    <x v="0"/>
    <s v="GB"/>
    <s v="GBP"/>
    <n v="1442065060"/>
    <n v="1437745060"/>
    <b v="0"/>
    <n v="3"/>
    <b v="1"/>
    <s v="photography/photobooks"/>
    <n v="77.5"/>
    <x v="8"/>
    <s v="photobooks"/>
    <x v="1761"/>
    <d v="2015-09-12T08:37:40"/>
  </r>
  <r>
    <n v="1762"/>
    <s v="&quot;The Naked Pixel&quot; Ali Pakele"/>
    <s v="Project rewards $25 gets you 190+ digital images"/>
    <n v="785"/>
    <n v="100"/>
    <n v="885"/>
    <x v="0"/>
    <s v="US"/>
    <s v="USD"/>
    <n v="1457739245"/>
    <n v="1455147245"/>
    <b v="0"/>
    <n v="25"/>
    <b v="1"/>
    <s v="photography/photobooks"/>
    <n v="442.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229"/>
    <n v="12000"/>
    <n v="12229"/>
    <x v="0"/>
    <s v="US"/>
    <s v="USD"/>
    <n v="1477255840"/>
    <n v="1474663840"/>
    <b v="0"/>
    <n v="118"/>
    <b v="1"/>
    <s v="photography/photobooks"/>
    <n v="6114.5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-8844"/>
    <n v="11000"/>
    <n v="2156"/>
    <x v="2"/>
    <s v="GB"/>
    <s v="GBP"/>
    <n v="1407065979"/>
    <n v="1404560379"/>
    <b v="1"/>
    <n v="39"/>
    <b v="0"/>
    <s v="photography/photobooks"/>
    <n v="107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-5066.5200000000004"/>
    <n v="12500"/>
    <n v="7433.48"/>
    <x v="2"/>
    <s v="US"/>
    <s v="USD"/>
    <n v="1407972712"/>
    <n v="1405380712"/>
    <b v="1"/>
    <n v="103"/>
    <b v="0"/>
    <s v="photography/photobooks"/>
    <n v="3716.74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-1500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-2714"/>
    <n v="5000"/>
    <n v="2286"/>
    <x v="2"/>
    <s v="US"/>
    <s v="USD"/>
    <n v="1407080884"/>
    <n v="1404488884"/>
    <b v="1"/>
    <n v="39"/>
    <b v="0"/>
    <s v="photography/photobooks"/>
    <n v="114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-4813"/>
    <n v="5000"/>
    <n v="187"/>
    <x v="2"/>
    <s v="US"/>
    <s v="USD"/>
    <n v="1411824444"/>
    <n v="1406640444"/>
    <b v="1"/>
    <n v="15"/>
    <b v="0"/>
    <s v="photography/photobooks"/>
    <n v="93.5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-38919"/>
    <n v="40000"/>
    <n v="1081"/>
    <x v="2"/>
    <s v="US"/>
    <s v="USD"/>
    <n v="1421177959"/>
    <n v="1418585959"/>
    <b v="1"/>
    <n v="22"/>
    <b v="0"/>
    <s v="photography/photobooks"/>
    <n v="540.5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-10654"/>
    <n v="24500"/>
    <n v="13846"/>
    <x v="2"/>
    <s v="US"/>
    <s v="USD"/>
    <n v="1413312194"/>
    <n v="1410288194"/>
    <b v="1"/>
    <n v="92"/>
    <b v="0"/>
    <s v="photography/photobooks"/>
    <n v="6923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-3305"/>
    <n v="4200"/>
    <n v="895"/>
    <x v="2"/>
    <s v="GB"/>
    <s v="GBP"/>
    <n v="1414107040"/>
    <n v="1411515040"/>
    <b v="1"/>
    <n v="25"/>
    <b v="0"/>
    <s v="photography/photobooks"/>
    <n v="447.5"/>
    <x v="8"/>
    <s v="photobooks"/>
    <x v="1771"/>
    <d v="2014-10-23T18:30:40"/>
  </r>
  <r>
    <n v="1772"/>
    <s v="White Mountain"/>
    <s v="A photobook and a short documentary film telling the story of Holocaust in Northwestern Lithuania"/>
    <n v="-4642"/>
    <n v="5500"/>
    <n v="858"/>
    <x v="2"/>
    <s v="GB"/>
    <s v="GBP"/>
    <n v="1404666836"/>
    <n v="1399482836"/>
    <b v="1"/>
    <n v="19"/>
    <b v="0"/>
    <s v="photography/photobooks"/>
    <n v="429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-28123"/>
    <n v="30000"/>
    <n v="1877"/>
    <x v="2"/>
    <s v="US"/>
    <s v="USD"/>
    <n v="1421691298"/>
    <n v="1417803298"/>
    <b v="1"/>
    <n v="19"/>
    <b v="0"/>
    <s v="photography/photobooks"/>
    <n v="938.5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-1352"/>
    <n v="2500"/>
    <n v="1148"/>
    <x v="2"/>
    <s v="US"/>
    <s v="USD"/>
    <n v="1417273140"/>
    <n v="1413609292"/>
    <b v="1"/>
    <n v="13"/>
    <b v="0"/>
    <s v="photography/photobooks"/>
    <n v="574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-11342"/>
    <n v="32500"/>
    <n v="21158"/>
    <x v="2"/>
    <s v="US"/>
    <s v="USD"/>
    <n v="1414193160"/>
    <n v="1410305160"/>
    <b v="1"/>
    <n v="124"/>
    <b v="0"/>
    <s v="photography/photobooks"/>
    <n v="10579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-4665"/>
    <n v="5000"/>
    <n v="335"/>
    <x v="2"/>
    <s v="GB"/>
    <s v="GBP"/>
    <n v="1414623471"/>
    <n v="1411513071"/>
    <b v="1"/>
    <n v="4"/>
    <b v="0"/>
    <s v="photography/photobooks"/>
    <n v="167.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-4149"/>
    <n v="4800"/>
    <n v="651"/>
    <x v="2"/>
    <s v="NL"/>
    <s v="EUR"/>
    <n v="1424421253"/>
    <n v="1421829253"/>
    <b v="1"/>
    <n v="10"/>
    <b v="0"/>
    <s v="photography/photobooks"/>
    <n v="325.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-49005"/>
    <n v="50000"/>
    <n v="995"/>
    <x v="2"/>
    <s v="US"/>
    <s v="USD"/>
    <n v="1427485395"/>
    <n v="1423600995"/>
    <b v="1"/>
    <n v="15"/>
    <b v="0"/>
    <s v="photography/photobooks"/>
    <n v="497.5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-7014"/>
    <n v="11000"/>
    <n v="3986"/>
    <x v="2"/>
    <s v="US"/>
    <s v="USD"/>
    <n v="1472834180"/>
    <n v="1470242180"/>
    <b v="1"/>
    <n v="38"/>
    <b v="0"/>
    <s v="photography/photobooks"/>
    <n v="1993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-18077"/>
    <n v="30000"/>
    <n v="11923"/>
    <x v="2"/>
    <s v="US"/>
    <s v="USD"/>
    <n v="1467469510"/>
    <n v="1462285510"/>
    <b v="1"/>
    <n v="152"/>
    <b v="0"/>
    <s v="photography/photobooks"/>
    <n v="5961.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-4083"/>
    <n v="5500"/>
    <n v="1417"/>
    <x v="2"/>
    <s v="US"/>
    <s v="USD"/>
    <n v="1473950945"/>
    <n v="1471272545"/>
    <b v="1"/>
    <n v="24"/>
    <b v="0"/>
    <s v="photography/photobooks"/>
    <n v="708.5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-29578"/>
    <n v="35000"/>
    <n v="5422"/>
    <x v="2"/>
    <s v="US"/>
    <s v="USD"/>
    <n v="1456062489"/>
    <n v="1453211289"/>
    <b v="1"/>
    <n v="76"/>
    <b v="0"/>
    <s v="photography/photobooks"/>
    <n v="271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-30523"/>
    <n v="40000"/>
    <n v="9477"/>
    <x v="2"/>
    <s v="US"/>
    <s v="USD"/>
    <n v="1432248478"/>
    <n v="1429656478"/>
    <b v="1"/>
    <n v="185"/>
    <b v="0"/>
    <s v="photography/photobooks"/>
    <n v="4738.5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-3012"/>
    <n v="5000"/>
    <n v="1988"/>
    <x v="2"/>
    <s v="US"/>
    <s v="USD"/>
    <n v="1422674700"/>
    <n v="1419954240"/>
    <b v="1"/>
    <n v="33"/>
    <b v="0"/>
    <s v="photography/photobooks"/>
    <n v="99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-19147"/>
    <n v="24000"/>
    <n v="4853"/>
    <x v="2"/>
    <s v="US"/>
    <s v="USD"/>
    <n v="1413417600"/>
    <n v="1410750855"/>
    <b v="1"/>
    <n v="108"/>
    <b v="0"/>
    <s v="photography/photobooks"/>
    <n v="2426.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-995"/>
    <n v="1900"/>
    <n v="905"/>
    <x v="2"/>
    <s v="NL"/>
    <s v="EUR"/>
    <n v="1418649177"/>
    <n v="1416057177"/>
    <b v="1"/>
    <n v="29"/>
    <b v="0"/>
    <s v="photography/photobooks"/>
    <n v="452.5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-8467"/>
    <n v="10000"/>
    <n v="1533"/>
    <x v="2"/>
    <s v="US"/>
    <s v="USD"/>
    <n v="1428158637"/>
    <n v="1425570237"/>
    <b v="1"/>
    <n v="24"/>
    <b v="0"/>
    <s v="photography/photobooks"/>
    <n v="766.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-5424"/>
    <n v="5500"/>
    <n v="76"/>
    <x v="2"/>
    <s v="GB"/>
    <s v="GBP"/>
    <n v="1414795542"/>
    <n v="1412203542"/>
    <b v="1"/>
    <n v="4"/>
    <b v="0"/>
    <s v="photography/photobooks"/>
    <n v="38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-7960"/>
    <n v="8000"/>
    <n v="40"/>
    <x v="2"/>
    <s v="US"/>
    <s v="USD"/>
    <n v="1421042403"/>
    <n v="1415858403"/>
    <b v="1"/>
    <n v="4"/>
    <b v="0"/>
    <s v="photography/photobooks"/>
    <n v="2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-31364"/>
    <n v="33000"/>
    <n v="1636"/>
    <x v="2"/>
    <s v="US"/>
    <s v="USD"/>
    <n v="1423152678"/>
    <n v="1420560678"/>
    <b v="1"/>
    <n v="15"/>
    <b v="0"/>
    <s v="photography/photobooks"/>
    <n v="818"/>
    <x v="8"/>
    <s v="photobooks"/>
    <x v="1790"/>
    <d v="2015-02-05T11:11:18"/>
  </r>
  <r>
    <n v="1791"/>
    <s v="disCover: Napoli"/>
    <s v="For the love of street photography and the beauty of traditional cultures in southern Italy."/>
    <n v="-2893"/>
    <n v="3000"/>
    <n v="107"/>
    <x v="2"/>
    <s v="GB"/>
    <s v="GBP"/>
    <n v="1422553565"/>
    <n v="1417369565"/>
    <b v="1"/>
    <n v="4"/>
    <b v="0"/>
    <s v="photography/photobooks"/>
    <n v="53.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-9719"/>
    <n v="25000"/>
    <n v="15281"/>
    <x v="2"/>
    <s v="US"/>
    <s v="USD"/>
    <n v="1439189940"/>
    <n v="1435970682"/>
    <b v="1"/>
    <n v="139"/>
    <b v="0"/>
    <s v="photography/photobooks"/>
    <n v="7640.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-2960"/>
    <n v="3000"/>
    <n v="40"/>
    <x v="2"/>
    <s v="AU"/>
    <s v="AUD"/>
    <n v="1417127040"/>
    <n v="1414531440"/>
    <b v="1"/>
    <n v="2"/>
    <b v="0"/>
    <s v="photography/photobooks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-8003"/>
    <n v="9000"/>
    <n v="997"/>
    <x v="2"/>
    <s v="US"/>
    <s v="USD"/>
    <n v="1423660422"/>
    <n v="1420636422"/>
    <b v="1"/>
    <n v="18"/>
    <b v="0"/>
    <s v="photography/photobooks"/>
    <n v="498.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-17154"/>
    <n v="28000"/>
    <n v="10846"/>
    <x v="2"/>
    <s v="DE"/>
    <s v="EUR"/>
    <n v="1476460800"/>
    <n v="1473922541"/>
    <b v="1"/>
    <n v="81"/>
    <b v="0"/>
    <s v="photography/photobooks"/>
    <n v="5423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-14810"/>
    <n v="19000"/>
    <n v="4190"/>
    <x v="2"/>
    <s v="GB"/>
    <s v="GBP"/>
    <n v="1469356366"/>
    <n v="1464172366"/>
    <b v="1"/>
    <n v="86"/>
    <b v="0"/>
    <s v="photography/photobooks"/>
    <n v="2095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-3245"/>
    <n v="10000"/>
    <n v="6755"/>
    <x v="2"/>
    <s v="US"/>
    <s v="USD"/>
    <n v="1481809189"/>
    <n v="1479217189"/>
    <b v="1"/>
    <n v="140"/>
    <b v="0"/>
    <s v="photography/photobooks"/>
    <n v="3377.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-13818"/>
    <n v="16000"/>
    <n v="2182"/>
    <x v="2"/>
    <s v="US"/>
    <s v="USD"/>
    <n v="1454572233"/>
    <n v="1449388233"/>
    <b v="1"/>
    <n v="37"/>
    <b v="0"/>
    <s v="photography/photobooks"/>
    <n v="1091"/>
    <x v="8"/>
    <s v="photobooks"/>
    <x v="1798"/>
    <d v="2016-02-04T02:50:33"/>
  </r>
  <r>
    <n v="1799"/>
    <s v="The UnDiscovered Image"/>
    <s v="The UnDiscovered Image, a monthly publication dedicated to photographers."/>
    <n v="-3930.17"/>
    <n v="4000"/>
    <n v="69.83"/>
    <x v="2"/>
    <s v="GB"/>
    <s v="GBP"/>
    <n v="1415740408"/>
    <n v="1414008808"/>
    <b v="1"/>
    <n v="6"/>
    <b v="0"/>
    <s v="photography/photobooks"/>
    <n v="34.9149999999999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-36800"/>
    <n v="46260"/>
    <n v="9460"/>
    <x v="2"/>
    <s v="GB"/>
    <s v="GBP"/>
    <n v="1476109970"/>
    <n v="1473517970"/>
    <b v="1"/>
    <n v="113"/>
    <b v="0"/>
    <s v="photography/photobooks"/>
    <n v="4730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-14645"/>
    <n v="17000"/>
    <n v="2355"/>
    <x v="2"/>
    <s v="GB"/>
    <s v="GBP"/>
    <n v="1450181400"/>
    <n v="1447429868"/>
    <b v="1"/>
    <n v="37"/>
    <b v="0"/>
    <s v="photography/photobooks"/>
    <n v="1177.5"/>
    <x v="8"/>
    <s v="photobooks"/>
    <x v="1801"/>
    <d v="2015-12-15T07:10:00"/>
  </r>
  <r>
    <n v="1802"/>
    <s v="Out Of The Dark"/>
    <s v="Inner Darkness turned into a photobook. Personal work i shot during my recovery...in Berlin."/>
    <n v="-1803"/>
    <n v="3500"/>
    <n v="1697"/>
    <x v="2"/>
    <s v="DE"/>
    <s v="EUR"/>
    <n v="1435442340"/>
    <n v="1433416830"/>
    <b v="1"/>
    <n v="18"/>
    <b v="0"/>
    <s v="photography/photobooks"/>
    <n v="848.5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-12110"/>
    <n v="17500"/>
    <n v="5390"/>
    <x v="2"/>
    <s v="US"/>
    <s v="USD"/>
    <n v="1423878182"/>
    <n v="1421199782"/>
    <b v="1"/>
    <n v="75"/>
    <b v="0"/>
    <s v="photography/photobooks"/>
    <n v="2695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-10048"/>
    <n v="15500"/>
    <n v="5452"/>
    <x v="2"/>
    <s v="US"/>
    <s v="USD"/>
    <n v="1447521404"/>
    <n v="1444061804"/>
    <b v="1"/>
    <n v="52"/>
    <b v="0"/>
    <s v="photography/photobooks"/>
    <n v="2726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-14309"/>
    <n v="22500"/>
    <n v="8191"/>
    <x v="2"/>
    <s v="DE"/>
    <s v="EUR"/>
    <n v="1443808800"/>
    <n v="1441048658"/>
    <b v="1"/>
    <n v="122"/>
    <b v="0"/>
    <s v="photography/photobooks"/>
    <n v="4095.5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-19409"/>
    <n v="20000"/>
    <n v="591"/>
    <x v="2"/>
    <s v="GB"/>
    <s v="GBP"/>
    <n v="1412090349"/>
    <n v="1409066349"/>
    <b v="1"/>
    <n v="8"/>
    <b v="0"/>
    <s v="photography/photobooks"/>
    <n v="295.5"/>
    <x v="8"/>
    <s v="photobooks"/>
    <x v="1806"/>
    <d v="2014-09-30T10:19:09"/>
  </r>
  <r>
    <n v="1807"/>
    <s v="Anywhere but Here"/>
    <s v="I want to explore alternative cultures and lifestyles in America."/>
    <n v="-4447"/>
    <n v="5000"/>
    <n v="553"/>
    <x v="2"/>
    <s v="US"/>
    <s v="USD"/>
    <n v="1411868313"/>
    <n v="1409276313"/>
    <b v="1"/>
    <n v="8"/>
    <b v="0"/>
    <s v="photography/photobooks"/>
    <n v="276.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-16406"/>
    <n v="28000"/>
    <n v="11594"/>
    <x v="2"/>
    <s v="US"/>
    <s v="USD"/>
    <n v="1486830030"/>
    <n v="1483806030"/>
    <b v="1"/>
    <n v="96"/>
    <b v="0"/>
    <s v="photography/photobooks"/>
    <n v="579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-3120"/>
    <n v="3500"/>
    <n v="380"/>
    <x v="2"/>
    <s v="CA"/>
    <s v="CAD"/>
    <n v="1425246439"/>
    <n v="1422222439"/>
    <b v="1"/>
    <n v="9"/>
    <b v="0"/>
    <s v="photography/photobooks"/>
    <n v="190"/>
    <x v="8"/>
    <s v="photobooks"/>
    <x v="1809"/>
    <d v="2015-03-01T16:47:19"/>
  </r>
  <r>
    <n v="1810"/>
    <s v="Film Speed"/>
    <s v="Film Speed is a series of Zines focusing on architecture shot completely on 35 and 120mm film."/>
    <n v="-435"/>
    <n v="450"/>
    <n v="15"/>
    <x v="2"/>
    <s v="US"/>
    <s v="USD"/>
    <n v="1408657826"/>
    <n v="1407621026"/>
    <b v="0"/>
    <n v="2"/>
    <b v="0"/>
    <s v="photography/photobooks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-53960"/>
    <n v="54000"/>
    <n v="40"/>
    <x v="2"/>
    <s v="US"/>
    <s v="USD"/>
    <n v="1414123200"/>
    <n v="1408962270"/>
    <b v="0"/>
    <n v="26"/>
    <b v="0"/>
    <s v="photography/photobooks"/>
    <n v="20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-5635"/>
    <n v="6500"/>
    <n v="865"/>
    <x v="2"/>
    <s v="GB"/>
    <s v="GBP"/>
    <n v="1467531536"/>
    <n v="1464939536"/>
    <b v="0"/>
    <n v="23"/>
    <b v="0"/>
    <s v="photography/photobooks"/>
    <n v="432.5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-8750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-6098"/>
    <n v="12000"/>
    <n v="5902"/>
    <x v="2"/>
    <s v="GB"/>
    <s v="GBP"/>
    <n v="1425108736"/>
    <n v="1422516736"/>
    <b v="0"/>
    <n v="140"/>
    <b v="0"/>
    <s v="photography/photobooks"/>
    <n v="2951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-3000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-24491"/>
    <n v="25000"/>
    <n v="509"/>
    <x v="2"/>
    <s v="CH"/>
    <s v="CHF"/>
    <n v="1469473200"/>
    <n v="1467061303"/>
    <b v="0"/>
    <n v="6"/>
    <b v="0"/>
    <s v="photography/photobooks"/>
    <n v="254.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-8581"/>
    <n v="18000"/>
    <n v="9419"/>
    <x v="2"/>
    <s v="US"/>
    <s v="USD"/>
    <n v="1485759540"/>
    <n v="1480607607"/>
    <b v="0"/>
    <n v="100"/>
    <b v="0"/>
    <s v="photography/photobooks"/>
    <n v="4709.5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-15000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-1175"/>
    <n v="1200"/>
    <n v="25"/>
    <x v="2"/>
    <s v="US"/>
    <s v="USD"/>
    <n v="1406743396"/>
    <n v="1404151396"/>
    <b v="0"/>
    <n v="4"/>
    <b v="0"/>
    <s v="photography/photobooks"/>
    <n v="12.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-24293"/>
    <n v="26000"/>
    <n v="1707"/>
    <x v="2"/>
    <s v="US"/>
    <s v="USD"/>
    <n v="1427850090"/>
    <n v="1425261690"/>
    <b v="0"/>
    <n v="8"/>
    <b v="0"/>
    <s v="photography/photobooks"/>
    <n v="853.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872.25"/>
    <n v="2500"/>
    <n v="3372.25"/>
    <x v="0"/>
    <s v="US"/>
    <s v="USD"/>
    <n v="1330760367"/>
    <n v="1326872367"/>
    <b v="0"/>
    <n v="57"/>
    <b v="1"/>
    <s v="music/rock"/>
    <n v="1686.125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0"/>
    <n v="300"/>
    <n v="300"/>
    <x v="0"/>
    <s v="CA"/>
    <s v="CAD"/>
    <n v="1391194860"/>
    <n v="1388084862"/>
    <b v="0"/>
    <n v="11"/>
    <b v="1"/>
    <s v="music/rock"/>
    <n v="150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111"/>
    <n v="700"/>
    <n v="811"/>
    <x v="0"/>
    <s v="US"/>
    <s v="USD"/>
    <n v="1351095976"/>
    <n v="1348503976"/>
    <b v="0"/>
    <n v="33"/>
    <b v="1"/>
    <s v="music/rock"/>
    <n v="405.5"/>
    <x v="4"/>
    <s v="rock"/>
    <x v="1823"/>
    <d v="2012-10-24T11:26:16"/>
  </r>
  <r>
    <n v="1824"/>
    <s v="Tin Man's Broken Wisdom Fund"/>
    <s v="cd fund raiser"/>
    <n v="2"/>
    <n v="3000"/>
    <n v="3002"/>
    <x v="0"/>
    <s v="US"/>
    <s v="USD"/>
    <n v="1389146880"/>
    <n v="1387403967"/>
    <b v="0"/>
    <n v="40"/>
    <b v="1"/>
    <s v="music/rock"/>
    <n v="1501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101"/>
    <n v="2000"/>
    <n v="2101"/>
    <x v="0"/>
    <s v="US"/>
    <s v="USD"/>
    <n v="1373572903"/>
    <n v="1371585703"/>
    <b v="0"/>
    <n v="50"/>
    <b v="1"/>
    <s v="music/rock"/>
    <n v="1050.5"/>
    <x v="4"/>
    <s v="rock"/>
    <x v="1825"/>
    <d v="2013-07-11T15:01:43"/>
  </r>
  <r>
    <n v="1826"/>
    <s v="BEAR GHOST! Professional Recording! Yay!"/>
    <s v="Hear your favorite Bear Ghost in eargasmic quality!"/>
    <n v="20"/>
    <n v="2000"/>
    <n v="2020"/>
    <x v="0"/>
    <s v="US"/>
    <s v="USD"/>
    <n v="1392675017"/>
    <n v="1390083017"/>
    <b v="0"/>
    <n v="38"/>
    <b v="1"/>
    <s v="music/rock"/>
    <n v="1010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53"/>
    <n v="8000"/>
    <n v="8053"/>
    <x v="0"/>
    <s v="US"/>
    <s v="USD"/>
    <n v="1299138561"/>
    <n v="1294818561"/>
    <b v="0"/>
    <n v="96"/>
    <b v="1"/>
    <s v="music/rock"/>
    <n v="4026.5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32"/>
    <n v="20000"/>
    <n v="20032"/>
    <x v="0"/>
    <s v="US"/>
    <s v="USD"/>
    <n v="1399672800"/>
    <n v="1396906530"/>
    <b v="0"/>
    <n v="48"/>
    <b v="1"/>
    <s v="music/rock"/>
    <n v="10016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000.25"/>
    <n v="1500"/>
    <n v="2500.25"/>
    <x v="0"/>
    <s v="US"/>
    <s v="USD"/>
    <n v="1295647200"/>
    <n v="1291428371"/>
    <b v="0"/>
    <n v="33"/>
    <b v="1"/>
    <s v="music/rock"/>
    <n v="1250.125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230"/>
    <n v="15000"/>
    <n v="15230"/>
    <x v="0"/>
    <s v="US"/>
    <s v="USD"/>
    <n v="1393259107"/>
    <n v="1390667107"/>
    <b v="0"/>
    <n v="226"/>
    <b v="1"/>
    <s v="music/rock"/>
    <n v="761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30"/>
    <n v="1000"/>
    <n v="1030"/>
    <x v="0"/>
    <s v="US"/>
    <s v="USD"/>
    <n v="1336866863"/>
    <n v="1335570863"/>
    <b v="0"/>
    <n v="14"/>
    <b v="1"/>
    <s v="music/rock"/>
    <n v="515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150"/>
    <n v="350"/>
    <n v="500"/>
    <x v="0"/>
    <s v="US"/>
    <s v="USD"/>
    <n v="1299243427"/>
    <n v="1296651427"/>
    <b v="0"/>
    <n v="20"/>
    <b v="1"/>
    <s v="music/rock"/>
    <n v="250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650"/>
    <n v="400"/>
    <n v="1050"/>
    <x v="0"/>
    <s v="US"/>
    <s v="USD"/>
    <n v="1362211140"/>
    <n v="1359421403"/>
    <b v="0"/>
    <n v="25"/>
    <b v="1"/>
    <s v="music/rock"/>
    <n v="525"/>
    <x v="4"/>
    <s v="rock"/>
    <x v="1833"/>
    <d v="2013-03-02T02:59:00"/>
  </r>
  <r>
    <n v="1834"/>
    <s v="TDJ - All Part of the Plan EP/Tour"/>
    <s v="Help us fund our first tour and promote our new EP!"/>
    <n v="1805"/>
    <n v="10000"/>
    <n v="11805"/>
    <x v="0"/>
    <s v="US"/>
    <s v="USD"/>
    <n v="1422140895"/>
    <n v="1418684895"/>
    <b v="0"/>
    <n v="90"/>
    <b v="1"/>
    <s v="music/rock"/>
    <n v="5902.5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20"/>
    <n v="500"/>
    <n v="520"/>
    <x v="0"/>
    <s v="GB"/>
    <s v="GBP"/>
    <n v="1459439471"/>
    <n v="1456851071"/>
    <b v="0"/>
    <n v="11"/>
    <b v="1"/>
    <s v="music/rock"/>
    <n v="260"/>
    <x v="4"/>
    <s v="rock"/>
    <x v="1835"/>
    <d v="2016-03-31T10:51:11"/>
  </r>
  <r>
    <n v="1836"/>
    <s v="KICKSTART OUR &lt;+3"/>
    <s v="Help fund our 2013 Sound &amp; Lighting Touring rig!"/>
    <n v="5017"/>
    <n v="5000"/>
    <n v="10017"/>
    <x v="0"/>
    <s v="US"/>
    <s v="USD"/>
    <n v="1361129129"/>
    <n v="1359660329"/>
    <b v="0"/>
    <n v="55"/>
    <b v="1"/>
    <s v="music/rock"/>
    <n v="5008.5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1241"/>
    <n v="600"/>
    <n v="1841"/>
    <x v="0"/>
    <s v="US"/>
    <s v="USD"/>
    <n v="1332029335"/>
    <n v="1326848935"/>
    <b v="0"/>
    <n v="30"/>
    <b v="1"/>
    <s v="music/rock"/>
    <n v="920.5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.4900000000000091"/>
    <n v="1000"/>
    <n v="1001.49"/>
    <x v="0"/>
    <s v="US"/>
    <s v="USD"/>
    <n v="1317438000"/>
    <n v="1314989557"/>
    <b v="0"/>
    <n v="28"/>
    <b v="1"/>
    <s v="music/rock"/>
    <n v="500.745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53"/>
    <n v="1000"/>
    <n v="2053"/>
    <x v="0"/>
    <s v="US"/>
    <s v="USD"/>
    <n v="1475342382"/>
    <n v="1472750382"/>
    <b v="0"/>
    <n v="45"/>
    <b v="1"/>
    <s v="music/rock"/>
    <n v="1026.5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80"/>
    <n v="900"/>
    <n v="980"/>
    <x v="0"/>
    <s v="US"/>
    <s v="USD"/>
    <n v="1367902740"/>
    <n v="1366251510"/>
    <b v="0"/>
    <n v="13"/>
    <b v="1"/>
    <s v="music/rock"/>
    <n v="490"/>
    <x v="4"/>
    <s v="rock"/>
    <x v="1840"/>
    <d v="2013-05-06T23:59:00"/>
  </r>
  <r>
    <n v="1841"/>
    <s v="Hydra Effect Debut EP"/>
    <s v="Hard Rock with a Positive Message. Help us fund, release and promote our debut EP!"/>
    <n v="35"/>
    <n v="2000"/>
    <n v="2035"/>
    <x v="0"/>
    <s v="US"/>
    <s v="USD"/>
    <n v="1400561940"/>
    <n v="1397679445"/>
    <b v="0"/>
    <n v="40"/>
    <b v="1"/>
    <s v="music/rock"/>
    <n v="1017.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505"/>
    <n v="2000"/>
    <n v="2505"/>
    <x v="0"/>
    <s v="US"/>
    <s v="USD"/>
    <n v="1425275940"/>
    <n v="1422371381"/>
    <b v="0"/>
    <n v="21"/>
    <b v="1"/>
    <s v="music/rock"/>
    <n v="1252.5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400.6100000000006"/>
    <n v="10000"/>
    <n v="12400.61"/>
    <x v="0"/>
    <s v="US"/>
    <s v="USD"/>
    <n v="1298245954"/>
    <n v="1295653954"/>
    <b v="0"/>
    <n v="134"/>
    <b v="1"/>
    <s v="music/rock"/>
    <n v="6200.305000000000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21"/>
    <n v="1500"/>
    <n v="1521"/>
    <x v="0"/>
    <s v="US"/>
    <s v="USD"/>
    <n v="1307761200"/>
    <n v="1304464914"/>
    <b v="0"/>
    <n v="20"/>
    <b v="1"/>
    <s v="music/rock"/>
    <n v="760.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0"/>
    <n v="1000"/>
    <n v="1000"/>
    <x v="0"/>
    <s v="US"/>
    <s v="USD"/>
    <n v="1466139300"/>
    <n v="1464854398"/>
    <b v="0"/>
    <n v="19"/>
    <b v="1"/>
    <s v="music/rock"/>
    <n v="500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5689"/>
    <n v="15000"/>
    <n v="20689"/>
    <x v="0"/>
    <s v="US"/>
    <s v="USD"/>
    <n v="1355585777"/>
    <n v="1352993777"/>
    <b v="0"/>
    <n v="209"/>
    <b v="1"/>
    <s v="music/rock"/>
    <n v="10344.5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522"/>
    <n v="2500"/>
    <n v="3022"/>
    <x v="0"/>
    <s v="US"/>
    <s v="USD"/>
    <n v="1429594832"/>
    <n v="1427780432"/>
    <b v="0"/>
    <n v="38"/>
    <b v="1"/>
    <s v="music/rock"/>
    <n v="1511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221"/>
    <n v="3000"/>
    <n v="3221"/>
    <x v="0"/>
    <s v="US"/>
    <s v="USD"/>
    <n v="1312095540"/>
    <n v="1306608888"/>
    <b v="0"/>
    <n v="24"/>
    <b v="1"/>
    <s v="music/rock"/>
    <n v="1610.5"/>
    <x v="4"/>
    <s v="rock"/>
    <x v="1848"/>
    <d v="2011-07-31T01:59:00"/>
  </r>
  <r>
    <n v="1849"/>
    <s v="Release the Skyline Album"/>
    <s v="Release the Skylines is a small, local Cleveland metal band looking to record an album."/>
    <n v="1"/>
    <n v="300"/>
    <n v="301"/>
    <x v="0"/>
    <s v="US"/>
    <s v="USD"/>
    <n v="1350505059"/>
    <n v="1347913059"/>
    <b v="0"/>
    <n v="8"/>
    <b v="1"/>
    <s v="music/rock"/>
    <n v="150.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137"/>
    <n v="9000"/>
    <n v="9137"/>
    <x v="0"/>
    <s v="US"/>
    <s v="USD"/>
    <n v="1405033300"/>
    <n v="1402441300"/>
    <b v="0"/>
    <n v="179"/>
    <b v="1"/>
    <s v="music/rock"/>
    <n v="4568.5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"/>
    <n v="1300"/>
    <n v="1301"/>
    <x v="0"/>
    <s v="US"/>
    <s v="USD"/>
    <n v="1406509200"/>
    <n v="1404769538"/>
    <b v="0"/>
    <n v="26"/>
    <b v="1"/>
    <s v="music/rock"/>
    <n v="650.5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2545"/>
    <n v="15000"/>
    <n v="17545"/>
    <x v="0"/>
    <s v="US"/>
    <s v="USD"/>
    <n v="1429920000"/>
    <n v="1426703452"/>
    <b v="0"/>
    <n v="131"/>
    <b v="1"/>
    <s v="music/rock"/>
    <n v="8772.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15"/>
    <n v="800"/>
    <n v="815"/>
    <x v="0"/>
    <s v="US"/>
    <s v="USD"/>
    <n v="1352860017"/>
    <n v="1348536417"/>
    <b v="0"/>
    <n v="14"/>
    <b v="1"/>
    <s v="music/rock"/>
    <n v="407.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318.54999999999927"/>
    <n v="15000"/>
    <n v="15318.55"/>
    <x v="0"/>
    <s v="US"/>
    <s v="USD"/>
    <n v="1369355437"/>
    <n v="1366763437"/>
    <b v="0"/>
    <n v="174"/>
    <b v="1"/>
    <s v="music/rock"/>
    <n v="7659.2749999999996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4730.16"/>
    <n v="8750"/>
    <n v="13480.16"/>
    <x v="0"/>
    <s v="CA"/>
    <s v="CAD"/>
    <n v="1389012940"/>
    <n v="1385124940"/>
    <b v="0"/>
    <n v="191"/>
    <b v="1"/>
    <s v="music/rock"/>
    <n v="6740.0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5"/>
    <n v="2000"/>
    <n v="2025"/>
    <x v="0"/>
    <s v="US"/>
    <s v="USD"/>
    <n v="1405715472"/>
    <n v="1403901072"/>
    <b v="0"/>
    <n v="38"/>
    <b v="1"/>
    <s v="music/rock"/>
    <n v="1012.5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0"/>
    <n v="3000"/>
    <n v="3000"/>
    <x v="0"/>
    <s v="US"/>
    <s v="USD"/>
    <n v="1410546413"/>
    <n v="1407954413"/>
    <b v="0"/>
    <n v="22"/>
    <b v="1"/>
    <s v="music/rock"/>
    <n v="1500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486"/>
    <n v="5555.55"/>
    <n v="6041.55"/>
    <x v="0"/>
    <s v="US"/>
    <s v="USD"/>
    <n v="1324014521"/>
    <n v="1318826921"/>
    <b v="0"/>
    <n v="149"/>
    <b v="1"/>
    <s v="music/rock"/>
    <n v="3020.7750000000001"/>
    <x v="4"/>
    <s v="rock"/>
    <x v="1858"/>
    <d v="2011-12-16T00:48:41"/>
  </r>
  <r>
    <n v="1859"/>
    <s v="Queen Kwong Tour to London and Paris"/>
    <s v="Queen Kwong is going ON TOUR to London and Paris!"/>
    <n v="955"/>
    <n v="3000"/>
    <n v="3955"/>
    <x v="0"/>
    <s v="US"/>
    <s v="USD"/>
    <n v="1316716129"/>
    <n v="1314124129"/>
    <b v="0"/>
    <n v="56"/>
    <b v="1"/>
    <s v="music/rock"/>
    <n v="1977.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251"/>
    <n v="750"/>
    <n v="1001"/>
    <x v="0"/>
    <s v="US"/>
    <s v="USD"/>
    <n v="1391706084"/>
    <n v="1389891684"/>
    <b v="0"/>
    <n v="19"/>
    <b v="1"/>
    <s v="music/rock"/>
    <n v="500.5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-250000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-16545"/>
    <n v="18000"/>
    <n v="1455"/>
    <x v="2"/>
    <s v="US"/>
    <s v="USD"/>
    <n v="1488958200"/>
    <n v="1484912974"/>
    <b v="0"/>
    <n v="16"/>
    <b v="0"/>
    <s v="games/mobile games"/>
    <n v="727.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-2490"/>
    <n v="2500"/>
    <n v="10"/>
    <x v="2"/>
    <s v="US"/>
    <s v="USD"/>
    <n v="1402600085"/>
    <n v="1400008085"/>
    <b v="0"/>
    <n v="2"/>
    <b v="0"/>
    <s v="games/mobile games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-3712"/>
    <n v="6500"/>
    <n v="2788"/>
    <x v="2"/>
    <s v="US"/>
    <s v="USD"/>
    <n v="1399223500"/>
    <n v="1396631500"/>
    <b v="0"/>
    <n v="48"/>
    <b v="0"/>
    <s v="games/mobile games"/>
    <n v="1394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-109996"/>
    <n v="110000"/>
    <n v="4"/>
    <x v="2"/>
    <s v="GB"/>
    <s v="GBP"/>
    <n v="1478425747"/>
    <n v="1475398147"/>
    <b v="0"/>
    <n v="2"/>
    <b v="0"/>
    <s v="games/mobile games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-24875"/>
    <n v="25000"/>
    <n v="125"/>
    <x v="2"/>
    <s v="US"/>
    <s v="USD"/>
    <n v="1488340800"/>
    <n v="1483768497"/>
    <b v="0"/>
    <n v="2"/>
    <b v="0"/>
    <s v="games/mobile games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-19990"/>
    <n v="20000"/>
    <n v="10"/>
    <x v="2"/>
    <s v="US"/>
    <s v="USD"/>
    <n v="1478383912"/>
    <n v="1475791912"/>
    <b v="0"/>
    <n v="1"/>
    <b v="0"/>
    <s v="games/mobile games"/>
    <n v="5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-23783"/>
    <n v="25000"/>
    <n v="1217"/>
    <x v="2"/>
    <s v="US"/>
    <s v="USD"/>
    <n v="1450166340"/>
    <n v="1448044925"/>
    <b v="0"/>
    <n v="17"/>
    <b v="0"/>
    <s v="games/mobile games"/>
    <n v="608.5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-10000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-3139"/>
    <n v="3500"/>
    <n v="361"/>
    <x v="2"/>
    <s v="US"/>
    <s v="USD"/>
    <n v="1454213820"/>
    <n v="1451723535"/>
    <b v="0"/>
    <n v="11"/>
    <b v="0"/>
    <s v="games/mobile games"/>
    <n v="180.5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-1834"/>
    <n v="6500"/>
    <n v="4666"/>
    <x v="2"/>
    <s v="US"/>
    <s v="USD"/>
    <n v="1416512901"/>
    <n v="1413053301"/>
    <b v="0"/>
    <n v="95"/>
    <b v="0"/>
    <s v="games/mobile games"/>
    <n v="2333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-19788"/>
    <n v="20000"/>
    <n v="212"/>
    <x v="2"/>
    <s v="US"/>
    <s v="USD"/>
    <n v="1435633602"/>
    <n v="1433041602"/>
    <b v="0"/>
    <n v="13"/>
    <b v="0"/>
    <s v="games/mobile games"/>
    <n v="10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-7964"/>
    <n v="8000"/>
    <n v="36"/>
    <x v="2"/>
    <s v="CA"/>
    <s v="CAD"/>
    <n v="1436373900"/>
    <n v="1433861210"/>
    <b v="0"/>
    <n v="2"/>
    <b v="0"/>
    <s v="games/mobile games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-159974"/>
    <n v="160000"/>
    <n v="26"/>
    <x v="2"/>
    <s v="US"/>
    <s v="USD"/>
    <n v="1467155733"/>
    <n v="1465427733"/>
    <b v="0"/>
    <n v="2"/>
    <b v="0"/>
    <s v="games/mobile games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-9949"/>
    <n v="10000"/>
    <n v="51"/>
    <x v="2"/>
    <s v="US"/>
    <s v="USD"/>
    <n v="1470519308"/>
    <n v="1465335308"/>
    <b v="0"/>
    <n v="3"/>
    <b v="0"/>
    <s v="games/mobile games"/>
    <n v="25.5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-280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-60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-8000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-4994"/>
    <n v="5000"/>
    <n v="6"/>
    <x v="2"/>
    <s v="ES"/>
    <s v="EUR"/>
    <n v="1457966129"/>
    <n v="1455377729"/>
    <b v="0"/>
    <n v="2"/>
    <b v="0"/>
    <s v="games/mobile games"/>
    <n v="3"/>
    <x v="6"/>
    <s v="mobile games"/>
    <x v="1879"/>
    <d v="2016-03-14T09:35:29"/>
  </r>
  <r>
    <n v="1880"/>
    <s v="Sim Betting Football"/>
    <s v="Sim Betting Football is the only football (soccer) betting simulation  game."/>
    <n v="-3996"/>
    <n v="5000"/>
    <n v="1004"/>
    <x v="2"/>
    <s v="GB"/>
    <s v="GBP"/>
    <n v="1459341380"/>
    <n v="1456839380"/>
    <b v="0"/>
    <n v="24"/>
    <b v="0"/>
    <s v="games/mobile games"/>
    <n v="50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1453.69"/>
    <n v="2000"/>
    <n v="3453.69"/>
    <x v="0"/>
    <s v="US"/>
    <s v="USD"/>
    <n v="1425955189"/>
    <n v="1423366789"/>
    <b v="0"/>
    <n v="70"/>
    <b v="1"/>
    <s v="music/indie rock"/>
    <n v="1726.845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0"/>
    <n v="3350"/>
    <n v="3380"/>
    <x v="0"/>
    <s v="US"/>
    <s v="USD"/>
    <n v="1341964080"/>
    <n v="1339109212"/>
    <b v="0"/>
    <n v="81"/>
    <b v="1"/>
    <s v="music/indie rock"/>
    <n v="1690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48"/>
    <n v="999"/>
    <n v="1047"/>
    <x v="0"/>
    <s v="US"/>
    <s v="USD"/>
    <n v="1333921508"/>
    <n v="1331333108"/>
    <b v="0"/>
    <n v="32"/>
    <b v="1"/>
    <s v="music/indie rock"/>
    <n v="523.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351"/>
    <n v="1000"/>
    <n v="1351"/>
    <x v="0"/>
    <s v="US"/>
    <s v="USD"/>
    <n v="1354017600"/>
    <n v="1350967535"/>
    <b v="0"/>
    <n v="26"/>
    <b v="1"/>
    <s v="music/indie rock"/>
    <n v="675.5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747"/>
    <n v="4575"/>
    <n v="5322"/>
    <x v="0"/>
    <s v="US"/>
    <s v="USD"/>
    <n v="1344636000"/>
    <n v="1341800110"/>
    <b v="0"/>
    <n v="105"/>
    <b v="1"/>
    <s v="music/indie rock"/>
    <n v="266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25"/>
    <n v="1200"/>
    <n v="1225"/>
    <x v="0"/>
    <s v="US"/>
    <s v="USD"/>
    <n v="1415832338"/>
    <n v="1413236738"/>
    <b v="0"/>
    <n v="29"/>
    <b v="1"/>
    <s v="music/indie rock"/>
    <n v="612.5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35"/>
    <n v="3000"/>
    <n v="3335"/>
    <x v="0"/>
    <s v="ES"/>
    <s v="EUR"/>
    <n v="1449178200"/>
    <n v="1447614732"/>
    <b v="0"/>
    <n v="8"/>
    <b v="1"/>
    <s v="music/indie rock"/>
    <n v="1667.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652"/>
    <n v="2500"/>
    <n v="4152"/>
    <x v="0"/>
    <s v="US"/>
    <s v="USD"/>
    <n v="1275368340"/>
    <n v="1272692732"/>
    <b v="0"/>
    <n v="89"/>
    <b v="1"/>
    <s v="music/indie rock"/>
    <n v="2076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132"/>
    <n v="2000"/>
    <n v="2132"/>
    <x v="0"/>
    <s v="US"/>
    <s v="USD"/>
    <n v="1363024946"/>
    <n v="1359140546"/>
    <b v="0"/>
    <n v="44"/>
    <b v="1"/>
    <s v="music/indie rock"/>
    <n v="1066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5350.130000000001"/>
    <n v="12000"/>
    <n v="17350.13"/>
    <x v="0"/>
    <s v="US"/>
    <s v="USD"/>
    <n v="1355597528"/>
    <n v="1353005528"/>
    <b v="0"/>
    <n v="246"/>
    <b v="1"/>
    <s v="music/indie rock"/>
    <n v="8675.0650000000005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5"/>
    <n v="10000"/>
    <n v="10555"/>
    <x v="0"/>
    <s v="US"/>
    <s v="USD"/>
    <n v="1279778400"/>
    <n v="1275851354"/>
    <b v="0"/>
    <n v="120"/>
    <b v="1"/>
    <s v="music/indie rock"/>
    <n v="5277.5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183"/>
    <n v="500"/>
    <n v="683"/>
    <x v="0"/>
    <s v="US"/>
    <s v="USD"/>
    <n v="1307459881"/>
    <n v="1304867881"/>
    <b v="0"/>
    <n v="26"/>
    <b v="1"/>
    <s v="music/indie rock"/>
    <n v="341.5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100"/>
    <n v="2500"/>
    <n v="2600"/>
    <x v="0"/>
    <s v="US"/>
    <s v="USD"/>
    <n v="1302926340"/>
    <n v="1301524585"/>
    <b v="0"/>
    <n v="45"/>
    <b v="1"/>
    <s v="music/indie rock"/>
    <n v="1300"/>
    <x v="4"/>
    <s v="indie rock"/>
    <x v="1893"/>
    <d v="2011-04-15T22:59:00"/>
  </r>
  <r>
    <n v="1894"/>
    <s v="Help me release my first 3 song EP!!"/>
    <s v="Im trying to raise $1000 for a 3 song EP in a studio!"/>
    <n v="145"/>
    <n v="1000"/>
    <n v="1145"/>
    <x v="0"/>
    <s v="US"/>
    <s v="USD"/>
    <n v="1329082983"/>
    <n v="1326404583"/>
    <b v="0"/>
    <n v="20"/>
    <b v="1"/>
    <s v="music/indie rock"/>
    <n v="572.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156"/>
    <n v="9072"/>
    <n v="9228"/>
    <x v="0"/>
    <s v="US"/>
    <s v="USD"/>
    <n v="1445363722"/>
    <n v="1442771722"/>
    <b v="0"/>
    <n v="47"/>
    <b v="1"/>
    <s v="music/indie rock"/>
    <n v="461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108"/>
    <n v="451"/>
    <n v="559"/>
    <x v="0"/>
    <s v="US"/>
    <s v="USD"/>
    <n v="1334250165"/>
    <n v="1331658165"/>
    <b v="0"/>
    <n v="13"/>
    <b v="1"/>
    <s v="music/indie rock"/>
    <n v="279.5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156"/>
    <n v="6350"/>
    <n v="6506"/>
    <x v="0"/>
    <s v="US"/>
    <s v="USD"/>
    <n v="1393966800"/>
    <n v="1392040806"/>
    <b v="0"/>
    <n v="183"/>
    <b v="1"/>
    <s v="music/indie rock"/>
    <n v="3253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445"/>
    <n v="1000"/>
    <n v="1445"/>
    <x v="0"/>
    <s v="US"/>
    <s v="USD"/>
    <n v="1454349600"/>
    <n v="1451277473"/>
    <b v="0"/>
    <n v="21"/>
    <b v="1"/>
    <s v="music/indie rock"/>
    <n v="722.5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300"/>
    <n v="900"/>
    <n v="1200"/>
    <x v="0"/>
    <s v="US"/>
    <s v="USD"/>
    <n v="1427319366"/>
    <n v="1424730966"/>
    <b v="0"/>
    <n v="42"/>
    <b v="1"/>
    <s v="music/indie rock"/>
    <n v="600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34.11000000000013"/>
    <n v="2500"/>
    <n v="2734.11"/>
    <x v="0"/>
    <s v="US"/>
    <s v="USD"/>
    <n v="1349517540"/>
    <n v="1347137731"/>
    <b v="0"/>
    <n v="54"/>
    <b v="1"/>
    <s v="music/indie rock"/>
    <n v="1367.055000000000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-96330"/>
    <n v="99000"/>
    <n v="2670"/>
    <x v="2"/>
    <s v="GB"/>
    <s v="GBP"/>
    <n v="1432299600"/>
    <n v="1429707729"/>
    <b v="0"/>
    <n v="25"/>
    <b v="0"/>
    <s v="technology/gadgets"/>
    <n v="1335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-988"/>
    <n v="1000"/>
    <n v="12"/>
    <x v="2"/>
    <s v="NL"/>
    <s v="EUR"/>
    <n v="1425495447"/>
    <n v="1422903447"/>
    <b v="0"/>
    <n v="3"/>
    <b v="0"/>
    <s v="technology/gadgets"/>
    <n v="6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-1602"/>
    <n v="3000"/>
    <n v="1398"/>
    <x v="2"/>
    <s v="US"/>
    <s v="USD"/>
    <n v="1485541791"/>
    <n v="1480357791"/>
    <b v="0"/>
    <n v="41"/>
    <b v="0"/>
    <s v="technology/gadgets"/>
    <n v="699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-49950"/>
    <n v="50000"/>
    <n v="50"/>
    <x v="2"/>
    <s v="US"/>
    <s v="USD"/>
    <n v="1451752021"/>
    <n v="1447864021"/>
    <b v="0"/>
    <n v="2"/>
    <b v="0"/>
    <s v="technology/gadgets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-24958"/>
    <n v="25000"/>
    <n v="42"/>
    <x v="2"/>
    <s v="US"/>
    <s v="USD"/>
    <n v="1410127994"/>
    <n v="1407535994"/>
    <b v="0"/>
    <n v="4"/>
    <b v="0"/>
    <s v="technology/gadgets"/>
    <n v="2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-28620"/>
    <n v="50000"/>
    <n v="21380"/>
    <x v="2"/>
    <s v="US"/>
    <s v="USD"/>
    <n v="1466697983"/>
    <n v="1464105983"/>
    <b v="0"/>
    <n v="99"/>
    <b v="0"/>
    <s v="technology/gadgets"/>
    <n v="10690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-29915"/>
    <n v="30000"/>
    <n v="85"/>
    <x v="2"/>
    <s v="US"/>
    <s v="USD"/>
    <n v="1400853925"/>
    <n v="1399557925"/>
    <b v="0"/>
    <n v="4"/>
    <b v="0"/>
    <s v="technology/gadgets"/>
    <n v="42.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-24567"/>
    <n v="25000"/>
    <n v="433"/>
    <x v="2"/>
    <s v="US"/>
    <s v="USD"/>
    <n v="1483048900"/>
    <n v="1480456900"/>
    <b v="0"/>
    <n v="4"/>
    <b v="0"/>
    <s v="technology/gadgets"/>
    <n v="216.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-30061"/>
    <n v="35000"/>
    <n v="4939"/>
    <x v="2"/>
    <s v="US"/>
    <s v="USD"/>
    <n v="1414059479"/>
    <n v="1411467479"/>
    <b v="0"/>
    <n v="38"/>
    <b v="0"/>
    <s v="technology/gadgets"/>
    <n v="2469.5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-51514"/>
    <n v="85000"/>
    <n v="33486"/>
    <x v="2"/>
    <s v="NL"/>
    <s v="EUR"/>
    <n v="1446331500"/>
    <n v="1442531217"/>
    <b v="0"/>
    <n v="285"/>
    <b v="0"/>
    <s v="technology/gadgets"/>
    <n v="16743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-42490"/>
    <n v="42500"/>
    <n v="10"/>
    <x v="2"/>
    <s v="NZ"/>
    <s v="NZD"/>
    <n v="1407545334"/>
    <n v="1404953334"/>
    <b v="0"/>
    <n v="1"/>
    <b v="0"/>
    <s v="technology/gadgets"/>
    <n v="5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-2035"/>
    <n v="5000"/>
    <n v="2965"/>
    <x v="2"/>
    <s v="US"/>
    <s v="USD"/>
    <n v="1433395560"/>
    <n v="1430803560"/>
    <b v="0"/>
    <n v="42"/>
    <b v="0"/>
    <s v="technology/gadgets"/>
    <n v="1482.5"/>
    <x v="2"/>
    <s v="gadgets"/>
    <x v="1912"/>
    <d v="2015-06-04T00:26:00"/>
  </r>
  <r>
    <n v="1913"/>
    <s v="Tibio - Spreading warmth in everyones home"/>
    <s v="Tibio is a revolutionary new product designed to solve an age old problem."/>
    <n v="-47363"/>
    <n v="48000"/>
    <n v="637"/>
    <x v="2"/>
    <s v="GB"/>
    <s v="GBP"/>
    <n v="1412770578"/>
    <n v="1410178578"/>
    <b v="0"/>
    <n v="26"/>
    <b v="0"/>
    <s v="technology/gadgets"/>
    <n v="318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-606"/>
    <n v="666"/>
    <n v="60"/>
    <x v="2"/>
    <s v="US"/>
    <s v="USD"/>
    <n v="1414814340"/>
    <n v="1413519073"/>
    <b v="0"/>
    <n v="2"/>
    <b v="0"/>
    <s v="technology/gadgets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-492"/>
    <n v="500"/>
    <n v="8"/>
    <x v="2"/>
    <s v="US"/>
    <s v="USD"/>
    <n v="1409620222"/>
    <n v="1407892222"/>
    <b v="0"/>
    <n v="4"/>
    <b v="0"/>
    <s v="technology/gadgets"/>
    <n v="4"/>
    <x v="2"/>
    <s v="gadgets"/>
    <x v="1915"/>
    <d v="2014-09-01T20:10:22"/>
  </r>
  <r>
    <n v="1916"/>
    <s v="The Paint Can Holder by U.S. Green Products"/>
    <s v="The Paint Can Holder Makes Painting Easier and Safer on Extension Ladders."/>
    <n v="-19898"/>
    <n v="20000"/>
    <n v="102"/>
    <x v="2"/>
    <s v="US"/>
    <s v="USD"/>
    <n v="1478542375"/>
    <n v="1476378775"/>
    <b v="0"/>
    <n v="6"/>
    <b v="0"/>
    <s v="technology/gadgets"/>
    <n v="51"/>
    <x v="2"/>
    <s v="gadgets"/>
    <x v="1916"/>
    <d v="2016-11-07T13:12:55"/>
  </r>
  <r>
    <n v="1917"/>
    <s v="Chronovisor:The MOST innovative watch for night time reading"/>
    <s v="Let's build a legendary brand altogether"/>
    <n v="-184975"/>
    <n v="390000"/>
    <n v="205025"/>
    <x v="2"/>
    <s v="HK"/>
    <s v="HKD"/>
    <n v="1486708133"/>
    <n v="1484116133"/>
    <b v="0"/>
    <n v="70"/>
    <b v="0"/>
    <s v="technology/gadgets"/>
    <n v="102512.5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-24740"/>
    <n v="25000"/>
    <n v="260"/>
    <x v="2"/>
    <s v="US"/>
    <s v="USD"/>
    <n v="1407869851"/>
    <n v="1404845851"/>
    <b v="0"/>
    <n v="9"/>
    <b v="0"/>
    <s v="technology/gadgets"/>
    <n v="130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-263"/>
    <n v="500"/>
    <n v="237"/>
    <x v="2"/>
    <s v="US"/>
    <s v="USD"/>
    <n v="1432069249"/>
    <n v="1429477249"/>
    <b v="0"/>
    <n v="8"/>
    <b v="0"/>
    <s v="technology/gadgets"/>
    <n v="118.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-5697"/>
    <n v="10000"/>
    <n v="4303"/>
    <x v="2"/>
    <s v="GB"/>
    <s v="GBP"/>
    <n v="1445468400"/>
    <n v="1443042061"/>
    <b v="0"/>
    <n v="105"/>
    <b v="0"/>
    <s v="technology/gadgets"/>
    <n v="2151.5"/>
    <x v="2"/>
    <s v="gadgets"/>
    <x v="1920"/>
    <d v="2015-10-21T18:00:00"/>
  </r>
  <r>
    <n v="1921"/>
    <s v="The Fine Spirits are making an album!"/>
    <s v="The Fine Spirits are making an album, but we need your help!"/>
    <n v="552"/>
    <n v="1500"/>
    <n v="2052"/>
    <x v="0"/>
    <s v="US"/>
    <s v="USD"/>
    <n v="1342243143"/>
    <n v="1339651143"/>
    <b v="0"/>
    <n v="38"/>
    <b v="1"/>
    <s v="music/indie rock"/>
    <n v="1026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311"/>
    <n v="2000"/>
    <n v="2311"/>
    <x v="0"/>
    <s v="US"/>
    <s v="USD"/>
    <n v="1386828507"/>
    <n v="1384236507"/>
    <b v="0"/>
    <n v="64"/>
    <b v="1"/>
    <s v="music/indie rock"/>
    <n v="1155.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76"/>
    <n v="125"/>
    <n v="301"/>
    <x v="0"/>
    <s v="US"/>
    <s v="USD"/>
    <n v="1317099540"/>
    <n v="1313612532"/>
    <b v="0"/>
    <n v="13"/>
    <b v="1"/>
    <s v="music/indie rock"/>
    <n v="150.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432"/>
    <n v="3000"/>
    <n v="3432"/>
    <x v="0"/>
    <s v="US"/>
    <s v="USD"/>
    <n v="1389814380"/>
    <n v="1387390555"/>
    <b v="0"/>
    <n v="33"/>
    <b v="1"/>
    <s v="music/indie rock"/>
    <n v="1716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5"/>
    <n v="1500"/>
    <n v="1655"/>
    <x v="0"/>
    <s v="US"/>
    <s v="USD"/>
    <n v="1381449600"/>
    <n v="1379540288"/>
    <b v="0"/>
    <n v="52"/>
    <b v="1"/>
    <s v="music/indie rock"/>
    <n v="827.5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430.69"/>
    <n v="1500"/>
    <n v="2930.69"/>
    <x v="0"/>
    <s v="US"/>
    <s v="USD"/>
    <n v="1288657560"/>
    <n v="1286319256"/>
    <b v="0"/>
    <n v="107"/>
    <b v="1"/>
    <s v="music/indie rock"/>
    <n v="1465.345"/>
    <x v="4"/>
    <s v="indie rock"/>
    <x v="1926"/>
    <d v="2010-11-01T19:26:00"/>
  </r>
  <r>
    <n v="1927"/>
    <s v="GBS Detroit Presents Hampshire"/>
    <s v="Hampshire is headed to GBS Detroit."/>
    <n v="20"/>
    <n v="600"/>
    <n v="620"/>
    <x v="0"/>
    <s v="US"/>
    <s v="USD"/>
    <n v="1331182740"/>
    <n v="1329856839"/>
    <b v="0"/>
    <n v="11"/>
    <b v="1"/>
    <s v="music/indie rock"/>
    <n v="310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80"/>
    <n v="2550"/>
    <n v="2630"/>
    <x v="0"/>
    <s v="US"/>
    <s v="USD"/>
    <n v="1367940794"/>
    <n v="1365348794"/>
    <b v="0"/>
    <n v="34"/>
    <b v="1"/>
    <s v="music/indie rock"/>
    <n v="1315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10"/>
    <n v="3200"/>
    <n v="3210"/>
    <x v="0"/>
    <s v="US"/>
    <s v="USD"/>
    <n v="1309825866"/>
    <n v="1306197066"/>
    <b v="0"/>
    <n v="75"/>
    <b v="1"/>
    <s v="music/indie rock"/>
    <n v="1605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270"/>
    <n v="1000"/>
    <n v="1270"/>
    <x v="0"/>
    <s v="US"/>
    <s v="USD"/>
    <n v="1373203482"/>
    <n v="1368019482"/>
    <b v="0"/>
    <n v="26"/>
    <b v="1"/>
    <s v="music/indie rock"/>
    <n v="63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412.02"/>
    <n v="2000"/>
    <n v="2412.02"/>
    <x v="0"/>
    <s v="US"/>
    <s v="USD"/>
    <n v="1337657400"/>
    <n v="1336512309"/>
    <b v="0"/>
    <n v="50"/>
    <b v="1"/>
    <s v="music/indie rock"/>
    <n v="1206.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367"/>
    <n v="5250"/>
    <n v="5617"/>
    <x v="0"/>
    <s v="US"/>
    <s v="USD"/>
    <n v="1327433173"/>
    <n v="1325618773"/>
    <b v="0"/>
    <n v="80"/>
    <b v="1"/>
    <s v="music/indie rock"/>
    <n v="2808.5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4346"/>
    <n v="6000"/>
    <n v="10346"/>
    <x v="0"/>
    <s v="US"/>
    <s v="USD"/>
    <n v="1411787307"/>
    <n v="1409195307"/>
    <b v="0"/>
    <n v="110"/>
    <b v="1"/>
    <s v="music/indie rock"/>
    <n v="5173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1181"/>
    <n v="5000"/>
    <n v="6181"/>
    <x v="0"/>
    <s v="US"/>
    <s v="USD"/>
    <n v="1324789200"/>
    <n v="1321649321"/>
    <b v="0"/>
    <n v="77"/>
    <b v="1"/>
    <s v="music/indie rock"/>
    <n v="3090.5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10"/>
    <n v="2500"/>
    <n v="2710"/>
    <x v="0"/>
    <s v="US"/>
    <s v="USD"/>
    <n v="1403326740"/>
    <n v="1400106171"/>
    <b v="0"/>
    <n v="50"/>
    <b v="1"/>
    <s v="music/indie rock"/>
    <n v="1355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1239.0100000000002"/>
    <n v="7500"/>
    <n v="8739.01"/>
    <x v="0"/>
    <s v="US"/>
    <s v="USD"/>
    <n v="1323151140"/>
    <n v="1320528070"/>
    <b v="0"/>
    <n v="145"/>
    <b v="1"/>
    <s v="music/indie rock"/>
    <n v="4369.5050000000001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523.47"/>
    <n v="600"/>
    <n v="1123.47"/>
    <x v="0"/>
    <s v="US"/>
    <s v="USD"/>
    <n v="1339732740"/>
    <n v="1338346281"/>
    <b v="0"/>
    <n v="29"/>
    <b v="1"/>
    <s v="music/indie rock"/>
    <n v="561.73500000000001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2390"/>
    <n v="15000"/>
    <n v="17390"/>
    <x v="0"/>
    <s v="US"/>
    <s v="USD"/>
    <n v="1372741200"/>
    <n v="1370067231"/>
    <b v="0"/>
    <n v="114"/>
    <b v="1"/>
    <s v="music/indie rock"/>
    <n v="8695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70"/>
    <n v="10000"/>
    <n v="11070"/>
    <x v="0"/>
    <s v="US"/>
    <s v="USD"/>
    <n v="1362955108"/>
    <n v="1360366708"/>
    <b v="0"/>
    <n v="96"/>
    <b v="1"/>
    <s v="music/indie rock"/>
    <n v="553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461"/>
    <n v="650"/>
    <n v="1111"/>
    <x v="0"/>
    <s v="US"/>
    <s v="USD"/>
    <n v="1308110340"/>
    <n v="1304770233"/>
    <b v="0"/>
    <n v="31"/>
    <b v="1"/>
    <s v="music/indie rock"/>
    <n v="555.5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65295.890000000014"/>
    <n v="250000"/>
    <n v="315295.89"/>
    <x v="0"/>
    <s v="US"/>
    <s v="USD"/>
    <n v="1400137131"/>
    <n v="1397545131"/>
    <b v="1"/>
    <n v="4883"/>
    <b v="1"/>
    <s v="technology/hardware"/>
    <n v="157647.94500000001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2306.42"/>
    <n v="6000"/>
    <n v="8306.42"/>
    <x v="0"/>
    <s v="US"/>
    <s v="USD"/>
    <n v="1309809140"/>
    <n v="1302033140"/>
    <b v="1"/>
    <n v="95"/>
    <b v="1"/>
    <s v="technology/hardware"/>
    <n v="4153.21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60525"/>
    <n v="10000"/>
    <n v="170525"/>
    <x v="0"/>
    <s v="US"/>
    <s v="USD"/>
    <n v="1470896916"/>
    <n v="1467008916"/>
    <b v="1"/>
    <n v="2478"/>
    <b v="1"/>
    <s v="technology/hardware"/>
    <n v="85262.5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275222.2"/>
    <n v="40000"/>
    <n v="315222.2"/>
    <x v="0"/>
    <s v="US"/>
    <s v="USD"/>
    <n v="1398952890"/>
    <n v="1396360890"/>
    <b v="1"/>
    <n v="1789"/>
    <b v="1"/>
    <s v="technology/hardware"/>
    <n v="157611.1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248018"/>
    <n v="100000"/>
    <n v="348018"/>
    <x v="0"/>
    <s v="ES"/>
    <s v="EUR"/>
    <n v="1436680958"/>
    <n v="1433224958"/>
    <b v="1"/>
    <n v="680"/>
    <b v="1"/>
    <s v="technology/hardware"/>
    <n v="17400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3731"/>
    <n v="7500"/>
    <n v="11231"/>
    <x v="0"/>
    <s v="US"/>
    <s v="USD"/>
    <n v="1397961361"/>
    <n v="1392780961"/>
    <b v="1"/>
    <n v="70"/>
    <b v="1"/>
    <s v="technology/hardware"/>
    <n v="5615.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5.07000000000005"/>
    <n v="800"/>
    <n v="805.07"/>
    <x v="0"/>
    <s v="US"/>
    <s v="USD"/>
    <n v="1258955940"/>
    <n v="1255730520"/>
    <b v="1"/>
    <n v="23"/>
    <b v="1"/>
    <s v="technology/hardware"/>
    <n v="402.53500000000003"/>
    <x v="2"/>
    <s v="hardware"/>
    <x v="1947"/>
    <d v="2009-11-23T00:59:00"/>
  </r>
  <r>
    <n v="1948"/>
    <s v="UDOO X86: The Most Powerful Maker Board Ever"/>
    <s v="10 times more powerful than Raspberry Pi 3, x86 64-bit architecture"/>
    <n v="700211"/>
    <n v="100000"/>
    <n v="800211"/>
    <x v="0"/>
    <s v="US"/>
    <s v="USD"/>
    <n v="1465232520"/>
    <n v="1460557809"/>
    <b v="1"/>
    <n v="4245"/>
    <b v="1"/>
    <s v="technology/hardware"/>
    <n v="400105.5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3001.3000000000029"/>
    <n v="50000"/>
    <n v="53001.3"/>
    <x v="0"/>
    <s v="GB"/>
    <s v="GBP"/>
    <n v="1404986951"/>
    <n v="1402394951"/>
    <b v="1"/>
    <n v="943"/>
    <b v="1"/>
    <s v="technology/hardware"/>
    <n v="26500.65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248.960000000006"/>
    <n v="48000"/>
    <n v="96248.960000000006"/>
    <x v="0"/>
    <s v="US"/>
    <s v="USD"/>
    <n v="1303446073"/>
    <n v="1300767673"/>
    <b v="1"/>
    <n v="1876"/>
    <b v="1"/>
    <s v="technology/hardware"/>
    <n v="48124.480000000003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6222"/>
    <n v="50000"/>
    <n v="106222"/>
    <x v="0"/>
    <s v="US"/>
    <s v="USD"/>
    <n v="1478516737"/>
    <n v="1475921137"/>
    <b v="1"/>
    <n v="834"/>
    <b v="1"/>
    <s v="technology/hardware"/>
    <n v="53111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4465.33"/>
    <n v="35000"/>
    <n v="69465.33"/>
    <x v="0"/>
    <s v="CA"/>
    <s v="CAD"/>
    <n v="1381934015"/>
    <n v="1378737215"/>
    <b v="1"/>
    <n v="682"/>
    <b v="1"/>
    <s v="technology/hardware"/>
    <n v="34732.665000000001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8892"/>
    <n v="15000"/>
    <n v="33892"/>
    <x v="0"/>
    <s v="US"/>
    <s v="USD"/>
    <n v="1330657200"/>
    <n v="1328158065"/>
    <b v="1"/>
    <n v="147"/>
    <b v="1"/>
    <s v="technology/hardware"/>
    <n v="16946"/>
    <x v="2"/>
    <s v="hardware"/>
    <x v="1953"/>
    <d v="2012-03-01T22:00:00"/>
  </r>
  <r>
    <n v="1954"/>
    <s v="Orison â€“ Rethink the Power of Energy"/>
    <s v="The First Home Battery System You Simply Plug in to Install"/>
    <n v="299474"/>
    <n v="50000"/>
    <n v="349474"/>
    <x v="0"/>
    <s v="US"/>
    <s v="USD"/>
    <n v="1457758800"/>
    <n v="1453730176"/>
    <b v="1"/>
    <n v="415"/>
    <b v="1"/>
    <s v="technology/hardware"/>
    <n v="17473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125410.01999999999"/>
    <n v="42000"/>
    <n v="167410.01999999999"/>
    <x v="0"/>
    <s v="US"/>
    <s v="USD"/>
    <n v="1337799600"/>
    <n v="1334989881"/>
    <b v="1"/>
    <n v="290"/>
    <b v="1"/>
    <s v="technology/hardware"/>
    <n v="83705.009999999995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116420"/>
    <n v="60000"/>
    <n v="176420"/>
    <x v="0"/>
    <s v="US"/>
    <s v="USD"/>
    <n v="1429391405"/>
    <n v="1425507005"/>
    <b v="1"/>
    <n v="365"/>
    <b v="1"/>
    <s v="technology/hardware"/>
    <n v="88210"/>
    <x v="2"/>
    <s v="hardware"/>
    <x v="1956"/>
    <d v="2015-04-18T16:10:05"/>
  </r>
  <r>
    <n v="1957"/>
    <s v="freeSoC and freeSoC Mini"/>
    <s v="An open hardware platform for the best microcontroller in the world."/>
    <n v="20251.410000000003"/>
    <n v="30000"/>
    <n v="50251.41"/>
    <x v="0"/>
    <s v="US"/>
    <s v="USD"/>
    <n v="1351304513"/>
    <n v="1348712513"/>
    <b v="1"/>
    <n v="660"/>
    <b v="1"/>
    <s v="technology/hardware"/>
    <n v="25125.705000000002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93490.02"/>
    <n v="7000"/>
    <n v="100490.02"/>
    <x v="0"/>
    <s v="US"/>
    <s v="USD"/>
    <n v="1364078561"/>
    <n v="1361490161"/>
    <b v="1"/>
    <n v="1356"/>
    <b v="1"/>
    <s v="technology/hardware"/>
    <n v="50245.0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5673.4400000000005"/>
    <n v="10000"/>
    <n v="15673.44"/>
    <x v="0"/>
    <s v="US"/>
    <s v="USD"/>
    <n v="1412121600"/>
    <n v="1408565860"/>
    <b v="1"/>
    <n v="424"/>
    <b v="1"/>
    <s v="technology/hardware"/>
    <n v="7836.72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12532"/>
    <n v="70000"/>
    <n v="82532"/>
    <x v="0"/>
    <s v="SE"/>
    <s v="SEK"/>
    <n v="1419151341"/>
    <n v="1416559341"/>
    <b v="1"/>
    <n v="33"/>
    <b v="1"/>
    <s v="technology/hardware"/>
    <n v="41266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538.12"/>
    <n v="10000"/>
    <n v="110538.12"/>
    <x v="0"/>
    <s v="US"/>
    <s v="USD"/>
    <n v="1349495940"/>
    <n v="1346042417"/>
    <b v="1"/>
    <n v="1633"/>
    <b v="1"/>
    <s v="technology/hardware"/>
    <n v="55269.06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9292.5"/>
    <n v="10000"/>
    <n v="19292.5"/>
    <x v="0"/>
    <s v="US"/>
    <s v="USD"/>
    <n v="1400006636"/>
    <n v="1397414636"/>
    <b v="1"/>
    <n v="306"/>
    <b v="1"/>
    <s v="technology/hardware"/>
    <n v="9646.2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5108"/>
    <n v="19000"/>
    <n v="24108"/>
    <x v="0"/>
    <s v="GB"/>
    <s v="GBP"/>
    <n v="1410862734"/>
    <n v="1407838734"/>
    <b v="1"/>
    <n v="205"/>
    <b v="1"/>
    <s v="technology/hardware"/>
    <n v="12054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142343.12"/>
    <n v="89200"/>
    <n v="231543.12"/>
    <x v="0"/>
    <s v="IT"/>
    <s v="EUR"/>
    <n v="1461306772"/>
    <n v="1458714772"/>
    <b v="1"/>
    <n v="1281"/>
    <b v="1"/>
    <s v="technology/hardware"/>
    <n v="115771.56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8114"/>
    <n v="5000"/>
    <n v="13114"/>
    <x v="0"/>
    <s v="US"/>
    <s v="USD"/>
    <n v="1326330000"/>
    <n v="1324433310"/>
    <b v="1"/>
    <n v="103"/>
    <b v="1"/>
    <s v="technology/hardware"/>
    <n v="655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6743.09"/>
    <n v="100000"/>
    <n v="206743.09"/>
    <x v="0"/>
    <s v="US"/>
    <s v="USD"/>
    <n v="1408021098"/>
    <n v="1405429098"/>
    <b v="1"/>
    <n v="1513"/>
    <b v="1"/>
    <s v="technology/hardware"/>
    <n v="103371.54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54026"/>
    <n v="20000"/>
    <n v="74026"/>
    <x v="0"/>
    <s v="US"/>
    <s v="USD"/>
    <n v="1398959729"/>
    <n v="1396367729"/>
    <b v="1"/>
    <n v="405"/>
    <b v="1"/>
    <s v="technology/hardware"/>
    <n v="3701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92483"/>
    <n v="50000"/>
    <n v="142483"/>
    <x v="0"/>
    <s v="US"/>
    <s v="USD"/>
    <n v="1480777515"/>
    <n v="1478095515"/>
    <b v="1"/>
    <n v="510"/>
    <b v="1"/>
    <s v="technology/hardware"/>
    <n v="71241.5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95816"/>
    <n v="20000"/>
    <n v="115816"/>
    <x v="0"/>
    <s v="GB"/>
    <s v="GBP"/>
    <n v="1470423668"/>
    <n v="1467831668"/>
    <b v="1"/>
    <n v="1887"/>
    <b v="1"/>
    <s v="technology/hardware"/>
    <n v="5790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1590"/>
    <n v="5000"/>
    <n v="56590"/>
    <x v="0"/>
    <s v="US"/>
    <s v="USD"/>
    <n v="1366429101"/>
    <n v="1361248701"/>
    <b v="1"/>
    <n v="701"/>
    <b v="1"/>
    <s v="technology/hardware"/>
    <n v="28295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652110.87000000011"/>
    <n v="400000"/>
    <n v="1052110.8700000001"/>
    <x v="0"/>
    <s v="US"/>
    <s v="USD"/>
    <n v="1384488000"/>
    <n v="1381752061"/>
    <b v="1"/>
    <n v="3863"/>
    <b v="1"/>
    <s v="technology/hardware"/>
    <n v="526055.4350000000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14362"/>
    <n v="2500"/>
    <n v="16862"/>
    <x v="0"/>
    <s v="US"/>
    <s v="USD"/>
    <n v="1353201444"/>
    <n v="1350605844"/>
    <b v="1"/>
    <n v="238"/>
    <b v="1"/>
    <s v="technology/hardware"/>
    <n v="843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310525.01"/>
    <n v="198000"/>
    <n v="508525.01"/>
    <x v="0"/>
    <s v="US"/>
    <s v="USD"/>
    <n v="1470466800"/>
    <n v="1467134464"/>
    <b v="1"/>
    <n v="2051"/>
    <b v="1"/>
    <s v="technology/hardware"/>
    <n v="254262.505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55099.199999999997"/>
    <n v="20000"/>
    <n v="75099.199999999997"/>
    <x v="0"/>
    <s v="GB"/>
    <s v="GBP"/>
    <n v="1376899269"/>
    <n v="1371715269"/>
    <b v="1"/>
    <n v="402"/>
    <b v="1"/>
    <s v="technology/hardware"/>
    <n v="37549.599999999999"/>
    <x v="2"/>
    <s v="hardware"/>
    <x v="1974"/>
    <d v="2013-08-19T03:01:09"/>
  </r>
  <r>
    <n v="1975"/>
    <s v="Bugle2: A DIY Phono Preamp"/>
    <s v="The Bugle2 is a second generation DIY kit phono preamplifier for vinyl playback."/>
    <n v="17393.339999999997"/>
    <n v="16000"/>
    <n v="33393.339999999997"/>
    <x v="0"/>
    <s v="US"/>
    <s v="USD"/>
    <n v="1362938851"/>
    <n v="1360346851"/>
    <b v="1"/>
    <n v="253"/>
    <b v="1"/>
    <s v="technology/hardware"/>
    <n v="16696.669999999998"/>
    <x v="2"/>
    <s v="hardware"/>
    <x v="1975"/>
    <d v="2013-03-10T13:07:31"/>
  </r>
  <r>
    <n v="1976"/>
    <s v="Pi Lite white - Bright white LED display for Raspberry Pi"/>
    <s v="Can you help us make an ultra bright white one a reality?"/>
    <n v="9864"/>
    <n v="4000"/>
    <n v="13864"/>
    <x v="0"/>
    <s v="GB"/>
    <s v="GBP"/>
    <n v="1373751325"/>
    <n v="1371159325"/>
    <b v="1"/>
    <n v="473"/>
    <b v="1"/>
    <s v="technology/hardware"/>
    <n v="6932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151165"/>
    <n v="50000"/>
    <n v="201165"/>
    <x v="0"/>
    <s v="US"/>
    <s v="USD"/>
    <n v="1450511940"/>
    <n v="1446527540"/>
    <b v="1"/>
    <n v="821"/>
    <b v="1"/>
    <s v="technology/hardware"/>
    <n v="100582.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463422.57"/>
    <n v="50000"/>
    <n v="513422.57"/>
    <x v="0"/>
    <s v="US"/>
    <s v="USD"/>
    <n v="1339484400"/>
    <n v="1336627492"/>
    <b v="1"/>
    <n v="388"/>
    <b v="1"/>
    <s v="technology/hardware"/>
    <n v="256711.28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9802.309999999998"/>
    <n v="200000"/>
    <n v="229802.31"/>
    <x v="0"/>
    <s v="US"/>
    <s v="USD"/>
    <n v="1447909140"/>
    <n v="1444734146"/>
    <b v="1"/>
    <n v="813"/>
    <b v="1"/>
    <s v="technology/hardware"/>
    <n v="114901.155"/>
    <x v="2"/>
    <s v="hardware"/>
    <x v="1979"/>
    <d v="2015-11-18T23:59:00"/>
  </r>
  <r>
    <n v="1980"/>
    <s v="YOUMO - Your Smart Modular Power Strip"/>
    <s v="Multi-power charging that is smarter, stylish and designed for you."/>
    <n v="127412.01000000001"/>
    <n v="50000"/>
    <n v="177412.01"/>
    <x v="0"/>
    <s v="DE"/>
    <s v="EUR"/>
    <n v="1459684862"/>
    <n v="1456232462"/>
    <b v="1"/>
    <n v="1945"/>
    <b v="1"/>
    <s v="technology/hardware"/>
    <n v="88706.00500000000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-7119"/>
    <n v="7500"/>
    <n v="381"/>
    <x v="2"/>
    <s v="CA"/>
    <s v="CAD"/>
    <n v="1404926665"/>
    <n v="1402334665"/>
    <b v="0"/>
    <n v="12"/>
    <b v="0"/>
    <s v="photography/people"/>
    <n v="190.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-180000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-31581"/>
    <n v="33000"/>
    <n v="1419"/>
    <x v="2"/>
    <s v="US"/>
    <s v="USD"/>
    <n v="1472799600"/>
    <n v="1470874618"/>
    <b v="0"/>
    <n v="16"/>
    <b v="0"/>
    <s v="photography/people"/>
    <n v="709.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-11828"/>
    <n v="15000"/>
    <n v="3172"/>
    <x v="2"/>
    <s v="US"/>
    <s v="USD"/>
    <n v="1417377481"/>
    <n v="1412189881"/>
    <b v="0"/>
    <n v="7"/>
    <b v="0"/>
    <s v="photography/people"/>
    <n v="1586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-1549"/>
    <n v="1600"/>
    <n v="51"/>
    <x v="2"/>
    <s v="GB"/>
    <s v="GBP"/>
    <n v="1470178800"/>
    <n v="1467650771"/>
    <b v="0"/>
    <n v="4"/>
    <b v="0"/>
    <s v="photography/people"/>
    <n v="25.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-1999"/>
    <n v="2000"/>
    <n v="1"/>
    <x v="2"/>
    <s v="GB"/>
    <s v="GBP"/>
    <n v="1457947483"/>
    <n v="1455359083"/>
    <b v="0"/>
    <n v="1"/>
    <b v="0"/>
    <s v="photography/people"/>
    <n v="0.5"/>
    <x v="8"/>
    <s v="people"/>
    <x v="1986"/>
    <d v="2016-03-14T04:24:43"/>
  </r>
  <r>
    <n v="1987"/>
    <s v="Ethiopia: Beheld"/>
    <s v="A collection of images that depicts the beauty and diversity within Ethiopia"/>
    <n v="-3164"/>
    <n v="5500"/>
    <n v="2336"/>
    <x v="2"/>
    <s v="GB"/>
    <s v="GBP"/>
    <n v="1425223276"/>
    <n v="1422631276"/>
    <b v="0"/>
    <n v="28"/>
    <b v="0"/>
    <s v="photography/people"/>
    <n v="1168"/>
    <x v="8"/>
    <s v="people"/>
    <x v="1987"/>
    <d v="2015-03-01T10:21:16"/>
  </r>
  <r>
    <n v="1988"/>
    <s v="Phillip Michael Photography"/>
    <s v="Expressing art in an image!"/>
    <n v="-5975"/>
    <n v="6000"/>
    <n v="25"/>
    <x v="2"/>
    <s v="US"/>
    <s v="USD"/>
    <n v="1440094742"/>
    <n v="1437502742"/>
    <b v="0"/>
    <n v="1"/>
    <b v="0"/>
    <s v="photography/people"/>
    <n v="12.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-4950"/>
    <n v="5000"/>
    <n v="50"/>
    <x v="2"/>
    <s v="US"/>
    <s v="USD"/>
    <n v="1481473208"/>
    <n v="1478881208"/>
    <b v="0"/>
    <n v="1"/>
    <b v="0"/>
    <s v="photography/people"/>
    <n v="25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-2491"/>
    <n v="3000"/>
    <n v="509"/>
    <x v="2"/>
    <s v="US"/>
    <s v="USD"/>
    <n v="1455338532"/>
    <n v="1454042532"/>
    <b v="0"/>
    <n v="5"/>
    <b v="0"/>
    <s v="photography/people"/>
    <n v="254.5"/>
    <x v="8"/>
    <s v="people"/>
    <x v="1990"/>
    <d v="2016-02-12T23:42:12"/>
  </r>
  <r>
    <n v="1991"/>
    <s v="Portraits of Resilience"/>
    <s v="Taking (and giving) professional portraits of survivors of human trafficking in Myanmar."/>
    <n v="-1860"/>
    <n v="2000"/>
    <n v="140"/>
    <x v="2"/>
    <s v="US"/>
    <s v="USD"/>
    <n v="1435958786"/>
    <n v="1434144386"/>
    <b v="0"/>
    <n v="3"/>
    <b v="0"/>
    <s v="photography/people"/>
    <n v="70"/>
    <x v="8"/>
    <s v="people"/>
    <x v="1991"/>
    <d v="2015-07-03T16:26:26"/>
  </r>
  <r>
    <n v="1992"/>
    <s v="The Wonderful World of Princes &amp; Princesses"/>
    <s v="A complete revamp of all the Disney Princes &amp; Princesses!"/>
    <n v="-1498"/>
    <n v="1500"/>
    <n v="2"/>
    <x v="2"/>
    <s v="US"/>
    <s v="USD"/>
    <n v="1424229991"/>
    <n v="1421637991"/>
    <b v="0"/>
    <n v="2"/>
    <b v="0"/>
    <s v="photography/people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-2000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-3200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-922"/>
    <n v="1000"/>
    <n v="78"/>
    <x v="2"/>
    <s v="CA"/>
    <s v="CAD"/>
    <n v="1437082736"/>
    <n v="1435354736"/>
    <b v="0"/>
    <n v="3"/>
    <b v="0"/>
    <s v="photography/people"/>
    <n v="39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-133800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-6500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-1845"/>
    <n v="2500"/>
    <n v="655"/>
    <x v="2"/>
    <s v="US"/>
    <s v="USD"/>
    <n v="1406861438"/>
    <n v="1402973438"/>
    <b v="0"/>
    <n v="3"/>
    <b v="0"/>
    <s v="photography/people"/>
    <n v="327.5"/>
    <x v="8"/>
    <s v="people"/>
    <x v="1998"/>
    <d v="2014-07-31T21:50:38"/>
  </r>
  <r>
    <n v="1999"/>
    <s v="Planet Venus"/>
    <s v="This is a portrait photo project aiming to inspire women to explore themselves and live their passion"/>
    <n v="-30764"/>
    <n v="31000"/>
    <n v="236"/>
    <x v="2"/>
    <s v="GB"/>
    <s v="GBP"/>
    <n v="1415882108"/>
    <n v="1413286508"/>
    <b v="0"/>
    <n v="7"/>
    <b v="0"/>
    <s v="photography/people"/>
    <n v="118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-4375"/>
    <n v="5000"/>
    <n v="625"/>
    <x v="2"/>
    <s v="CA"/>
    <s v="CAD"/>
    <n v="1452120613"/>
    <n v="1449528613"/>
    <b v="0"/>
    <n v="25"/>
    <b v="0"/>
    <s v="photography/people"/>
    <n v="312.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155171"/>
    <n v="55000"/>
    <n v="210171"/>
    <x v="0"/>
    <s v="DE"/>
    <s v="EUR"/>
    <n v="1434139200"/>
    <n v="1431406916"/>
    <b v="1"/>
    <n v="1637"/>
    <b v="1"/>
    <s v="technology/hardware"/>
    <n v="105085.5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8397.11"/>
    <n v="50000"/>
    <n v="108397.11"/>
    <x v="0"/>
    <s v="US"/>
    <s v="USD"/>
    <n v="1485191143"/>
    <n v="1482599143"/>
    <b v="1"/>
    <n v="1375"/>
    <b v="1"/>
    <s v="technology/hardware"/>
    <n v="54198.55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1060"/>
    <n v="500"/>
    <n v="1560"/>
    <x v="0"/>
    <s v="US"/>
    <s v="USD"/>
    <n v="1278111600"/>
    <n v="1276830052"/>
    <b v="1"/>
    <n v="17"/>
    <b v="1"/>
    <s v="technology/hardware"/>
    <n v="780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67210.240000000005"/>
    <n v="50000"/>
    <n v="117210.24000000001"/>
    <x v="0"/>
    <s v="US"/>
    <s v="USD"/>
    <n v="1405002663"/>
    <n v="1402410663"/>
    <b v="1"/>
    <n v="354"/>
    <b v="1"/>
    <s v="technology/hardware"/>
    <n v="58605.120000000003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7104.0299999999988"/>
    <n v="30000"/>
    <n v="37104.03"/>
    <x v="0"/>
    <s v="US"/>
    <s v="USD"/>
    <n v="1381895940"/>
    <n v="1379532618"/>
    <b v="1"/>
    <n v="191"/>
    <b v="1"/>
    <s v="technology/hardware"/>
    <n v="18552.014999999999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73920"/>
    <n v="50000"/>
    <n v="123920"/>
    <x v="0"/>
    <s v="US"/>
    <s v="USD"/>
    <n v="1417611645"/>
    <n v="1414584045"/>
    <b v="1"/>
    <n v="303"/>
    <b v="1"/>
    <s v="technology/hardware"/>
    <n v="61960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570.92"/>
    <n v="10000"/>
    <n v="11570.92"/>
    <x v="0"/>
    <s v="US"/>
    <s v="USD"/>
    <n v="1282622400"/>
    <n v="1276891586"/>
    <b v="1"/>
    <n v="137"/>
    <b v="1"/>
    <s v="technology/hardware"/>
    <n v="5785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268.21000000000004"/>
    <n v="1570.79"/>
    <n v="1839"/>
    <x v="0"/>
    <s v="US"/>
    <s v="USD"/>
    <n v="1316442622"/>
    <n v="1312641022"/>
    <b v="1"/>
    <n v="41"/>
    <b v="1"/>
    <s v="technology/hardware"/>
    <n v="919.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102579"/>
    <n v="50000"/>
    <n v="152579"/>
    <x v="0"/>
    <s v="DE"/>
    <s v="EUR"/>
    <n v="1479890743"/>
    <n v="1476776743"/>
    <b v="1"/>
    <n v="398"/>
    <b v="1"/>
    <s v="technology/hardware"/>
    <n v="76289.5"/>
    <x v="2"/>
    <s v="hardware"/>
    <x v="2009"/>
    <d v="2016-11-23T03:45:43"/>
  </r>
  <r>
    <n v="2010"/>
    <s v="Weighitz: Weigh Smarter"/>
    <s v="Weighitz are miniature smart scales designed to weigh anything in the home."/>
    <n v="66015.899999999994"/>
    <n v="30000"/>
    <n v="96015.9"/>
    <x v="0"/>
    <s v="US"/>
    <s v="USD"/>
    <n v="1471564491"/>
    <n v="1468972491"/>
    <b v="1"/>
    <n v="1737"/>
    <b v="1"/>
    <s v="technology/hardware"/>
    <n v="48007.9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359782"/>
    <n v="50000"/>
    <n v="409782"/>
    <x v="0"/>
    <s v="AT"/>
    <s v="EUR"/>
    <n v="1452553200"/>
    <n v="1449650173"/>
    <b v="1"/>
    <n v="971"/>
    <b v="1"/>
    <s v="technology/hardware"/>
    <n v="204891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6745"/>
    <n v="5000"/>
    <n v="11745"/>
    <x v="0"/>
    <s v="US"/>
    <s v="USD"/>
    <n v="1423165441"/>
    <n v="1420573441"/>
    <b v="1"/>
    <n v="183"/>
    <b v="1"/>
    <s v="technology/hardware"/>
    <n v="5872.5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631862"/>
    <n v="160000"/>
    <n v="791862"/>
    <x v="0"/>
    <s v="US"/>
    <s v="USD"/>
    <n v="1468019014"/>
    <n v="1462835014"/>
    <b v="1"/>
    <n v="4562"/>
    <b v="1"/>
    <s v="technology/hardware"/>
    <n v="395931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2314134.67"/>
    <n v="30000"/>
    <n v="2344134.67"/>
    <x v="0"/>
    <s v="US"/>
    <s v="USD"/>
    <n v="1364184539"/>
    <n v="1361250539"/>
    <b v="1"/>
    <n v="26457"/>
    <b v="1"/>
    <s v="technology/hardware"/>
    <n v="1172067.335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936.01000000000022"/>
    <n v="7200"/>
    <n v="8136.01"/>
    <x v="0"/>
    <s v="US"/>
    <s v="USD"/>
    <n v="1315602163"/>
    <n v="1313010163"/>
    <b v="1"/>
    <n v="162"/>
    <b v="1"/>
    <s v="technology/hardware"/>
    <n v="4068.0050000000001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82154.22"/>
    <n v="10000"/>
    <n v="92154.22"/>
    <x v="0"/>
    <s v="US"/>
    <s v="USD"/>
    <n v="1362863299"/>
    <n v="1360271299"/>
    <b v="1"/>
    <n v="479"/>
    <b v="1"/>
    <s v="technology/hardware"/>
    <n v="46077.11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6275.5999999999985"/>
    <n v="25000"/>
    <n v="31275.599999999999"/>
    <x v="0"/>
    <s v="US"/>
    <s v="USD"/>
    <n v="1332561600"/>
    <n v="1329873755"/>
    <b v="1"/>
    <n v="426"/>
    <b v="1"/>
    <s v="technology/hardware"/>
    <n v="15637.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1458.2299999999959"/>
    <n v="65000"/>
    <n v="66458.23"/>
    <x v="0"/>
    <s v="IE"/>
    <s v="EUR"/>
    <n v="1439455609"/>
    <n v="1436863609"/>
    <b v="1"/>
    <n v="450"/>
    <b v="1"/>
    <s v="technology/hardware"/>
    <n v="33229.11499999999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153963.9"/>
    <n v="40000"/>
    <n v="193963.9"/>
    <x v="0"/>
    <s v="US"/>
    <s v="USD"/>
    <n v="1474563621"/>
    <n v="1471971621"/>
    <b v="1"/>
    <n v="1780"/>
    <b v="1"/>
    <s v="technology/hardware"/>
    <n v="96981.95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385"/>
    <n v="1500"/>
    <n v="2885"/>
    <x v="0"/>
    <s v="US"/>
    <s v="USD"/>
    <n v="1400108640"/>
    <n v="1396923624"/>
    <b v="1"/>
    <n v="122"/>
    <b v="1"/>
    <s v="technology/hardware"/>
    <n v="1442.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9055"/>
    <n v="5000"/>
    <n v="14055"/>
    <x v="0"/>
    <s v="US"/>
    <s v="USD"/>
    <n v="1411522897"/>
    <n v="1407634897"/>
    <b v="1"/>
    <n v="95"/>
    <b v="1"/>
    <s v="technology/hardware"/>
    <n v="7027.5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25137"/>
    <n v="100000"/>
    <n v="125137"/>
    <x v="0"/>
    <s v="US"/>
    <s v="USD"/>
    <n v="1465652372"/>
    <n v="1463060372"/>
    <b v="1"/>
    <n v="325"/>
    <b v="1"/>
    <s v="technology/hardware"/>
    <n v="62568.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61459"/>
    <n v="100000"/>
    <n v="161459"/>
    <x v="0"/>
    <s v="US"/>
    <s v="USD"/>
    <n v="1434017153"/>
    <n v="1431425153"/>
    <b v="1"/>
    <n v="353"/>
    <b v="1"/>
    <s v="technology/hardware"/>
    <n v="80729.5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19414"/>
    <n v="4000"/>
    <n v="23414"/>
    <x v="0"/>
    <s v="US"/>
    <s v="USD"/>
    <n v="1344826800"/>
    <n v="1341875544"/>
    <b v="1"/>
    <n v="105"/>
    <b v="1"/>
    <s v="technology/hardware"/>
    <n v="11707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920"/>
    <n v="80000"/>
    <n v="160920"/>
    <x v="0"/>
    <s v="DE"/>
    <s v="EUR"/>
    <n v="1433996746"/>
    <n v="1431404746"/>
    <b v="1"/>
    <n v="729"/>
    <b v="1"/>
    <s v="technology/hardware"/>
    <n v="80460"/>
    <x v="2"/>
    <s v="hardware"/>
    <x v="2025"/>
    <d v="2015-06-10T23:25:46"/>
  </r>
  <r>
    <n v="2026"/>
    <s v="MIDI Sprout - Biodata Sonification Device"/>
    <s v="MIDI Sprout enables plants to play synthesizers in real time."/>
    <n v="8370.7699999999968"/>
    <n v="25000"/>
    <n v="33370.769999999997"/>
    <x v="0"/>
    <s v="US"/>
    <s v="USD"/>
    <n v="1398052740"/>
    <n v="1394127585"/>
    <b v="1"/>
    <n v="454"/>
    <b v="1"/>
    <s v="technology/hardware"/>
    <n v="16685.384999999998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20249"/>
    <n v="100000"/>
    <n v="120249"/>
    <x v="0"/>
    <s v="US"/>
    <s v="USD"/>
    <n v="1427740319"/>
    <n v="1423855919"/>
    <b v="1"/>
    <n v="539"/>
    <b v="1"/>
    <s v="technology/hardware"/>
    <n v="60124.5"/>
    <x v="2"/>
    <s v="hardware"/>
    <x v="2027"/>
    <d v="2015-03-30T13:31:59"/>
  </r>
  <r>
    <n v="2028"/>
    <s v="Building the Open Source Bussard Fusion Reactor "/>
    <s v="Building an open source Bussard fusion reactor, aka the Polywell."/>
    <n v="785"/>
    <n v="3000"/>
    <n v="3785"/>
    <x v="0"/>
    <s v="US"/>
    <s v="USD"/>
    <n v="1268690100"/>
    <n v="1265493806"/>
    <b v="1"/>
    <n v="79"/>
    <b v="1"/>
    <s v="technology/hardware"/>
    <n v="1892.5"/>
    <x v="2"/>
    <s v="hardware"/>
    <x v="2028"/>
    <d v="2010-03-15T16:55:00"/>
  </r>
  <r>
    <n v="2029"/>
    <s v="Lumin8 Pro"/>
    <s v="Lumin8 Pro is a fun and easy to use light controller that makes light dance to your favorite music."/>
    <n v="6530"/>
    <n v="2500"/>
    <n v="9030"/>
    <x v="0"/>
    <s v="US"/>
    <s v="USD"/>
    <n v="1409099481"/>
    <n v="1406507481"/>
    <b v="1"/>
    <n v="94"/>
    <b v="1"/>
    <s v="technology/hardware"/>
    <n v="4515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41366"/>
    <n v="32768"/>
    <n v="74134"/>
    <x v="0"/>
    <s v="GB"/>
    <s v="GBP"/>
    <n v="1354233296"/>
    <n v="1351641296"/>
    <b v="1"/>
    <n v="625"/>
    <b v="1"/>
    <s v="technology/hardware"/>
    <n v="37067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10175"/>
    <n v="50000"/>
    <n v="60175"/>
    <x v="0"/>
    <s v="NL"/>
    <s v="EUR"/>
    <n v="1420765200"/>
    <n v="1417506853"/>
    <b v="1"/>
    <n v="508"/>
    <b v="1"/>
    <s v="technology/hardware"/>
    <n v="30087.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51047"/>
    <n v="25000"/>
    <n v="76047"/>
    <x v="0"/>
    <s v="US"/>
    <s v="USD"/>
    <n v="1481778000"/>
    <n v="1479216874"/>
    <b v="1"/>
    <n v="531"/>
    <b v="1"/>
    <s v="technology/hardware"/>
    <n v="38023.5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19669"/>
    <n v="25000"/>
    <n v="44669"/>
    <x v="0"/>
    <s v="US"/>
    <s v="USD"/>
    <n v="1398477518"/>
    <n v="1395885518"/>
    <b v="1"/>
    <n v="158"/>
    <b v="1"/>
    <s v="technology/hardware"/>
    <n v="22334.5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223719.59000000003"/>
    <n v="78000"/>
    <n v="301719.59000000003"/>
    <x v="0"/>
    <s v="US"/>
    <s v="USD"/>
    <n v="1430981880"/>
    <n v="1426216033"/>
    <b v="1"/>
    <n v="508"/>
    <b v="1"/>
    <s v="technology/hardware"/>
    <n v="150859.79500000001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8829.140000000014"/>
    <n v="80000"/>
    <n v="168829.14"/>
    <x v="0"/>
    <s v="US"/>
    <s v="USD"/>
    <n v="1450486800"/>
    <n v="1446562807"/>
    <b v="1"/>
    <n v="644"/>
    <b v="1"/>
    <s v="technology/hardware"/>
    <n v="84414.57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9500.5"/>
    <n v="30000"/>
    <n v="39500.5"/>
    <x v="0"/>
    <s v="US"/>
    <s v="USD"/>
    <n v="1399668319"/>
    <n v="1397076319"/>
    <b v="1"/>
    <n v="848"/>
    <b v="1"/>
    <s v="technology/hardware"/>
    <n v="19750.2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20047.64"/>
    <n v="10000"/>
    <n v="30047.64"/>
    <x v="0"/>
    <s v="US"/>
    <s v="USD"/>
    <n v="1388383353"/>
    <n v="1383195753"/>
    <b v="1"/>
    <n v="429"/>
    <b v="1"/>
    <s v="technology/hardware"/>
    <n v="15023.82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25641"/>
    <n v="8000"/>
    <n v="33641"/>
    <x v="0"/>
    <s v="GB"/>
    <s v="GBP"/>
    <n v="1372701600"/>
    <n v="1369895421"/>
    <b v="1"/>
    <n v="204"/>
    <b v="1"/>
    <s v="technology/hardware"/>
    <n v="16820.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45271"/>
    <n v="125000"/>
    <n v="170271"/>
    <x v="0"/>
    <s v="US"/>
    <s v="USD"/>
    <n v="1480568340"/>
    <n v="1477996325"/>
    <b v="1"/>
    <n v="379"/>
    <b v="1"/>
    <s v="technology/hardware"/>
    <n v="85135.5"/>
    <x v="2"/>
    <s v="hardware"/>
    <x v="2039"/>
    <d v="2016-11-30T23:59:00"/>
  </r>
  <r>
    <n v="2040"/>
    <s v="Programmable Capacitor"/>
    <s v="4.29 Billion+ Capacitor Combinations._x000a_No Coding Required."/>
    <n v="4445.1400000000003"/>
    <n v="3000"/>
    <n v="7445.14"/>
    <x v="0"/>
    <s v="US"/>
    <s v="USD"/>
    <n v="1384557303"/>
    <n v="1383257703"/>
    <b v="1"/>
    <n v="271"/>
    <b v="1"/>
    <s v="technology/hardware"/>
    <n v="3722.5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7777"/>
    <n v="9500"/>
    <n v="17277"/>
    <x v="0"/>
    <s v="US"/>
    <s v="USD"/>
    <n v="1478785027"/>
    <n v="1476189427"/>
    <b v="0"/>
    <n v="120"/>
    <b v="1"/>
    <s v="technology/hardware"/>
    <n v="8638.5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2353"/>
    <n v="10000"/>
    <n v="12353"/>
    <x v="0"/>
    <s v="US"/>
    <s v="USD"/>
    <n v="1453481974"/>
    <n v="1448297974"/>
    <b v="0"/>
    <n v="140"/>
    <b v="1"/>
    <s v="technology/hardware"/>
    <n v="6176.5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5626"/>
    <n v="1385"/>
    <n v="7011"/>
    <x v="0"/>
    <s v="US"/>
    <s v="USD"/>
    <n v="1481432340"/>
    <n v="1476764077"/>
    <b v="0"/>
    <n v="193"/>
    <b v="1"/>
    <s v="technology/hardware"/>
    <n v="3505.5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232"/>
    <n v="15000"/>
    <n v="16232"/>
    <x v="0"/>
    <s v="US"/>
    <s v="USD"/>
    <n v="1434212714"/>
    <n v="1431620714"/>
    <b v="0"/>
    <n v="180"/>
    <b v="1"/>
    <s v="technology/hardware"/>
    <n v="8116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35240.01"/>
    <n v="4900"/>
    <n v="40140.01"/>
    <x v="0"/>
    <s v="US"/>
    <s v="USD"/>
    <n v="1341799647"/>
    <n v="1339207647"/>
    <b v="0"/>
    <n v="263"/>
    <b v="1"/>
    <s v="technology/hardware"/>
    <n v="20070.005000000001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2110"/>
    <n v="10000"/>
    <n v="12110"/>
    <x v="0"/>
    <s v="US"/>
    <s v="USD"/>
    <n v="1369282044"/>
    <n v="1366690044"/>
    <b v="0"/>
    <n v="217"/>
    <b v="1"/>
    <s v="technology/hardware"/>
    <n v="6055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2939"/>
    <n v="98000"/>
    <n v="100939"/>
    <x v="0"/>
    <s v="AU"/>
    <s v="AUD"/>
    <n v="1429228800"/>
    <n v="1426714870"/>
    <b v="0"/>
    <n v="443"/>
    <b v="1"/>
    <s v="technology/hardware"/>
    <n v="50469.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41082.449999999997"/>
    <n v="85000"/>
    <n v="126082.45"/>
    <x v="0"/>
    <s v="US"/>
    <s v="USD"/>
    <n v="1369323491"/>
    <n v="1366731491"/>
    <b v="0"/>
    <n v="1373"/>
    <b v="1"/>
    <s v="technology/hardware"/>
    <n v="63041.224999999999"/>
    <x v="2"/>
    <s v="hardware"/>
    <x v="2048"/>
    <d v="2013-05-23T10:38:11"/>
  </r>
  <r>
    <n v="2049"/>
    <s v="LOCK8 - the World's First Smart Bike Lock"/>
    <s v="Keyless. Alarm secured. GPS tracking."/>
    <n v="10095.349999999999"/>
    <n v="50000"/>
    <n v="60095.35"/>
    <x v="0"/>
    <s v="GB"/>
    <s v="GBP"/>
    <n v="1386025140"/>
    <n v="1382963963"/>
    <b v="0"/>
    <n v="742"/>
    <b v="1"/>
    <s v="technology/hardware"/>
    <n v="30047.674999999999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37327"/>
    <n v="10000"/>
    <n v="47327"/>
    <x v="0"/>
    <s v="US"/>
    <s v="USD"/>
    <n v="1433036578"/>
    <n v="1429580578"/>
    <b v="0"/>
    <n v="170"/>
    <b v="1"/>
    <s v="technology/hardware"/>
    <n v="23663.5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2429"/>
    <n v="8000"/>
    <n v="10429"/>
    <x v="0"/>
    <s v="US"/>
    <s v="USD"/>
    <n v="1388017937"/>
    <n v="1385425937"/>
    <b v="0"/>
    <n v="242"/>
    <b v="1"/>
    <s v="technology/hardware"/>
    <n v="5214.5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126524"/>
    <n v="50000"/>
    <n v="176524"/>
    <x v="0"/>
    <s v="US"/>
    <s v="USD"/>
    <n v="1455933653"/>
    <n v="1452045653"/>
    <b v="0"/>
    <n v="541"/>
    <b v="1"/>
    <s v="technology/hardware"/>
    <n v="8826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1"/>
    <n v="5000"/>
    <n v="5051"/>
    <x v="0"/>
    <s v="US"/>
    <s v="USD"/>
    <n v="1448466551"/>
    <n v="1445870951"/>
    <b v="0"/>
    <n v="121"/>
    <b v="1"/>
    <s v="technology/hardware"/>
    <n v="2525.5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4757"/>
    <n v="35000"/>
    <n v="39757"/>
    <x v="0"/>
    <s v="GB"/>
    <s v="GBP"/>
    <n v="1399033810"/>
    <n v="1396441810"/>
    <b v="0"/>
    <n v="621"/>
    <b v="1"/>
    <s v="technology/hardware"/>
    <n v="19878.5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4045"/>
    <n v="6000"/>
    <n v="10045"/>
    <x v="0"/>
    <s v="US"/>
    <s v="USD"/>
    <n v="1417579200"/>
    <n v="1415031043"/>
    <b v="0"/>
    <n v="101"/>
    <b v="1"/>
    <s v="technology/hardware"/>
    <n v="5022.5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26726"/>
    <n v="50000"/>
    <n v="76726"/>
    <x v="0"/>
    <s v="US"/>
    <s v="USD"/>
    <n v="1366222542"/>
    <n v="1363630542"/>
    <b v="0"/>
    <n v="554"/>
    <b v="1"/>
    <s v="technology/hardware"/>
    <n v="38363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334.830000000002"/>
    <n v="15000"/>
    <n v="30334.83"/>
    <x v="0"/>
    <s v="GB"/>
    <s v="GBP"/>
    <n v="1456487532"/>
    <n v="1453895532"/>
    <b v="0"/>
    <n v="666"/>
    <b v="1"/>
    <s v="technology/hardware"/>
    <n v="15167.415000000001"/>
    <x v="2"/>
    <s v="hardware"/>
    <x v="2057"/>
    <d v="2016-02-26T06:52:12"/>
  </r>
  <r>
    <n v="2058"/>
    <s v="Raspberry Pi Debug Clip"/>
    <s v="Making using the serial terminal on the Raspberry Pi as easy as Pi!"/>
    <n v="1748"/>
    <n v="2560"/>
    <n v="4308"/>
    <x v="0"/>
    <s v="GB"/>
    <s v="GBP"/>
    <n v="1425326400"/>
    <n v="1421916830"/>
    <b v="0"/>
    <n v="410"/>
    <b v="1"/>
    <s v="technology/hardware"/>
    <n v="2154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13037"/>
    <n v="30000"/>
    <n v="43037"/>
    <x v="0"/>
    <s v="US"/>
    <s v="USD"/>
    <n v="1454277540"/>
    <n v="1450880854"/>
    <b v="0"/>
    <n v="375"/>
    <b v="1"/>
    <s v="technology/hardware"/>
    <n v="21518.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4100"/>
    <n v="25000"/>
    <n v="49100"/>
    <x v="0"/>
    <s v="US"/>
    <s v="USD"/>
    <n v="1406129150"/>
    <n v="1400945150"/>
    <b v="0"/>
    <n v="1364"/>
    <b v="1"/>
    <s v="technology/hardware"/>
    <n v="24550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396"/>
    <n v="5000"/>
    <n v="5396"/>
    <x v="0"/>
    <s v="US"/>
    <s v="USD"/>
    <n v="1483208454"/>
    <n v="1480616454"/>
    <b v="0"/>
    <n v="35"/>
    <b v="1"/>
    <s v="technology/hardware"/>
    <n v="269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4977"/>
    <n v="100000"/>
    <n v="114977"/>
    <x v="0"/>
    <s v="DK"/>
    <s v="DKK"/>
    <n v="1458807098"/>
    <n v="1456218698"/>
    <b v="0"/>
    <n v="203"/>
    <b v="1"/>
    <s v="technology/hardware"/>
    <n v="57488.5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1922"/>
    <n v="4000"/>
    <n v="5922"/>
    <x v="0"/>
    <s v="DE"/>
    <s v="EUR"/>
    <n v="1463333701"/>
    <n v="1460482501"/>
    <b v="0"/>
    <n v="49"/>
    <b v="1"/>
    <s v="technology/hardware"/>
    <n v="296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38822.27000000002"/>
    <n v="261962"/>
    <n v="500784.27"/>
    <x v="0"/>
    <s v="US"/>
    <s v="USD"/>
    <n v="1370001600"/>
    <n v="1366879523"/>
    <b v="0"/>
    <n v="5812"/>
    <b v="1"/>
    <s v="technology/hardware"/>
    <n v="250392.13500000001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39686.050000000003"/>
    <n v="40000"/>
    <n v="79686.05"/>
    <x v="0"/>
    <s v="GB"/>
    <s v="GBP"/>
    <n v="1387958429"/>
    <n v="1385366429"/>
    <b v="0"/>
    <n v="1556"/>
    <b v="1"/>
    <s v="technology/hardware"/>
    <n v="39843.02500000000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372"/>
    <n v="2000"/>
    <n v="4372"/>
    <x v="0"/>
    <s v="US"/>
    <s v="USD"/>
    <n v="1408818683"/>
    <n v="1406226683"/>
    <b v="0"/>
    <n v="65"/>
    <b v="1"/>
    <s v="technology/hardware"/>
    <n v="2186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133"/>
    <n v="495"/>
    <n v="628"/>
    <x v="0"/>
    <s v="GB"/>
    <s v="GBP"/>
    <n v="1432499376"/>
    <n v="1429648176"/>
    <b v="0"/>
    <n v="10"/>
    <b v="1"/>
    <s v="technology/hardware"/>
    <n v="314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1305.9700000000012"/>
    <n v="25000"/>
    <n v="26305.97"/>
    <x v="0"/>
    <s v="US"/>
    <s v="USD"/>
    <n v="1476994315"/>
    <n v="1474402315"/>
    <b v="0"/>
    <n v="76"/>
    <b v="1"/>
    <s v="technology/hardware"/>
    <n v="13152.985000000001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14203.330000000002"/>
    <n v="50000"/>
    <n v="64203.33"/>
    <x v="0"/>
    <s v="US"/>
    <s v="USD"/>
    <n v="1451776791"/>
    <n v="1449098391"/>
    <b v="0"/>
    <n v="263"/>
    <b v="1"/>
    <s v="technology/hardware"/>
    <n v="32101.665000000001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271659"/>
    <n v="125000"/>
    <n v="396659"/>
    <x v="0"/>
    <s v="DE"/>
    <s v="EUR"/>
    <n v="1467128723"/>
    <n v="1464536723"/>
    <b v="0"/>
    <n v="1530"/>
    <b v="1"/>
    <s v="technology/hardware"/>
    <n v="198329.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36146"/>
    <n v="20000"/>
    <n v="56146"/>
    <x v="0"/>
    <s v="US"/>
    <s v="USD"/>
    <n v="1475390484"/>
    <n v="1471502484"/>
    <b v="0"/>
    <n v="278"/>
    <b v="1"/>
    <s v="technology/hardware"/>
    <n v="28073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673"/>
    <n v="71500"/>
    <n v="79173"/>
    <x v="0"/>
    <s v="US"/>
    <s v="USD"/>
    <n v="1462629432"/>
    <n v="1460037432"/>
    <b v="0"/>
    <n v="350"/>
    <b v="1"/>
    <s v="technology/hardware"/>
    <n v="39586.5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52604.299999999988"/>
    <n v="100000"/>
    <n v="152604.29999999999"/>
    <x v="0"/>
    <s v="US"/>
    <s v="USD"/>
    <n v="1431100918"/>
    <n v="1427212918"/>
    <b v="0"/>
    <n v="470"/>
    <b v="1"/>
    <s v="technology/hardware"/>
    <n v="76302.149999999994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15"/>
    <n v="600"/>
    <n v="615"/>
    <x v="0"/>
    <s v="US"/>
    <s v="USD"/>
    <n v="1462564182"/>
    <n v="1459972182"/>
    <b v="0"/>
    <n v="3"/>
    <b v="1"/>
    <s v="technology/hardware"/>
    <n v="307.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157821.6"/>
    <n v="9999"/>
    <n v="167820.6"/>
    <x v="0"/>
    <s v="US"/>
    <s v="USD"/>
    <n v="1374769288"/>
    <n v="1372177288"/>
    <b v="0"/>
    <n v="8200"/>
    <b v="1"/>
    <s v="technology/hardware"/>
    <n v="83910.3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793594.99"/>
    <n v="179000"/>
    <n v="972594.99"/>
    <x v="0"/>
    <s v="GB"/>
    <s v="GBP"/>
    <n v="1406149689"/>
    <n v="1402693689"/>
    <b v="0"/>
    <n v="8359"/>
    <b v="1"/>
    <s v="technology/hardware"/>
    <n v="486297.49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7754"/>
    <n v="50000"/>
    <n v="57754"/>
    <x v="0"/>
    <s v="US"/>
    <s v="USD"/>
    <n v="1433538000"/>
    <n v="1428541276"/>
    <b v="0"/>
    <n v="188"/>
    <b v="1"/>
    <s v="technology/hardware"/>
    <n v="2887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6241"/>
    <n v="20000"/>
    <n v="26241"/>
    <x v="0"/>
    <s v="ES"/>
    <s v="EUR"/>
    <n v="1482085857"/>
    <n v="1479493857"/>
    <b v="0"/>
    <n v="48"/>
    <b v="1"/>
    <s v="technology/hardware"/>
    <n v="13120.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8817"/>
    <n v="10000"/>
    <n v="28817"/>
    <x v="0"/>
    <s v="GB"/>
    <s v="GBP"/>
    <n v="1435258800"/>
    <n v="1432659793"/>
    <b v="0"/>
    <n v="607"/>
    <b v="1"/>
    <s v="technology/hardware"/>
    <n v="14408.5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4078"/>
    <n v="1000"/>
    <n v="5078"/>
    <x v="0"/>
    <s v="US"/>
    <s v="USD"/>
    <n v="1447286300"/>
    <n v="1444690700"/>
    <b v="0"/>
    <n v="50"/>
    <b v="1"/>
    <s v="technology/hardware"/>
    <n v="2539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510"/>
    <n v="3500"/>
    <n v="4010"/>
    <x v="0"/>
    <s v="US"/>
    <s v="USD"/>
    <n v="1337144340"/>
    <n v="1333597555"/>
    <b v="0"/>
    <n v="55"/>
    <b v="1"/>
    <s v="music/indie rock"/>
    <n v="2005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61"/>
    <n v="1500"/>
    <n v="1661"/>
    <x v="0"/>
    <s v="US"/>
    <s v="USD"/>
    <n v="1322106796"/>
    <n v="1316919196"/>
    <b v="0"/>
    <n v="38"/>
    <b v="1"/>
    <s v="music/indie rock"/>
    <n v="830.5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100"/>
    <n v="750"/>
    <n v="850"/>
    <x v="0"/>
    <s v="US"/>
    <s v="USD"/>
    <n v="1338830395"/>
    <n v="1336238395"/>
    <b v="0"/>
    <n v="25"/>
    <b v="1"/>
    <s v="music/indie rock"/>
    <n v="425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250"/>
    <n v="3000"/>
    <n v="3250"/>
    <x v="0"/>
    <s v="US"/>
    <s v="USD"/>
    <n v="1399186740"/>
    <n v="1396468782"/>
    <b v="0"/>
    <n v="46"/>
    <b v="1"/>
    <s v="music/indie rock"/>
    <n v="1625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1412"/>
    <n v="6000"/>
    <n v="7412"/>
    <x v="0"/>
    <s v="US"/>
    <s v="USD"/>
    <n v="1342382587"/>
    <n v="1339790587"/>
    <b v="0"/>
    <n v="83"/>
    <b v="1"/>
    <s v="music/indie rock"/>
    <n v="3706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28"/>
    <n v="4000"/>
    <n v="4028"/>
    <x v="0"/>
    <s v="US"/>
    <s v="USD"/>
    <n v="1323838740"/>
    <n v="1321200332"/>
    <b v="0"/>
    <n v="35"/>
    <b v="1"/>
    <s v="music/indie rock"/>
    <n v="2014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3"/>
    <n v="1500"/>
    <n v="1553"/>
    <x v="0"/>
    <s v="US"/>
    <s v="USD"/>
    <n v="1315457658"/>
    <n v="1312865658"/>
    <b v="0"/>
    <n v="25"/>
    <b v="1"/>
    <s v="music/indie rock"/>
    <n v="776.5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465.32000000000016"/>
    <n v="3000"/>
    <n v="3465.32"/>
    <x v="0"/>
    <s v="US"/>
    <s v="USD"/>
    <n v="1284177540"/>
    <n v="1281028152"/>
    <b v="0"/>
    <n v="75"/>
    <b v="1"/>
    <s v="music/indie rock"/>
    <n v="1732.66"/>
    <x v="4"/>
    <s v="indie rock"/>
    <x v="2088"/>
    <d v="2010-09-10T22:59:00"/>
  </r>
  <r>
    <n v="2089"/>
    <s v="Little Moses EP"/>
    <s v="Little Moses is trying to record their first EP, and we can't do it without your help!"/>
    <n v="510.01000000000022"/>
    <n v="2500"/>
    <n v="3010.01"/>
    <x v="0"/>
    <s v="US"/>
    <s v="USD"/>
    <n v="1375408194"/>
    <n v="1372384194"/>
    <b v="0"/>
    <n v="62"/>
    <b v="1"/>
    <s v="music/indie rock"/>
    <n v="1505.0050000000001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1203.2299999999996"/>
    <n v="8000"/>
    <n v="9203.23"/>
    <x v="0"/>
    <s v="US"/>
    <s v="USD"/>
    <n v="1361696955"/>
    <n v="1359104955"/>
    <b v="0"/>
    <n v="160"/>
    <b v="1"/>
    <s v="music/indie rock"/>
    <n v="4601.614999999999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3684.2000000000007"/>
    <n v="18000"/>
    <n v="21684.2"/>
    <x v="0"/>
    <s v="US"/>
    <s v="USD"/>
    <n v="1299009600"/>
    <n v="1294818278"/>
    <b v="0"/>
    <n v="246"/>
    <b v="1"/>
    <s v="music/indie rock"/>
    <n v="10842.1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77"/>
    <n v="6000"/>
    <n v="6077"/>
    <x v="0"/>
    <s v="US"/>
    <s v="USD"/>
    <n v="1318006732"/>
    <n v="1312822732"/>
    <b v="0"/>
    <n v="55"/>
    <b v="1"/>
    <s v="music/indie rock"/>
    <n v="3038.5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37"/>
    <n v="1500"/>
    <n v="1537"/>
    <x v="0"/>
    <s v="US"/>
    <s v="USD"/>
    <n v="1356211832"/>
    <n v="1351024232"/>
    <b v="0"/>
    <n v="23"/>
    <b v="1"/>
    <s v="music/indie rock"/>
    <n v="768.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719"/>
    <n v="3500"/>
    <n v="4219"/>
    <x v="0"/>
    <s v="US"/>
    <s v="USD"/>
    <n v="1330916400"/>
    <n v="1327969730"/>
    <b v="0"/>
    <n v="72"/>
    <b v="1"/>
    <s v="music/indie rock"/>
    <n v="2109.5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0"/>
    <n v="2500"/>
    <n v="2500"/>
    <x v="0"/>
    <s v="US"/>
    <s v="USD"/>
    <n v="1317576973"/>
    <n v="1312392973"/>
    <b v="0"/>
    <n v="22"/>
    <b v="1"/>
    <s v="music/indie rock"/>
    <n v="1250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10"/>
    <n v="600"/>
    <n v="610"/>
    <x v="0"/>
    <s v="US"/>
    <s v="USD"/>
    <n v="1351223940"/>
    <n v="1349892735"/>
    <b v="0"/>
    <n v="14"/>
    <b v="1"/>
    <s v="music/indie rock"/>
    <n v="305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0"/>
    <n v="3000"/>
    <n v="3000"/>
    <x v="0"/>
    <s v="US"/>
    <s v="USD"/>
    <n v="1322751735"/>
    <n v="1317564135"/>
    <b v="0"/>
    <n v="38"/>
    <b v="1"/>
    <s v="music/indie rock"/>
    <n v="1500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20"/>
    <n v="6000"/>
    <n v="6020"/>
    <x v="0"/>
    <s v="US"/>
    <s v="USD"/>
    <n v="1331174635"/>
    <n v="1328582635"/>
    <b v="0"/>
    <n v="32"/>
    <b v="1"/>
    <s v="music/indie rock"/>
    <n v="3010"/>
    <x v="4"/>
    <s v="indie rock"/>
    <x v="2098"/>
    <d v="2012-03-07T21:43:55"/>
  </r>
  <r>
    <n v="2099"/>
    <s v="Roosevelt Died."/>
    <s v="Our tour van died, we need help!"/>
    <n v="971"/>
    <n v="3000"/>
    <n v="3971"/>
    <x v="0"/>
    <s v="US"/>
    <s v="USD"/>
    <n v="1435808400"/>
    <n v="1434650084"/>
    <b v="0"/>
    <n v="63"/>
    <b v="1"/>
    <s v="music/indie rock"/>
    <n v="1985.5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220"/>
    <n v="600"/>
    <n v="820"/>
    <x v="0"/>
    <s v="US"/>
    <s v="USD"/>
    <n v="1341028740"/>
    <n v="1339704141"/>
    <b v="0"/>
    <n v="27"/>
    <b v="1"/>
    <s v="music/indie rock"/>
    <n v="41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65"/>
    <n v="2000"/>
    <n v="2265"/>
    <x v="0"/>
    <s v="US"/>
    <s v="USD"/>
    <n v="1329104114"/>
    <n v="1323920114"/>
    <b v="0"/>
    <n v="44"/>
    <b v="1"/>
    <s v="music/indie rock"/>
    <n v="1132.5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360"/>
    <n v="1000"/>
    <n v="1360"/>
    <x v="0"/>
    <s v="US"/>
    <s v="USD"/>
    <n v="1304628648"/>
    <n v="1302036648"/>
    <b v="0"/>
    <n v="38"/>
    <b v="1"/>
    <s v="music/indie rock"/>
    <n v="680"/>
    <x v="4"/>
    <s v="indie rock"/>
    <x v="2102"/>
    <d v="2011-05-05T15:50:48"/>
  </r>
  <r>
    <n v="2103"/>
    <s v="Matthew Moon's New Album"/>
    <s v="Indie rocker, Matthew Moon, has something to share with you..."/>
    <n v="3587"/>
    <n v="7777"/>
    <n v="11364"/>
    <x v="0"/>
    <s v="US"/>
    <s v="USD"/>
    <n v="1352488027"/>
    <n v="1349892427"/>
    <b v="0"/>
    <n v="115"/>
    <b v="1"/>
    <s v="music/indie rock"/>
    <n v="56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236"/>
    <n v="800"/>
    <n v="1036"/>
    <x v="0"/>
    <s v="US"/>
    <s v="USD"/>
    <n v="1369958400"/>
    <n v="1367286434"/>
    <b v="0"/>
    <n v="37"/>
    <b v="1"/>
    <s v="music/indie rock"/>
    <n v="51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3080"/>
    <n v="2000"/>
    <n v="5080"/>
    <x v="0"/>
    <s v="US"/>
    <s v="USD"/>
    <n v="1416542400"/>
    <n v="1415472953"/>
    <b v="0"/>
    <n v="99"/>
    <b v="1"/>
    <s v="music/indie rock"/>
    <n v="2540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155"/>
    <n v="2200"/>
    <n v="2355"/>
    <x v="0"/>
    <s v="US"/>
    <s v="USD"/>
    <n v="1359176974"/>
    <n v="1356584974"/>
    <b v="0"/>
    <n v="44"/>
    <b v="1"/>
    <s v="music/indie rock"/>
    <n v="1177.5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154.65999999999985"/>
    <n v="2000"/>
    <n v="2154.66"/>
    <x v="0"/>
    <s v="US"/>
    <s v="USD"/>
    <n v="1415815393"/>
    <n v="1413997393"/>
    <b v="0"/>
    <n v="58"/>
    <b v="1"/>
    <s v="music/indie rock"/>
    <n v="1077.3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170"/>
    <n v="16000"/>
    <n v="17170"/>
    <x v="0"/>
    <s v="US"/>
    <s v="USD"/>
    <n v="1347249300"/>
    <n v="1344917580"/>
    <b v="0"/>
    <n v="191"/>
    <b v="1"/>
    <s v="music/indie rock"/>
    <n v="8585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261"/>
    <n v="4000"/>
    <n v="4261"/>
    <x v="0"/>
    <s v="US"/>
    <s v="USD"/>
    <n v="1436115617"/>
    <n v="1433523617"/>
    <b v="0"/>
    <n v="40"/>
    <b v="1"/>
    <s v="music/indie rock"/>
    <n v="2130.5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7"/>
    <n v="2000"/>
    <n v="2007"/>
    <x v="0"/>
    <s v="US"/>
    <s v="USD"/>
    <n v="1401253140"/>
    <n v="1398873969"/>
    <b v="0"/>
    <n v="38"/>
    <b v="1"/>
    <s v="music/indie rock"/>
    <n v="1003.5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130"/>
    <n v="2000"/>
    <n v="2130"/>
    <x v="0"/>
    <s v="US"/>
    <s v="USD"/>
    <n v="1313370000"/>
    <n v="1307594625"/>
    <b v="0"/>
    <n v="39"/>
    <b v="1"/>
    <s v="music/indie rock"/>
    <n v="106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0"/>
    <n v="300"/>
    <n v="300"/>
    <x v="0"/>
    <s v="US"/>
    <s v="USD"/>
    <n v="1366064193"/>
    <n v="1364854593"/>
    <b v="0"/>
    <n v="11"/>
    <b v="1"/>
    <s v="music/indie rock"/>
    <n v="150"/>
    <x v="4"/>
    <s v="indie rock"/>
    <x v="2112"/>
    <d v="2013-04-15T17:16:33"/>
  </r>
  <r>
    <n v="2113"/>
    <s v="Summer Underground // Honeycomb LP"/>
    <s v="Help us fund our second full-length album Honeycomb!"/>
    <n v="340"/>
    <n v="7000"/>
    <n v="7340"/>
    <x v="0"/>
    <s v="US"/>
    <s v="USD"/>
    <n v="1411505176"/>
    <n v="1408481176"/>
    <b v="0"/>
    <n v="107"/>
    <b v="1"/>
    <s v="music/indie rock"/>
    <n v="3670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235"/>
    <n v="5000"/>
    <n v="5235"/>
    <x v="0"/>
    <s v="US"/>
    <s v="USD"/>
    <n v="1291870740"/>
    <n v="1286480070"/>
    <b v="0"/>
    <n v="147"/>
    <b v="1"/>
    <s v="music/indie rock"/>
    <n v="2617.5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885"/>
    <n v="1500"/>
    <n v="3385"/>
    <x v="0"/>
    <s v="US"/>
    <s v="USD"/>
    <n v="1298167001"/>
    <n v="1295575001"/>
    <b v="0"/>
    <n v="36"/>
    <b v="1"/>
    <s v="music/indie rock"/>
    <n v="1692.5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34"/>
    <n v="48000"/>
    <n v="48434"/>
    <x v="0"/>
    <s v="US"/>
    <s v="USD"/>
    <n v="1349203203"/>
    <n v="1345056003"/>
    <b v="0"/>
    <n v="92"/>
    <b v="1"/>
    <s v="music/indie rock"/>
    <n v="24217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573"/>
    <n v="1200"/>
    <n v="1773"/>
    <x v="0"/>
    <s v="US"/>
    <s v="USD"/>
    <n v="1445921940"/>
    <n v="1444699549"/>
    <b v="0"/>
    <n v="35"/>
    <b v="1"/>
    <s v="music/indie rock"/>
    <n v="886.5"/>
    <x v="4"/>
    <s v="indie rock"/>
    <x v="2117"/>
    <d v="2015-10-26T23:59:00"/>
  </r>
  <r>
    <n v="2118"/>
    <s v="PORCHES. vs. THE U.S.A."/>
    <s v="PORCHES.  and Documentarians tour from New York to San Francisco and back."/>
    <n v="346.1099999999999"/>
    <n v="1000"/>
    <n v="1346.11"/>
    <x v="0"/>
    <s v="US"/>
    <s v="USD"/>
    <n v="1311538136"/>
    <n v="1308946136"/>
    <b v="0"/>
    <n v="17"/>
    <b v="1"/>
    <s v="music/indie rock"/>
    <n v="673.05499999999995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15"/>
    <n v="2000"/>
    <n v="2015"/>
    <x v="0"/>
    <s v="US"/>
    <s v="USD"/>
    <n v="1345086445"/>
    <n v="1342494445"/>
    <b v="0"/>
    <n v="22"/>
    <b v="1"/>
    <s v="music/indie rock"/>
    <n v="1007.5"/>
    <x v="4"/>
    <s v="indie rock"/>
    <x v="2119"/>
    <d v="2012-08-15T22:07:25"/>
  </r>
  <r>
    <n v="2120"/>
    <s v="Hearty Har Full Length Album"/>
    <s v="&lt;3_x000a_Coming in from outer space. Help Hearty Har record their 1st album!!"/>
    <n v="70.430000000000291"/>
    <n v="8000"/>
    <n v="8070.43"/>
    <x v="0"/>
    <s v="US"/>
    <s v="USD"/>
    <n v="1388617736"/>
    <n v="1384384136"/>
    <b v="0"/>
    <n v="69"/>
    <b v="1"/>
    <s v="music/indie rock"/>
    <n v="4035.2150000000001"/>
    <x v="4"/>
    <s v="indie rock"/>
    <x v="2120"/>
    <d v="2014-01-01T18:08:56"/>
  </r>
  <r>
    <n v="2121"/>
    <s v="Legend of Decay"/>
    <s v="Join us on an epic journey to discover a millennia old secret which will change the world forever."/>
    <n v="-49716"/>
    <n v="50000"/>
    <n v="284"/>
    <x v="2"/>
    <s v="CH"/>
    <s v="CHF"/>
    <n v="1484156948"/>
    <n v="1481564948"/>
    <b v="0"/>
    <n v="10"/>
    <b v="0"/>
    <s v="games/video games"/>
    <n v="142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-79690"/>
    <n v="80000"/>
    <n v="310"/>
    <x v="2"/>
    <s v="MX"/>
    <s v="MXN"/>
    <n v="1483773169"/>
    <n v="1481181169"/>
    <b v="0"/>
    <n v="3"/>
    <b v="0"/>
    <s v="games/video games"/>
    <n v="155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-450"/>
    <n v="500"/>
    <n v="50"/>
    <x v="2"/>
    <s v="US"/>
    <s v="USD"/>
    <n v="1268636340"/>
    <n v="1263982307"/>
    <b v="0"/>
    <n v="5"/>
    <b v="0"/>
    <s v="games/video games"/>
    <n v="25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-985"/>
    <n v="1100"/>
    <n v="115"/>
    <x v="2"/>
    <s v="US"/>
    <s v="USD"/>
    <n v="1291093200"/>
    <n v="1286930435"/>
    <b v="0"/>
    <n v="5"/>
    <b v="0"/>
    <s v="games/video games"/>
    <n v="57.5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-59148"/>
    <n v="60000"/>
    <n v="852"/>
    <x v="2"/>
    <s v="US"/>
    <s v="USD"/>
    <n v="1438734833"/>
    <n v="1436142833"/>
    <b v="0"/>
    <n v="27"/>
    <b v="0"/>
    <s v="games/video games"/>
    <n v="42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-19990"/>
    <n v="20000"/>
    <n v="10"/>
    <x v="2"/>
    <s v="US"/>
    <s v="USD"/>
    <n v="1418080887"/>
    <n v="1415488887"/>
    <b v="0"/>
    <n v="2"/>
    <b v="0"/>
    <s v="games/video games"/>
    <n v="5"/>
    <x v="6"/>
    <s v="video games"/>
    <x v="2126"/>
    <d v="2014-12-08T18:21:27"/>
  </r>
  <r>
    <n v="2127"/>
    <s v="Three Monkeys - Part 1: Into the Abyss"/>
    <s v="Three Monkeys is an audio adventure game for PC."/>
    <n v="-19924"/>
    <n v="28000"/>
    <n v="8076"/>
    <x v="2"/>
    <s v="GB"/>
    <s v="GBP"/>
    <n v="1426158463"/>
    <n v="1423570063"/>
    <b v="0"/>
    <n v="236"/>
    <b v="0"/>
    <s v="games/video games"/>
    <n v="4038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-14975"/>
    <n v="15000"/>
    <n v="25"/>
    <x v="2"/>
    <s v="CA"/>
    <s v="CAD"/>
    <n v="1411324369"/>
    <n v="1406140369"/>
    <b v="0"/>
    <n v="1"/>
    <b v="0"/>
    <s v="games/video games"/>
    <n v="12.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-1764"/>
    <n v="2000"/>
    <n v="236"/>
    <x v="2"/>
    <s v="US"/>
    <s v="USD"/>
    <n v="1457570100"/>
    <n v="1454978100"/>
    <b v="0"/>
    <n v="12"/>
    <b v="0"/>
    <s v="games/video games"/>
    <n v="118"/>
    <x v="6"/>
    <s v="video games"/>
    <x v="2129"/>
    <d v="2016-03-09T19:35:00"/>
  </r>
  <r>
    <n v="2130"/>
    <s v="Wondrous Adventures: A Kid's Game"/>
    <s v="You are the hero tasked to save your home from the villainous Sanword."/>
    <n v="-41915"/>
    <n v="42000"/>
    <n v="85"/>
    <x v="2"/>
    <s v="US"/>
    <s v="USD"/>
    <n v="1408154663"/>
    <n v="1405130663"/>
    <b v="0"/>
    <n v="4"/>
    <b v="0"/>
    <s v="games/video games"/>
    <n v="42.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-475"/>
    <n v="500"/>
    <n v="25"/>
    <x v="2"/>
    <s v="US"/>
    <s v="USD"/>
    <n v="1436677091"/>
    <n v="1434085091"/>
    <b v="0"/>
    <n v="3"/>
    <b v="0"/>
    <s v="games/video games"/>
    <n v="12.5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-97887.01"/>
    <n v="100000"/>
    <n v="2112.9899999999998"/>
    <x v="2"/>
    <s v="US"/>
    <s v="USD"/>
    <n v="1391427692"/>
    <n v="1388835692"/>
    <b v="0"/>
    <n v="99"/>
    <b v="0"/>
    <s v="games/video games"/>
    <n v="1056.4950000000026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-984"/>
    <n v="1000"/>
    <n v="16"/>
    <x v="2"/>
    <s v="US"/>
    <s v="USD"/>
    <n v="1303628340"/>
    <n v="1300328399"/>
    <b v="0"/>
    <n v="3"/>
    <b v="0"/>
    <s v="games/video games"/>
    <n v="8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-5896"/>
    <n v="6000"/>
    <n v="104"/>
    <x v="2"/>
    <s v="US"/>
    <s v="USD"/>
    <n v="1367097391"/>
    <n v="1364505391"/>
    <b v="0"/>
    <n v="3"/>
    <b v="0"/>
    <s v="games/video games"/>
    <n v="52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-4522"/>
    <n v="5000"/>
    <n v="478"/>
    <x v="2"/>
    <s v="US"/>
    <s v="USD"/>
    <n v="1349392033"/>
    <n v="1346800033"/>
    <b v="0"/>
    <n v="22"/>
    <b v="0"/>
    <s v="games/video games"/>
    <n v="239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-79952.31"/>
    <n v="80000"/>
    <n v="47.69"/>
    <x v="2"/>
    <s v="US"/>
    <s v="USD"/>
    <n v="1382184786"/>
    <n v="1379592786"/>
    <b v="0"/>
    <n v="4"/>
    <b v="0"/>
    <s v="games/video games"/>
    <n v="23.845000000001164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-35797"/>
    <n v="50000"/>
    <n v="14203"/>
    <x v="2"/>
    <s v="CA"/>
    <s v="CAD"/>
    <n v="1417804229"/>
    <n v="1415212229"/>
    <b v="0"/>
    <n v="534"/>
    <b v="0"/>
    <s v="games/video games"/>
    <n v="7101.5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-872"/>
    <n v="1000"/>
    <n v="128"/>
    <x v="2"/>
    <s v="GB"/>
    <s v="GBP"/>
    <n v="1383959939"/>
    <n v="1381364339"/>
    <b v="0"/>
    <n v="12"/>
    <b v="0"/>
    <s v="games/video games"/>
    <n v="64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-28374"/>
    <n v="30000"/>
    <n v="1626"/>
    <x v="2"/>
    <s v="US"/>
    <s v="USD"/>
    <n v="1478196008"/>
    <n v="1475604008"/>
    <b v="0"/>
    <n v="56"/>
    <b v="0"/>
    <s v="games/video games"/>
    <n v="813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-499440"/>
    <n v="500000"/>
    <n v="560"/>
    <x v="2"/>
    <s v="US"/>
    <s v="USD"/>
    <n v="1357934424"/>
    <n v="1355342424"/>
    <b v="0"/>
    <n v="11"/>
    <b v="0"/>
    <s v="games/video games"/>
    <n v="280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-15000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-9899"/>
    <n v="10500"/>
    <n v="601"/>
    <x v="2"/>
    <s v="DE"/>
    <s v="EUR"/>
    <n v="1451494210"/>
    <n v="1449075010"/>
    <b v="0"/>
    <n v="12"/>
    <b v="0"/>
    <s v="games/video games"/>
    <n v="300.5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-1775"/>
    <n v="2000"/>
    <n v="225"/>
    <x v="2"/>
    <s v="US"/>
    <s v="USD"/>
    <n v="1279738800"/>
    <n v="1275599812"/>
    <b v="0"/>
    <n v="5"/>
    <b v="0"/>
    <s v="games/video games"/>
    <n v="112.5"/>
    <x v="6"/>
    <s v="video games"/>
    <x v="2143"/>
    <d v="2010-07-21T14:00:00"/>
  </r>
  <r>
    <n v="2144"/>
    <s v="Project Starborn"/>
    <s v="A thousand community-built sandbox games (and more!) with a fully-customizable game engine."/>
    <n v="-34893"/>
    <n v="35500"/>
    <n v="607"/>
    <x v="2"/>
    <s v="US"/>
    <s v="USD"/>
    <n v="1379164040"/>
    <n v="1376399240"/>
    <b v="0"/>
    <n v="24"/>
    <b v="0"/>
    <s v="games/video games"/>
    <n v="303.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-10435"/>
    <n v="15000"/>
    <n v="4565"/>
    <x v="2"/>
    <s v="US"/>
    <s v="USD"/>
    <n v="1385534514"/>
    <n v="1382938914"/>
    <b v="0"/>
    <n v="89"/>
    <b v="0"/>
    <s v="games/video games"/>
    <n v="2282.5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-4999"/>
    <n v="5000"/>
    <n v="1"/>
    <x v="2"/>
    <s v="US"/>
    <s v="USD"/>
    <n v="1455207510"/>
    <n v="1453997910"/>
    <b v="0"/>
    <n v="1"/>
    <b v="0"/>
    <s v="games/video games"/>
    <n v="0.5"/>
    <x v="6"/>
    <s v="video games"/>
    <x v="2146"/>
    <d v="2016-02-11T11:18:30"/>
  </r>
  <r>
    <n v="2147"/>
    <s v="Johnny Rocketfingers 3"/>
    <s v="A Point and Click Adventure on Steroids."/>
    <n v="-387284"/>
    <n v="390000"/>
    <n v="2716"/>
    <x v="2"/>
    <s v="US"/>
    <s v="USD"/>
    <n v="1416125148"/>
    <n v="1413356748"/>
    <b v="0"/>
    <n v="55"/>
    <b v="0"/>
    <s v="games/video games"/>
    <n v="135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-98"/>
    <n v="100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-2000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0T19:00:00"/>
  </r>
  <r>
    <n v="2150"/>
    <s v="The Unknown Door"/>
    <s v="A pixel styled open world detective game."/>
    <n v="-49595"/>
    <n v="50000"/>
    <n v="405"/>
    <x v="2"/>
    <s v="NO"/>
    <s v="NOK"/>
    <n v="1468392599"/>
    <n v="1465800599"/>
    <b v="0"/>
    <n v="4"/>
    <b v="0"/>
    <s v="games/video games"/>
    <n v="202.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-44882"/>
    <n v="45000"/>
    <n v="118"/>
    <x v="2"/>
    <s v="US"/>
    <s v="USD"/>
    <n v="1467231614"/>
    <n v="1464639614"/>
    <b v="0"/>
    <n v="6"/>
    <b v="0"/>
    <s v="games/video games"/>
    <n v="59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-29950"/>
    <n v="30000"/>
    <n v="50"/>
    <x v="2"/>
    <s v="US"/>
    <s v="USD"/>
    <n v="1394909909"/>
    <n v="1392321509"/>
    <b v="0"/>
    <n v="4"/>
    <b v="0"/>
    <s v="games/video games"/>
    <n v="2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-372591"/>
    <n v="372625"/>
    <n v="34"/>
    <x v="2"/>
    <s v="US"/>
    <s v="USD"/>
    <n v="1420876740"/>
    <n v="1417470718"/>
    <b v="0"/>
    <n v="4"/>
    <b v="0"/>
    <s v="games/video games"/>
    <n v="17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-248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-4885"/>
    <n v="5000"/>
    <n v="115"/>
    <x v="2"/>
    <s v="GB"/>
    <s v="GBP"/>
    <n v="1459443385"/>
    <n v="1456854985"/>
    <b v="0"/>
    <n v="5"/>
    <b v="0"/>
    <s v="games/video games"/>
    <n v="57.5"/>
    <x v="6"/>
    <s v="video games"/>
    <x v="2155"/>
    <d v="2016-03-31T11:56:25"/>
  </r>
  <r>
    <n v="2156"/>
    <s v="Beyond Black Space"/>
    <s v="Captain and manage your ship along with your crew in this deep space adventure! (PC/Linux/Mac)"/>
    <n v="-54507"/>
    <n v="56000"/>
    <n v="1493"/>
    <x v="2"/>
    <s v="US"/>
    <s v="USD"/>
    <n v="1379363406"/>
    <n v="1375475406"/>
    <b v="0"/>
    <n v="83"/>
    <b v="0"/>
    <s v="games/video games"/>
    <n v="746.5"/>
    <x v="6"/>
    <s v="video games"/>
    <x v="2156"/>
    <d v="2013-09-16T15:30:06"/>
  </r>
  <r>
    <n v="2157"/>
    <s v="Nin"/>
    <s v="Gamers and 90's fans unite in this small tale of epic proportions!"/>
    <n v="-53856"/>
    <n v="75000"/>
    <n v="21144"/>
    <x v="2"/>
    <s v="US"/>
    <s v="USD"/>
    <n v="1482479940"/>
    <n v="1479684783"/>
    <b v="0"/>
    <n v="57"/>
    <b v="0"/>
    <s v="games/video games"/>
    <n v="10572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-280229.89"/>
    <n v="300000"/>
    <n v="19770.11"/>
    <x v="2"/>
    <s v="US"/>
    <s v="USD"/>
    <n v="1360009774"/>
    <n v="1356121774"/>
    <b v="0"/>
    <n v="311"/>
    <b v="0"/>
    <s v="games/video games"/>
    <n v="9885.054999999993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-3574"/>
    <n v="3600"/>
    <n v="26"/>
    <x v="2"/>
    <s v="US"/>
    <s v="USD"/>
    <n v="1310837574"/>
    <n v="1308245574"/>
    <b v="0"/>
    <n v="2"/>
    <b v="0"/>
    <s v="games/video games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-9915"/>
    <n v="10000"/>
    <n v="85"/>
    <x v="2"/>
    <s v="US"/>
    <s v="USD"/>
    <n v="1337447105"/>
    <n v="1334855105"/>
    <b v="0"/>
    <n v="16"/>
    <b v="0"/>
    <s v="games/video games"/>
    <n v="42.5"/>
    <x v="6"/>
    <s v="video games"/>
    <x v="2160"/>
    <d v="2012-05-19T12:05:05"/>
  </r>
  <r>
    <n v="2161"/>
    <s v="CallMeGhost DEBUT ALBUM preorder!"/>
    <s v="We're trying to fund hard copies of our debut album!"/>
    <n v="63"/>
    <n v="400"/>
    <n v="463"/>
    <x v="0"/>
    <s v="US"/>
    <s v="USD"/>
    <n v="1443040059"/>
    <n v="1440448059"/>
    <b v="0"/>
    <n v="13"/>
    <b v="1"/>
    <s v="music/rock"/>
    <n v="231.5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552"/>
    <n v="4500"/>
    <n v="5052"/>
    <x v="0"/>
    <s v="US"/>
    <s v="USD"/>
    <n v="1406226191"/>
    <n v="1403547791"/>
    <b v="0"/>
    <n v="58"/>
    <b v="1"/>
    <s v="music/rock"/>
    <n v="2526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805"/>
    <n v="2500"/>
    <n v="3305"/>
    <x v="0"/>
    <s v="US"/>
    <s v="USD"/>
    <n v="1433735400"/>
    <n v="1429306520"/>
    <b v="0"/>
    <n v="44"/>
    <b v="1"/>
    <s v="music/rock"/>
    <n v="1652.5"/>
    <x v="4"/>
    <s v="rock"/>
    <x v="2163"/>
    <d v="2015-06-07T22:50:00"/>
  </r>
  <r>
    <n v="2164"/>
    <s v="Rosaline debut record"/>
    <s v="South Florida roots country/rock outfit's long awaited debut record"/>
    <n v="145"/>
    <n v="5500"/>
    <n v="5645"/>
    <x v="0"/>
    <s v="US"/>
    <s v="USD"/>
    <n v="1466827140"/>
    <n v="1464196414"/>
    <b v="0"/>
    <n v="83"/>
    <b v="1"/>
    <s v="music/rock"/>
    <n v="2822.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966"/>
    <n v="2500"/>
    <n v="3466"/>
    <x v="0"/>
    <s v="FR"/>
    <s v="EUR"/>
    <n v="1460127635"/>
    <n v="1457539235"/>
    <b v="0"/>
    <n v="117"/>
    <b v="1"/>
    <s v="music/rock"/>
    <n v="1733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932"/>
    <n v="2000"/>
    <n v="2932"/>
    <x v="0"/>
    <s v="US"/>
    <s v="USD"/>
    <n v="1417813618"/>
    <n v="1413922018"/>
    <b v="0"/>
    <n v="32"/>
    <b v="1"/>
    <s v="music/rock"/>
    <n v="1466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30"/>
    <n v="150"/>
    <n v="180"/>
    <x v="0"/>
    <s v="US"/>
    <s v="USD"/>
    <n v="1347672937"/>
    <n v="1346463337"/>
    <b v="0"/>
    <n v="8"/>
    <b v="1"/>
    <s v="music/rock"/>
    <n v="90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3884.6899999999987"/>
    <n v="18000"/>
    <n v="21884.69"/>
    <x v="0"/>
    <s v="US"/>
    <s v="USD"/>
    <n v="1486702800"/>
    <n v="1484058261"/>
    <b v="0"/>
    <n v="340"/>
    <b v="1"/>
    <s v="music/rock"/>
    <n v="10942.344999999999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0"/>
    <n v="153"/>
    <n v="153"/>
    <x v="0"/>
    <s v="US"/>
    <s v="USD"/>
    <n v="1488473351"/>
    <n v="1488214151"/>
    <b v="0"/>
    <n v="7"/>
    <b v="1"/>
    <s v="music/rock"/>
    <n v="76.5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283"/>
    <n v="350"/>
    <n v="633"/>
    <x v="0"/>
    <s v="US"/>
    <s v="USD"/>
    <n v="1440266422"/>
    <n v="1436810422"/>
    <b v="0"/>
    <n v="19"/>
    <b v="1"/>
    <s v="music/rock"/>
    <n v="316.5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243"/>
    <n v="4000"/>
    <n v="4243"/>
    <x v="0"/>
    <s v="US"/>
    <s v="USD"/>
    <n v="1434949200"/>
    <n v="1431903495"/>
    <b v="0"/>
    <n v="47"/>
    <b v="1"/>
    <s v="music/rock"/>
    <n v="2121.5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0"/>
    <n v="1000"/>
    <n v="1000"/>
    <x v="0"/>
    <s v="US"/>
    <s v="USD"/>
    <n v="1429365320"/>
    <n v="1426773320"/>
    <b v="0"/>
    <n v="13"/>
    <b v="1"/>
    <s v="music/rock"/>
    <n v="500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1131"/>
    <n v="4200"/>
    <n v="5331"/>
    <x v="0"/>
    <s v="US"/>
    <s v="USD"/>
    <n v="1378785540"/>
    <n v="1376066243"/>
    <b v="0"/>
    <n v="90"/>
    <b v="1"/>
    <s v="music/rock"/>
    <n v="2665.5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119"/>
    <n v="4000"/>
    <n v="4119"/>
    <x v="0"/>
    <s v="GB"/>
    <s v="GBP"/>
    <n v="1462453307"/>
    <n v="1459861307"/>
    <b v="0"/>
    <n v="63"/>
    <b v="1"/>
    <s v="music/rock"/>
    <n v="2059.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1050"/>
    <n v="700"/>
    <n v="1750"/>
    <x v="0"/>
    <s v="US"/>
    <s v="USD"/>
    <n v="1469059986"/>
    <n v="1468455186"/>
    <b v="0"/>
    <n v="26"/>
    <b v="1"/>
    <s v="music/rock"/>
    <n v="875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1301"/>
    <n v="5000"/>
    <n v="6301"/>
    <x v="0"/>
    <s v="US"/>
    <s v="USD"/>
    <n v="1430579509"/>
    <n v="1427987509"/>
    <b v="0"/>
    <n v="71"/>
    <b v="1"/>
    <s v="music/rock"/>
    <n v="3150.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3"/>
    <n v="2500"/>
    <n v="2503"/>
    <x v="0"/>
    <s v="US"/>
    <s v="USD"/>
    <n v="1465192867"/>
    <n v="1463032867"/>
    <b v="0"/>
    <n v="38"/>
    <b v="1"/>
    <s v="music/rock"/>
    <n v="1251.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9660"/>
    <n v="25000"/>
    <n v="34660"/>
    <x v="0"/>
    <s v="US"/>
    <s v="USD"/>
    <n v="1484752597"/>
    <n v="1482160597"/>
    <b v="0"/>
    <n v="859"/>
    <b v="1"/>
    <s v="music/rock"/>
    <n v="17330"/>
    <x v="4"/>
    <s v="rock"/>
    <x v="2178"/>
    <d v="2017-01-18T10:16:37"/>
  </r>
  <r>
    <n v="2179"/>
    <s v="Woodhouse EP"/>
    <s v="Woodhouse is making an EP!  If you are a fan of whiskey and loud guitars, contribute to the cause!"/>
    <n v="614"/>
    <n v="1000"/>
    <n v="1614"/>
    <x v="0"/>
    <s v="US"/>
    <s v="USD"/>
    <n v="1428725192"/>
    <n v="1426133192"/>
    <b v="0"/>
    <n v="21"/>
    <b v="1"/>
    <s v="music/rock"/>
    <n v="80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359.21000000000004"/>
    <n v="5000"/>
    <n v="5359.21"/>
    <x v="0"/>
    <s v="US"/>
    <s v="USD"/>
    <n v="1447434268"/>
    <n v="1443801868"/>
    <b v="0"/>
    <n v="78"/>
    <b v="1"/>
    <s v="music/rock"/>
    <n v="2679.605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1062"/>
    <n v="2000"/>
    <n v="3062"/>
    <x v="0"/>
    <s v="US"/>
    <s v="USD"/>
    <n v="1487635653"/>
    <n v="1486426053"/>
    <b v="0"/>
    <n v="53"/>
    <b v="1"/>
    <s v="games/tabletop games"/>
    <n v="1531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12725"/>
    <n v="3000"/>
    <n v="15725"/>
    <x v="0"/>
    <s v="CA"/>
    <s v="CAD"/>
    <n v="1412285825"/>
    <n v="1409261825"/>
    <b v="0"/>
    <n v="356"/>
    <b v="1"/>
    <s v="games/tabletop games"/>
    <n v="7862.5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7007"/>
    <n v="1800"/>
    <n v="8807"/>
    <x v="0"/>
    <s v="US"/>
    <s v="USD"/>
    <n v="1486616400"/>
    <n v="1484037977"/>
    <b v="0"/>
    <n v="279"/>
    <b v="1"/>
    <s v="games/tabletop games"/>
    <n v="4403.5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8474"/>
    <n v="10000"/>
    <n v="28474"/>
    <x v="0"/>
    <s v="US"/>
    <s v="USD"/>
    <n v="1453737600"/>
    <n v="1452530041"/>
    <b v="1"/>
    <n v="266"/>
    <b v="1"/>
    <s v="games/tabletop games"/>
    <n v="1423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87848.5"/>
    <n v="5000"/>
    <n v="92848.5"/>
    <x v="0"/>
    <s v="GB"/>
    <s v="GBP"/>
    <n v="1364286239"/>
    <n v="1360830239"/>
    <b v="0"/>
    <n v="623"/>
    <b v="1"/>
    <s v="games/tabletop games"/>
    <n v="46424.25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1935"/>
    <n v="20000"/>
    <n v="21935"/>
    <x v="0"/>
    <s v="US"/>
    <s v="USD"/>
    <n v="1473213600"/>
    <n v="1470062743"/>
    <b v="0"/>
    <n v="392"/>
    <b v="1"/>
    <s v="games/tabletop games"/>
    <n v="10967.5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182928.5"/>
    <n v="20000"/>
    <n v="202928.5"/>
    <x v="0"/>
    <s v="US"/>
    <s v="USD"/>
    <n v="1428033540"/>
    <n v="1425531666"/>
    <b v="1"/>
    <n v="3562"/>
    <b v="1"/>
    <s v="games/tabletop games"/>
    <n v="101464.25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17151"/>
    <n v="5494"/>
    <n v="22645"/>
    <x v="0"/>
    <s v="AU"/>
    <s v="AUD"/>
    <n v="1477414800"/>
    <n v="1474380241"/>
    <b v="0"/>
    <n v="514"/>
    <b v="1"/>
    <s v="games/tabletop games"/>
    <n v="11322.5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4839"/>
    <n v="1200"/>
    <n v="6039"/>
    <x v="0"/>
    <s v="GB"/>
    <s v="GBP"/>
    <n v="1461276000"/>
    <n v="1460055300"/>
    <b v="0"/>
    <n v="88"/>
    <b v="1"/>
    <s v="games/tabletop games"/>
    <n v="3019.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6076"/>
    <n v="19000"/>
    <n v="35076"/>
    <x v="0"/>
    <s v="US"/>
    <s v="USD"/>
    <n v="1458716340"/>
    <n v="1455721204"/>
    <b v="0"/>
    <n v="537"/>
    <b v="1"/>
    <s v="games/tabletop games"/>
    <n v="17538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148"/>
    <n v="750"/>
    <n v="898"/>
    <x v="0"/>
    <s v="GB"/>
    <s v="GBP"/>
    <n v="1487102427"/>
    <n v="1486065627"/>
    <b v="0"/>
    <n v="25"/>
    <b v="1"/>
    <s v="games/tabletop games"/>
    <n v="449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17748.82"/>
    <n v="12000"/>
    <n v="129748.82"/>
    <x v="0"/>
    <s v="GB"/>
    <s v="GBP"/>
    <n v="1481842800"/>
    <n v="1479414344"/>
    <b v="0"/>
    <n v="3238"/>
    <b v="1"/>
    <s v="games/tabletop games"/>
    <n v="64874.41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52856"/>
    <n v="15000"/>
    <n v="67856"/>
    <x v="0"/>
    <s v="US"/>
    <s v="USD"/>
    <n v="1479704340"/>
    <n v="1477043072"/>
    <b v="0"/>
    <n v="897"/>
    <b v="1"/>
    <s v="games/tabletop games"/>
    <n v="33928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43737"/>
    <n v="10000"/>
    <n v="53737"/>
    <x v="0"/>
    <s v="US"/>
    <s v="USD"/>
    <n v="1459012290"/>
    <n v="1456423890"/>
    <b v="0"/>
    <n v="878"/>
    <b v="1"/>
    <s v="games/tabletop games"/>
    <n v="26868.5"/>
    <x v="6"/>
    <s v="tabletop games"/>
    <x v="2194"/>
    <d v="2016-03-26T12:11:30"/>
  </r>
  <r>
    <n v="2195"/>
    <s v="Purgatoria: City of Angels"/>
    <s v="A gritty, noir tabletop RPG with a fast-paced combo-based battle system."/>
    <n v="935"/>
    <n v="4600"/>
    <n v="5535"/>
    <x v="0"/>
    <s v="US"/>
    <s v="USD"/>
    <n v="1439317900"/>
    <n v="1436725900"/>
    <b v="0"/>
    <n v="115"/>
    <b v="1"/>
    <s v="games/tabletop games"/>
    <n v="2767.5"/>
    <x v="6"/>
    <s v="tabletop games"/>
    <x v="2195"/>
    <d v="2015-08-11T13:31:40"/>
  </r>
  <r>
    <n v="2196"/>
    <s v="LACORSA Grand Prix Game (relaunch)"/>
    <s v="Race your friends in style with this classic Grand Prix game."/>
    <n v="1937"/>
    <n v="14000"/>
    <n v="15937"/>
    <x v="0"/>
    <s v="US"/>
    <s v="USD"/>
    <n v="1480662000"/>
    <n v="1478000502"/>
    <b v="0"/>
    <n v="234"/>
    <b v="1"/>
    <s v="games/tabletop games"/>
    <n v="7968.5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255309.33000000002"/>
    <n v="30000"/>
    <n v="285309.33"/>
    <x v="0"/>
    <s v="US"/>
    <s v="USD"/>
    <n v="1425132059"/>
    <n v="1422540059"/>
    <b v="0"/>
    <n v="4330"/>
    <b v="1"/>
    <s v="games/tabletop games"/>
    <n v="142654.66500000001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13157"/>
    <n v="40000"/>
    <n v="53157"/>
    <x v="0"/>
    <s v="US"/>
    <s v="USD"/>
    <n v="1447507200"/>
    <n v="1444911600"/>
    <b v="0"/>
    <n v="651"/>
    <b v="1"/>
    <s v="games/tabletop games"/>
    <n v="26578.5"/>
    <x v="6"/>
    <s v="tabletop games"/>
    <x v="2198"/>
    <d v="2015-11-14T08:20:00"/>
  </r>
  <r>
    <n v="2199"/>
    <s v="Decadolo. Flip it!"/>
    <s v="A new strategic board game designed to flip out your opponent."/>
    <n v="4228"/>
    <n v="9000"/>
    <n v="13228"/>
    <x v="0"/>
    <s v="IE"/>
    <s v="EUR"/>
    <n v="1444903198"/>
    <n v="1442311198"/>
    <b v="1"/>
    <n v="251"/>
    <b v="1"/>
    <s v="games/tabletop games"/>
    <n v="6614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8843"/>
    <n v="2000"/>
    <n v="10843"/>
    <x v="0"/>
    <s v="GB"/>
    <s v="GBP"/>
    <n v="1436151600"/>
    <n v="1433775668"/>
    <b v="0"/>
    <n v="263"/>
    <b v="1"/>
    <s v="games/tabletop games"/>
    <n v="5421.5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310.99"/>
    <n v="110"/>
    <n v="420.99"/>
    <x v="0"/>
    <s v="GB"/>
    <s v="GBP"/>
    <n v="1358367565"/>
    <n v="1357157965"/>
    <b v="0"/>
    <n v="28"/>
    <b v="1"/>
    <s v="music/electronic music"/>
    <n v="210.49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24167.25"/>
    <n v="4000"/>
    <n v="28167.25"/>
    <x v="0"/>
    <s v="US"/>
    <s v="USD"/>
    <n v="1351801368"/>
    <n v="1349209368"/>
    <b v="0"/>
    <n v="721"/>
    <b v="1"/>
    <s v="music/electronic music"/>
    <n v="14083.625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191"/>
    <n v="2000"/>
    <n v="2191"/>
    <x v="0"/>
    <s v="CA"/>
    <s v="CAD"/>
    <n v="1443127082"/>
    <n v="1440535082"/>
    <b v="0"/>
    <n v="50"/>
    <b v="1"/>
    <s v="music/electronic music"/>
    <n v="1095.5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493"/>
    <n v="1500"/>
    <n v="1993"/>
    <x v="0"/>
    <s v="US"/>
    <s v="USD"/>
    <n v="1362814119"/>
    <n v="1360222119"/>
    <b v="0"/>
    <n v="73"/>
    <b v="1"/>
    <s v="music/electronic music"/>
    <n v="996.5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390"/>
    <n v="750"/>
    <n v="1140"/>
    <x v="0"/>
    <s v="US"/>
    <s v="USD"/>
    <n v="1338579789"/>
    <n v="1335987789"/>
    <b v="0"/>
    <n v="27"/>
    <b v="1"/>
    <s v="music/electronic music"/>
    <n v="570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30"/>
    <n v="1100"/>
    <n v="1130"/>
    <x v="0"/>
    <s v="US"/>
    <s v="USD"/>
    <n v="1334556624"/>
    <n v="1333001424"/>
    <b v="0"/>
    <n v="34"/>
    <b v="1"/>
    <s v="music/electronic music"/>
    <n v="565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0"/>
    <n v="2000"/>
    <n v="2000"/>
    <x v="0"/>
    <s v="US"/>
    <s v="USD"/>
    <n v="1384580373"/>
    <n v="1381984773"/>
    <b v="0"/>
    <n v="7"/>
    <b v="1"/>
    <s v="music/electronic music"/>
    <n v="1000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6"/>
    <n v="1000"/>
    <n v="1016"/>
    <x v="0"/>
    <s v="US"/>
    <s v="USD"/>
    <n v="1333771200"/>
    <n v="1328649026"/>
    <b v="0"/>
    <n v="24"/>
    <b v="1"/>
    <s v="music/electronic music"/>
    <n v="508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254"/>
    <n v="500"/>
    <n v="754"/>
    <x v="0"/>
    <s v="GB"/>
    <s v="GBP"/>
    <n v="1397516400"/>
    <n v="1396524644"/>
    <b v="0"/>
    <n v="15"/>
    <b v="1"/>
    <s v="music/electronic music"/>
    <n v="37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57"/>
    <n v="4000"/>
    <n v="4457"/>
    <x v="0"/>
    <s v="US"/>
    <s v="USD"/>
    <n v="1334424960"/>
    <n v="1329442510"/>
    <b v="0"/>
    <n v="72"/>
    <b v="1"/>
    <s v="music/electronic music"/>
    <n v="2228.5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390"/>
    <n v="2500"/>
    <n v="4890"/>
    <x v="0"/>
    <s v="US"/>
    <s v="USD"/>
    <n v="1397113140"/>
    <n v="1395168625"/>
    <b v="0"/>
    <n v="120"/>
    <b v="1"/>
    <s v="music/electronic music"/>
    <n v="244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863"/>
    <n v="6000"/>
    <n v="6863"/>
    <x v="0"/>
    <s v="US"/>
    <s v="USD"/>
    <n v="1383526800"/>
    <n v="1380650177"/>
    <b v="0"/>
    <n v="123"/>
    <b v="1"/>
    <s v="music/electronic music"/>
    <n v="3431.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5"/>
    <n v="10"/>
    <x v="0"/>
    <s v="US"/>
    <s v="USD"/>
    <n v="1431719379"/>
    <n v="1429127379"/>
    <b v="0"/>
    <n v="1"/>
    <b v="1"/>
    <s v="music/electronic music"/>
    <n v="5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1155.01"/>
    <n v="600"/>
    <n v="1755.01"/>
    <x v="0"/>
    <s v="US"/>
    <s v="USD"/>
    <n v="1391713248"/>
    <n v="1389121248"/>
    <b v="0"/>
    <n v="24"/>
    <b v="1"/>
    <s v="music/electronic music"/>
    <n v="877.505"/>
    <x v="4"/>
    <s v="electronic music"/>
    <x v="2214"/>
    <d v="2014-02-06T14:00:48"/>
  </r>
  <r>
    <n v="2215"/>
    <s v="&quot;Something to See, Not to Say&quot; - Anemometer's First EP Album"/>
    <s v="Ambient Electro Grind-fest!"/>
    <n v="310"/>
    <n v="550"/>
    <n v="860"/>
    <x v="0"/>
    <s v="US"/>
    <s v="USD"/>
    <n v="1331621940"/>
    <n v="1329671572"/>
    <b v="0"/>
    <n v="33"/>
    <b v="1"/>
    <s v="music/electronic music"/>
    <n v="430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17"/>
    <n v="300"/>
    <n v="317"/>
    <x v="0"/>
    <s v="US"/>
    <s v="USD"/>
    <n v="1437674545"/>
    <n v="1436464945"/>
    <b v="0"/>
    <n v="14"/>
    <b v="1"/>
    <s v="music/electronic music"/>
    <n v="158.5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5"/>
    <n v="420"/>
    <n v="425"/>
    <x v="0"/>
    <s v="US"/>
    <s v="USD"/>
    <n v="1446451200"/>
    <n v="1445539113"/>
    <b v="0"/>
    <n v="9"/>
    <b v="1"/>
    <s v="music/electronic music"/>
    <n v="212.5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456.65999999999985"/>
    <n v="2000"/>
    <n v="2456.66"/>
    <x v="0"/>
    <s v="US"/>
    <s v="USD"/>
    <n v="1346198400"/>
    <n v="1344281383"/>
    <b v="0"/>
    <n v="76"/>
    <b v="1"/>
    <s v="music/electronic music"/>
    <n v="1228.33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5"/>
    <n v="1000"/>
    <n v="1015"/>
    <x v="0"/>
    <s v="US"/>
    <s v="USD"/>
    <n v="1440004512"/>
    <n v="1437412512"/>
    <b v="0"/>
    <n v="19"/>
    <b v="1"/>
    <s v="music/electronic music"/>
    <n v="507.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40"/>
    <n v="3500"/>
    <n v="3540"/>
    <x v="0"/>
    <s v="US"/>
    <s v="USD"/>
    <n v="1374888436"/>
    <n v="1372296436"/>
    <b v="0"/>
    <n v="69"/>
    <b v="1"/>
    <s v="music/electronic music"/>
    <n v="1770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609"/>
    <n v="7500"/>
    <n v="8109"/>
    <x v="0"/>
    <s v="US"/>
    <s v="USD"/>
    <n v="1461369600"/>
    <n v="1458748809"/>
    <b v="0"/>
    <n v="218"/>
    <b v="1"/>
    <s v="games/tabletop games"/>
    <n v="4054.5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313"/>
    <n v="500"/>
    <n v="813"/>
    <x v="0"/>
    <s v="US"/>
    <s v="USD"/>
    <n v="1327776847"/>
    <n v="1325184847"/>
    <b v="0"/>
    <n v="30"/>
    <b v="1"/>
    <s v="games/tabletop games"/>
    <n v="406.5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131"/>
    <n v="19500"/>
    <n v="20631"/>
    <x v="0"/>
    <s v="CA"/>
    <s v="CAD"/>
    <n v="1435418568"/>
    <n v="1432826568"/>
    <b v="0"/>
    <n v="100"/>
    <b v="1"/>
    <s v="games/tabletop games"/>
    <n v="10315.5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4315"/>
    <n v="10000"/>
    <n v="24315"/>
    <x v="0"/>
    <s v="US"/>
    <s v="USD"/>
    <n v="1477767600"/>
    <n v="1475337675"/>
    <b v="0"/>
    <n v="296"/>
    <b v="1"/>
    <s v="games/tabletop games"/>
    <n v="12157.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177415.01"/>
    <n v="21000"/>
    <n v="198415.01"/>
    <x v="0"/>
    <s v="GB"/>
    <s v="GBP"/>
    <n v="1411326015"/>
    <n v="1408734015"/>
    <b v="0"/>
    <n v="1204"/>
    <b v="1"/>
    <s v="games/tabletop games"/>
    <n v="99207.50500000000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523.3100000000013"/>
    <n v="18000"/>
    <n v="19523.310000000001"/>
    <x v="0"/>
    <s v="US"/>
    <s v="USD"/>
    <n v="1455253140"/>
    <n v="1452625822"/>
    <b v="0"/>
    <n v="321"/>
    <b v="1"/>
    <s v="games/tabletop games"/>
    <n v="9761.6550000000007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7459"/>
    <n v="13000"/>
    <n v="20459"/>
    <x v="0"/>
    <s v="GB"/>
    <s v="GBP"/>
    <n v="1384374155"/>
    <n v="1381778555"/>
    <b v="0"/>
    <n v="301"/>
    <b v="1"/>
    <s v="games/tabletop games"/>
    <n v="10229.5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744.9"/>
    <n v="1000"/>
    <n v="11744.9"/>
    <x v="0"/>
    <s v="DE"/>
    <s v="EUR"/>
    <n v="1439707236"/>
    <n v="1437115236"/>
    <b v="0"/>
    <n v="144"/>
    <b v="1"/>
    <s v="games/tabletop games"/>
    <n v="5872.45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5692.33"/>
    <n v="8012"/>
    <n v="13704.33"/>
    <x v="0"/>
    <s v="US"/>
    <s v="USD"/>
    <n v="1378180800"/>
    <n v="1375113391"/>
    <b v="0"/>
    <n v="539"/>
    <b v="1"/>
    <s v="games/tabletop games"/>
    <n v="6852.16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2206"/>
    <n v="8500"/>
    <n v="10706"/>
    <x v="0"/>
    <s v="US"/>
    <s v="USD"/>
    <n v="1398460127"/>
    <n v="1395868127"/>
    <b v="0"/>
    <n v="498"/>
    <b v="1"/>
    <s v="games/tabletop games"/>
    <n v="5353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7803.24"/>
    <n v="2500"/>
    <n v="30303.24"/>
    <x v="0"/>
    <s v="US"/>
    <s v="USD"/>
    <n v="1372136400"/>
    <n v="1369864301"/>
    <b v="0"/>
    <n v="1113"/>
    <b v="1"/>
    <s v="games/tabletop games"/>
    <n v="15151.62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19790"/>
    <n v="5000"/>
    <n v="24790"/>
    <x v="0"/>
    <s v="US"/>
    <s v="USD"/>
    <n v="1405738800"/>
    <n v="1402945408"/>
    <b v="0"/>
    <n v="988"/>
    <b v="1"/>
    <s v="games/tabletop games"/>
    <n v="1239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5801"/>
    <n v="2500"/>
    <n v="8301"/>
    <x v="0"/>
    <s v="GB"/>
    <s v="GBP"/>
    <n v="1450051200"/>
    <n v="1448269539"/>
    <b v="0"/>
    <n v="391"/>
    <b v="1"/>
    <s v="games/tabletop games"/>
    <n v="4150.5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65"/>
    <n v="100"/>
    <n v="1165"/>
    <x v="0"/>
    <s v="US"/>
    <s v="USD"/>
    <n v="1483645647"/>
    <n v="1481053647"/>
    <b v="0"/>
    <n v="28"/>
    <b v="1"/>
    <s v="games/tabletop games"/>
    <n v="582.5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6931"/>
    <n v="13000"/>
    <n v="19931"/>
    <x v="0"/>
    <s v="CA"/>
    <s v="CAD"/>
    <n v="1427585511"/>
    <n v="1424997111"/>
    <b v="0"/>
    <n v="147"/>
    <b v="1"/>
    <s v="games/tabletop games"/>
    <n v="9965.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12239"/>
    <n v="2800"/>
    <n v="15039"/>
    <x v="0"/>
    <s v="US"/>
    <s v="USD"/>
    <n v="1454338123"/>
    <n v="1451746123"/>
    <b v="0"/>
    <n v="680"/>
    <b v="1"/>
    <s v="games/tabletop games"/>
    <n v="7519.5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45527"/>
    <n v="18000"/>
    <n v="63527"/>
    <x v="0"/>
    <s v="US"/>
    <s v="USD"/>
    <n v="1415779140"/>
    <n v="1412294683"/>
    <b v="0"/>
    <n v="983"/>
    <b v="1"/>
    <s v="games/tabletop games"/>
    <n v="31763.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1496"/>
    <n v="4000"/>
    <n v="5496"/>
    <x v="0"/>
    <s v="DE"/>
    <s v="EUR"/>
    <n v="1489157716"/>
    <n v="1486565716"/>
    <b v="0"/>
    <n v="79"/>
    <b v="1"/>
    <s v="games/tabletop games"/>
    <n v="274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7006.6699999999983"/>
    <n v="25000"/>
    <n v="32006.67"/>
    <x v="0"/>
    <s v="US"/>
    <s v="USD"/>
    <n v="1385870520"/>
    <n v="1382742014"/>
    <b v="0"/>
    <n v="426"/>
    <b v="1"/>
    <s v="games/tabletop games"/>
    <n v="16003.334999999999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8534"/>
    <n v="5000"/>
    <n v="13534"/>
    <x v="0"/>
    <s v="US"/>
    <s v="USD"/>
    <n v="1461354544"/>
    <n v="1458762544"/>
    <b v="0"/>
    <n v="96"/>
    <b v="1"/>
    <s v="games/tabletop games"/>
    <n v="6767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7064"/>
    <n v="1000"/>
    <n v="8064"/>
    <x v="0"/>
    <s v="GB"/>
    <s v="GBP"/>
    <n v="1488484300"/>
    <n v="1485892300"/>
    <b v="0"/>
    <n v="163"/>
    <b v="1"/>
    <s v="games/tabletop games"/>
    <n v="4032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26009.76000000001"/>
    <n v="10000"/>
    <n v="136009.76"/>
    <x v="0"/>
    <s v="US"/>
    <s v="USD"/>
    <n v="1385521320"/>
    <n v="1382449733"/>
    <b v="0"/>
    <n v="2525"/>
    <b v="1"/>
    <s v="games/tabletop games"/>
    <n v="68004.88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9301.5"/>
    <n v="1"/>
    <n v="9302.5"/>
    <x v="0"/>
    <s v="US"/>
    <s v="USD"/>
    <n v="1489374000"/>
    <n v="1488823290"/>
    <b v="0"/>
    <n v="2035"/>
    <b v="1"/>
    <s v="games/tabletop games"/>
    <n v="4651.2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13851"/>
    <n v="5000"/>
    <n v="18851"/>
    <x v="0"/>
    <s v="US"/>
    <s v="USD"/>
    <n v="1476649800"/>
    <n v="1475609946"/>
    <b v="0"/>
    <n v="290"/>
    <b v="1"/>
    <s v="games/tabletop games"/>
    <n v="9425.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101881"/>
    <n v="4000"/>
    <n v="105881"/>
    <x v="0"/>
    <s v="US"/>
    <s v="USD"/>
    <n v="1393005600"/>
    <n v="1390323617"/>
    <b v="0"/>
    <n v="1980"/>
    <b v="1"/>
    <s v="games/tabletop games"/>
    <n v="52940.5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3"/>
    <n v="2500"/>
    <n v="2503"/>
    <x v="0"/>
    <s v="GB"/>
    <s v="GBP"/>
    <n v="1441393210"/>
    <n v="1438801210"/>
    <b v="0"/>
    <n v="57"/>
    <b v="1"/>
    <s v="games/tabletop games"/>
    <n v="1251.5"/>
    <x v="6"/>
    <s v="tabletop games"/>
    <x v="2246"/>
    <d v="2015-09-04T14:00:10"/>
  </r>
  <r>
    <n v="2247"/>
    <s v="Foragers"/>
    <s v="Take on the role of an ancient forager in this fun strategy game from the designer of Biblios."/>
    <n v="824"/>
    <n v="18500"/>
    <n v="19324"/>
    <x v="0"/>
    <s v="US"/>
    <s v="USD"/>
    <n v="1438185565"/>
    <n v="1436975965"/>
    <b v="0"/>
    <n v="380"/>
    <b v="1"/>
    <s v="games/tabletop games"/>
    <n v="9662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505"/>
    <n v="7000"/>
    <n v="7505"/>
    <x v="0"/>
    <s v="GB"/>
    <s v="GBP"/>
    <n v="1481749278"/>
    <n v="1479157278"/>
    <b v="0"/>
    <n v="128"/>
    <b v="1"/>
    <s v="games/tabletop games"/>
    <n v="3752.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2407"/>
    <n v="3500"/>
    <n v="5907"/>
    <x v="0"/>
    <s v="US"/>
    <s v="USD"/>
    <n v="1364917965"/>
    <n v="1362329565"/>
    <b v="0"/>
    <n v="180"/>
    <b v="1"/>
    <s v="games/tabletop games"/>
    <n v="2953.5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18778"/>
    <n v="25000"/>
    <n v="243778"/>
    <x v="0"/>
    <s v="US"/>
    <s v="USD"/>
    <n v="1480727273"/>
    <n v="1478131673"/>
    <b v="0"/>
    <n v="571"/>
    <b v="1"/>
    <s v="games/tabletop games"/>
    <n v="12188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2928.1900000000005"/>
    <n v="8500"/>
    <n v="11428.19"/>
    <x v="0"/>
    <s v="US"/>
    <s v="USD"/>
    <n v="1408177077"/>
    <n v="1406362677"/>
    <b v="0"/>
    <n v="480"/>
    <b v="1"/>
    <s v="games/tabletop games"/>
    <n v="5714.0950000000003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15505"/>
    <n v="9000"/>
    <n v="24505"/>
    <x v="0"/>
    <s v="ES"/>
    <s v="EUR"/>
    <n v="1470469938"/>
    <n v="1469173938"/>
    <b v="0"/>
    <n v="249"/>
    <b v="1"/>
    <s v="games/tabletop games"/>
    <n v="12252.5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1015"/>
    <n v="8000"/>
    <n v="9015"/>
    <x v="0"/>
    <s v="US"/>
    <s v="USD"/>
    <n v="1447862947"/>
    <n v="1445267347"/>
    <b v="0"/>
    <n v="84"/>
    <b v="1"/>
    <s v="games/tabletop games"/>
    <n v="4507.5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1799"/>
    <n v="500"/>
    <n v="2299"/>
    <x v="0"/>
    <s v="US"/>
    <s v="USD"/>
    <n v="1485271968"/>
    <n v="1484667168"/>
    <b v="0"/>
    <n v="197"/>
    <b v="1"/>
    <s v="games/tabletop games"/>
    <n v="1149.5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7373"/>
    <n v="3950"/>
    <n v="11323"/>
    <x v="0"/>
    <s v="US"/>
    <s v="USD"/>
    <n v="1462661451"/>
    <n v="1460069451"/>
    <b v="0"/>
    <n v="271"/>
    <b v="1"/>
    <s v="games/tabletop games"/>
    <n v="5661.5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589"/>
    <n v="480"/>
    <n v="1069"/>
    <x v="0"/>
    <s v="GB"/>
    <s v="GBP"/>
    <n v="1479811846"/>
    <n v="1478602246"/>
    <b v="0"/>
    <n v="50"/>
    <b v="1"/>
    <s v="games/tabletop games"/>
    <n v="534.5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13403.5"/>
    <n v="2500"/>
    <n v="15903.5"/>
    <x v="0"/>
    <s v="GB"/>
    <s v="GBP"/>
    <n v="1466377200"/>
    <n v="1463351329"/>
    <b v="0"/>
    <n v="169"/>
    <b v="1"/>
    <s v="games/tabletop games"/>
    <n v="7951.75"/>
    <x v="6"/>
    <s v="tabletop games"/>
    <x v="2257"/>
    <d v="2016-06-19T18:00:00"/>
  </r>
  <r>
    <n v="2258"/>
    <s v="A Sundered World"/>
    <s v="A Dungeon World campaign setting that takes place after the end of the worlds."/>
    <n v="1023"/>
    <n v="2200"/>
    <n v="3223"/>
    <x v="0"/>
    <s v="US"/>
    <s v="USD"/>
    <n v="1434045687"/>
    <n v="1431453687"/>
    <b v="0"/>
    <n v="205"/>
    <b v="1"/>
    <s v="games/tabletop games"/>
    <n v="1611.5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7671"/>
    <n v="1000"/>
    <n v="18671"/>
    <x v="0"/>
    <s v="GB"/>
    <s v="GBP"/>
    <n v="1481224736"/>
    <n v="1480360736"/>
    <b v="0"/>
    <n v="206"/>
    <b v="1"/>
    <s v="games/tabletop games"/>
    <n v="9335.5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5673"/>
    <n v="2500"/>
    <n v="8173"/>
    <x v="0"/>
    <s v="US"/>
    <s v="USD"/>
    <n v="1395876250"/>
    <n v="1393287850"/>
    <b v="0"/>
    <n v="84"/>
    <b v="1"/>
    <s v="games/tabletop games"/>
    <n v="4086.5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6795"/>
    <n v="1000"/>
    <n v="7795"/>
    <x v="0"/>
    <s v="AU"/>
    <s v="AUD"/>
    <n v="1487093020"/>
    <n v="1485278620"/>
    <b v="0"/>
    <n v="210"/>
    <b v="1"/>
    <s v="games/tabletop games"/>
    <n v="3897.5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1787"/>
    <n v="3300"/>
    <n v="5087"/>
    <x v="0"/>
    <s v="US"/>
    <s v="USD"/>
    <n v="1416268800"/>
    <n v="1413295358"/>
    <b v="0"/>
    <n v="181"/>
    <b v="1"/>
    <s v="games/tabletop games"/>
    <n v="2543.5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1166"/>
    <n v="7500"/>
    <n v="8666"/>
    <x v="0"/>
    <s v="SE"/>
    <s v="SEK"/>
    <n v="1422734313"/>
    <n v="1420919913"/>
    <b v="0"/>
    <n v="60"/>
    <b v="1"/>
    <s v="games/tabletop games"/>
    <n v="433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4802"/>
    <n v="6000"/>
    <n v="10802"/>
    <x v="0"/>
    <s v="US"/>
    <s v="USD"/>
    <n v="1463972400"/>
    <n v="1462543114"/>
    <b v="0"/>
    <n v="445"/>
    <b v="1"/>
    <s v="games/tabletop games"/>
    <n v="5401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397"/>
    <n v="200"/>
    <n v="597"/>
    <x v="0"/>
    <s v="GB"/>
    <s v="GBP"/>
    <n v="1479846507"/>
    <n v="1479241707"/>
    <b v="0"/>
    <n v="17"/>
    <b v="1"/>
    <s v="games/tabletop games"/>
    <n v="298.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3304"/>
    <n v="1500"/>
    <n v="4804"/>
    <x v="0"/>
    <s v="US"/>
    <s v="USD"/>
    <n v="1461722400"/>
    <n v="1460235592"/>
    <b v="0"/>
    <n v="194"/>
    <b v="1"/>
    <s v="games/tabletop games"/>
    <n v="2402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56105"/>
    <n v="20000"/>
    <n v="76105"/>
    <x v="0"/>
    <s v="US"/>
    <s v="USD"/>
    <n v="1419123600"/>
    <n v="1416945297"/>
    <b v="0"/>
    <n v="404"/>
    <b v="1"/>
    <s v="games/tabletop games"/>
    <n v="38052.5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728"/>
    <n v="28000"/>
    <n v="28728"/>
    <x v="0"/>
    <s v="US"/>
    <s v="USD"/>
    <n v="1489283915"/>
    <n v="1486691915"/>
    <b v="0"/>
    <n v="194"/>
    <b v="1"/>
    <s v="games/tabletop games"/>
    <n v="14364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42541"/>
    <n v="2500"/>
    <n v="45041"/>
    <x v="0"/>
    <s v="US"/>
    <s v="USD"/>
    <n v="1488862800"/>
    <n v="1486745663"/>
    <b v="0"/>
    <n v="902"/>
    <b v="1"/>
    <s v="games/tabletop games"/>
    <n v="22520.5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155062"/>
    <n v="25000"/>
    <n v="180062"/>
    <x v="0"/>
    <s v="US"/>
    <s v="USD"/>
    <n v="1484085540"/>
    <n v="1482353513"/>
    <b v="0"/>
    <n v="1670"/>
    <b v="1"/>
    <s v="games/tabletop games"/>
    <n v="90031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36618"/>
    <n v="20000"/>
    <n v="56618"/>
    <x v="0"/>
    <s v="US"/>
    <s v="USD"/>
    <n v="1481328004"/>
    <n v="1478736004"/>
    <b v="0"/>
    <n v="1328"/>
    <b v="1"/>
    <s v="games/tabletop games"/>
    <n v="28309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2566"/>
    <n v="1000"/>
    <n v="13566"/>
    <x v="0"/>
    <s v="US"/>
    <s v="USD"/>
    <n v="1449506836"/>
    <n v="1446914836"/>
    <b v="0"/>
    <n v="944"/>
    <b v="1"/>
    <s v="games/tabletop games"/>
    <n v="6783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3009"/>
    <n v="2500"/>
    <n v="5509"/>
    <x v="0"/>
    <s v="CA"/>
    <s v="CAD"/>
    <n v="1489320642"/>
    <n v="1487164242"/>
    <b v="0"/>
    <n v="147"/>
    <b v="1"/>
    <s v="games/tabletop games"/>
    <n v="2754.5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490"/>
    <n v="2500"/>
    <n v="2990"/>
    <x v="0"/>
    <s v="US"/>
    <s v="USD"/>
    <n v="1393156857"/>
    <n v="1390564857"/>
    <b v="0"/>
    <n v="99"/>
    <b v="1"/>
    <s v="games/tabletop games"/>
    <n v="1495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2000.5"/>
    <n v="650"/>
    <n v="2650.5"/>
    <x v="0"/>
    <s v="GB"/>
    <s v="GBP"/>
    <n v="1419259679"/>
    <n v="1416667679"/>
    <b v="0"/>
    <n v="79"/>
    <b v="1"/>
    <s v="games/tabletop games"/>
    <n v="1325.2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267"/>
    <n v="4589"/>
    <n v="4856"/>
    <x v="0"/>
    <s v="US"/>
    <s v="USD"/>
    <n v="1388936289"/>
    <n v="1386344289"/>
    <b v="0"/>
    <n v="75"/>
    <b v="1"/>
    <s v="games/tabletop games"/>
    <n v="2428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3492"/>
    <n v="8500"/>
    <n v="11992"/>
    <x v="0"/>
    <s v="US"/>
    <s v="USD"/>
    <n v="1330359423"/>
    <n v="1327767423"/>
    <b v="0"/>
    <n v="207"/>
    <b v="1"/>
    <s v="games/tabletop games"/>
    <n v="599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3414"/>
    <n v="2000"/>
    <n v="5414"/>
    <x v="0"/>
    <s v="IT"/>
    <s v="EUR"/>
    <n v="1451861940"/>
    <n v="1448902867"/>
    <b v="0"/>
    <n v="102"/>
    <b v="1"/>
    <s v="games/tabletop games"/>
    <n v="2707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538"/>
    <n v="1000"/>
    <n v="1538"/>
    <x v="0"/>
    <s v="US"/>
    <s v="USD"/>
    <n v="1423022400"/>
    <n v="1421436099"/>
    <b v="0"/>
    <n v="32"/>
    <b v="1"/>
    <s v="games/tabletop games"/>
    <n v="769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29750.5"/>
    <n v="9800"/>
    <n v="39550.5"/>
    <x v="0"/>
    <s v="US"/>
    <s v="USD"/>
    <n v="1442501991"/>
    <n v="1439909991"/>
    <b v="0"/>
    <n v="480"/>
    <b v="1"/>
    <s v="games/tabletop games"/>
    <n v="19775.25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255"/>
    <n v="300"/>
    <n v="555"/>
    <x v="0"/>
    <s v="US"/>
    <s v="USD"/>
    <n v="1311576600"/>
    <n v="1306219897"/>
    <b v="0"/>
    <n v="11"/>
    <b v="1"/>
    <s v="music/rock"/>
    <n v="277.5"/>
    <x v="4"/>
    <s v="rock"/>
    <x v="2281"/>
    <d v="2011-07-25T01:50:00"/>
  </r>
  <r>
    <n v="2282"/>
    <s v="Sage King's Debut Album"/>
    <s v="Sage King is recording his debut album and wants YOU to be a part of the creation process"/>
    <n v="640"/>
    <n v="750"/>
    <n v="1390"/>
    <x v="0"/>
    <s v="US"/>
    <s v="USD"/>
    <n v="1452744686"/>
    <n v="1447560686"/>
    <b v="0"/>
    <n v="12"/>
    <b v="1"/>
    <s v="music/rock"/>
    <n v="695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25.659999999999854"/>
    <n v="3000"/>
    <n v="3025.66"/>
    <x v="0"/>
    <s v="US"/>
    <s v="USD"/>
    <n v="1336528804"/>
    <n v="1331348404"/>
    <b v="0"/>
    <n v="48"/>
    <b v="1"/>
    <s v="music/rock"/>
    <n v="1512.83"/>
    <x v="4"/>
    <s v="rock"/>
    <x v="2283"/>
    <d v="2012-05-08T21:00:04"/>
  </r>
  <r>
    <n v="2284"/>
    <s v="Make a record, write a song, take the Vinyl Skyway. "/>
    <s v="The Vinyl Skyway reunite to make a third album. "/>
    <n v="373.27000000000044"/>
    <n v="6000"/>
    <n v="6373.27"/>
    <x v="0"/>
    <s v="US"/>
    <s v="USD"/>
    <n v="1299902400"/>
    <n v="1297451245"/>
    <b v="0"/>
    <n v="59"/>
    <b v="1"/>
    <s v="music/rock"/>
    <n v="3186.63500000000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641"/>
    <n v="3000"/>
    <n v="3641"/>
    <x v="0"/>
    <s v="US"/>
    <s v="USD"/>
    <n v="1340944043"/>
    <n v="1338352043"/>
    <b v="0"/>
    <n v="79"/>
    <b v="1"/>
    <s v="music/rock"/>
    <n v="1820.5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"/>
    <n v="1500"/>
    <n v="1501"/>
    <x v="0"/>
    <s v="US"/>
    <s v="USD"/>
    <n v="1378439940"/>
    <n v="1376003254"/>
    <b v="0"/>
    <n v="14"/>
    <b v="1"/>
    <s v="music/rock"/>
    <n v="750.5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898.98999999999978"/>
    <n v="4500"/>
    <n v="5398.99"/>
    <x v="0"/>
    <s v="US"/>
    <s v="USD"/>
    <n v="1403539260"/>
    <n v="1401724860"/>
    <b v="0"/>
    <n v="106"/>
    <b v="1"/>
    <s v="music/rock"/>
    <n v="2699.4949999999999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"/>
    <n v="1000"/>
    <n v="1001"/>
    <x v="0"/>
    <s v="US"/>
    <s v="USD"/>
    <n v="1340733600"/>
    <n v="1339098689"/>
    <b v="0"/>
    <n v="25"/>
    <b v="1"/>
    <s v="music/rock"/>
    <n v="500.5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11"/>
    <n v="1500"/>
    <n v="1611"/>
    <x v="0"/>
    <s v="US"/>
    <s v="USD"/>
    <n v="1386372120"/>
    <n v="1382659060"/>
    <b v="0"/>
    <n v="25"/>
    <b v="1"/>
    <s v="music/rock"/>
    <n v="805.5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61"/>
    <n v="1500"/>
    <n v="1561"/>
    <x v="0"/>
    <s v="US"/>
    <s v="USD"/>
    <n v="1259686800"/>
    <n v="1252908330"/>
    <b v="0"/>
    <n v="29"/>
    <b v="1"/>
    <s v="music/rock"/>
    <n v="780.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1820"/>
    <n v="2500"/>
    <n v="4320"/>
    <x v="0"/>
    <s v="US"/>
    <s v="USD"/>
    <n v="1335153600"/>
    <n v="1332199618"/>
    <b v="0"/>
    <n v="43"/>
    <b v="1"/>
    <s v="music/rock"/>
    <n v="216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145.01000000000022"/>
    <n v="2000"/>
    <n v="2145.0100000000002"/>
    <x v="0"/>
    <s v="US"/>
    <s v="USD"/>
    <n v="1334767476"/>
    <n v="1332175476"/>
    <b v="0"/>
    <n v="46"/>
    <b v="1"/>
    <s v="music/rock"/>
    <n v="1072.5050000000001"/>
    <x v="4"/>
    <s v="rock"/>
    <x v="2292"/>
    <d v="2012-04-18T11:44:36"/>
  </r>
  <r>
    <n v="2293"/>
    <s v="&quot;Hurt N' Wrong&quot; New Album Fundraiser!"/>
    <s v="Donate here to be a part of the upcoming album. Every little bit helps!"/>
    <n v="70"/>
    <n v="850"/>
    <n v="920"/>
    <x v="0"/>
    <s v="US"/>
    <s v="USD"/>
    <n v="1348545540"/>
    <n v="1346345999"/>
    <b v="0"/>
    <n v="27"/>
    <b v="1"/>
    <s v="music/rock"/>
    <n v="460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2304.04"/>
    <n v="5000"/>
    <n v="7304.04"/>
    <x v="0"/>
    <s v="US"/>
    <s v="USD"/>
    <n v="1358702480"/>
    <n v="1356110480"/>
    <b v="0"/>
    <n v="112"/>
    <b v="1"/>
    <s v="music/rock"/>
    <n v="3652.02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303"/>
    <n v="1200"/>
    <n v="1503"/>
    <x v="0"/>
    <s v="US"/>
    <s v="USD"/>
    <n v="1359240856"/>
    <n v="1356648856"/>
    <b v="0"/>
    <n v="34"/>
    <b v="1"/>
    <s v="music/rock"/>
    <n v="751.5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3435"/>
    <n v="7000"/>
    <n v="10435"/>
    <x v="0"/>
    <s v="US"/>
    <s v="USD"/>
    <n v="1330018426"/>
    <n v="1326994426"/>
    <b v="0"/>
    <n v="145"/>
    <b v="1"/>
    <s v="music/rock"/>
    <n v="5217.5"/>
    <x v="4"/>
    <s v="rock"/>
    <x v="2296"/>
    <d v="2012-02-23T12:33:46"/>
  </r>
  <r>
    <n v="2297"/>
    <s v="Company Company: Debut EP"/>
    <s v="New Jersey Alternative Rock band COCO needs YOUR help self-releasing debut EP!"/>
    <n v="6"/>
    <n v="1000"/>
    <n v="1006"/>
    <x v="0"/>
    <s v="US"/>
    <s v="USD"/>
    <n v="1331697540"/>
    <n v="1328749249"/>
    <b v="0"/>
    <n v="19"/>
    <b v="1"/>
    <s v="music/rock"/>
    <n v="50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1522"/>
    <n v="30000"/>
    <n v="31522"/>
    <x v="0"/>
    <s v="US"/>
    <s v="USD"/>
    <n v="1395861033"/>
    <n v="1393272633"/>
    <b v="0"/>
    <n v="288"/>
    <b v="1"/>
    <s v="music/rock"/>
    <n v="15761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750.5"/>
    <n v="300"/>
    <n v="1050.5"/>
    <x v="0"/>
    <s v="US"/>
    <s v="USD"/>
    <n v="1296953209"/>
    <n v="1295657209"/>
    <b v="0"/>
    <n v="14"/>
    <b v="1"/>
    <s v="music/rock"/>
    <n v="525.2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10"/>
    <n v="800"/>
    <n v="810"/>
    <x v="0"/>
    <s v="US"/>
    <s v="USD"/>
    <n v="1340904416"/>
    <n v="1339694816"/>
    <b v="0"/>
    <n v="7"/>
    <b v="1"/>
    <s v="music/rock"/>
    <n v="405"/>
    <x v="4"/>
    <s v="rock"/>
    <x v="2300"/>
    <d v="2012-06-28T12:26:56"/>
  </r>
  <r>
    <n v="2301"/>
    <s v="Time Crash"/>
    <s v="We are America's first trock band, and we're ready to bring you our first album!"/>
    <n v="1680.2200000000003"/>
    <n v="5000"/>
    <n v="6680.22"/>
    <x v="0"/>
    <s v="US"/>
    <s v="USD"/>
    <n v="1371785496"/>
    <n v="1369193496"/>
    <b v="1"/>
    <n v="211"/>
    <b v="1"/>
    <s v="music/indie rock"/>
    <n v="3340.11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1625"/>
    <n v="2300"/>
    <n v="3925"/>
    <x v="0"/>
    <s v="US"/>
    <s v="USD"/>
    <n v="1388473200"/>
    <n v="1385585434"/>
    <b v="1"/>
    <n v="85"/>
    <b v="1"/>
    <s v="music/indie rock"/>
    <n v="1962.5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03.60999999999967"/>
    <n v="6450"/>
    <n v="7053.61"/>
    <x v="0"/>
    <s v="US"/>
    <s v="USD"/>
    <n v="1323747596"/>
    <n v="1320287996"/>
    <b v="1"/>
    <n v="103"/>
    <b v="1"/>
    <s v="music/indie rock"/>
    <n v="3526.804999999999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42.020000000000437"/>
    <n v="6000"/>
    <n v="6042.02"/>
    <x v="0"/>
    <s v="US"/>
    <s v="USD"/>
    <n v="1293857940"/>
    <n v="1290281691"/>
    <b v="1"/>
    <n v="113"/>
    <b v="1"/>
    <s v="music/indie rock"/>
    <n v="3021.01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221"/>
    <n v="18000"/>
    <n v="18221"/>
    <x v="0"/>
    <s v="US"/>
    <s v="USD"/>
    <n v="1407520800"/>
    <n v="1405356072"/>
    <b v="1"/>
    <n v="167"/>
    <b v="1"/>
    <s v="music/indie rock"/>
    <n v="9110.5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236.55000000000018"/>
    <n v="3500"/>
    <n v="3736.55"/>
    <x v="0"/>
    <s v="US"/>
    <s v="USD"/>
    <n v="1331352129"/>
    <n v="1328760129"/>
    <b v="1"/>
    <n v="73"/>
    <b v="1"/>
    <s v="music/indie rock"/>
    <n v="1868.275000000000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30.79000000000019"/>
    <n v="1964.47"/>
    <n v="2095.2600000000002"/>
    <x v="0"/>
    <s v="US"/>
    <s v="USD"/>
    <n v="1336245328"/>
    <n v="1333653333"/>
    <b v="1"/>
    <n v="75"/>
    <b v="1"/>
    <s v="music/indie rock"/>
    <n v="1047.6300000000001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653.11000000000058"/>
    <n v="50000"/>
    <n v="50653.11"/>
    <x v="0"/>
    <s v="US"/>
    <s v="USD"/>
    <n v="1409274000"/>
    <n v="1406847996"/>
    <b v="1"/>
    <n v="614"/>
    <b v="1"/>
    <s v="music/indie rock"/>
    <n v="25326.55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400.47000000000025"/>
    <n v="6000"/>
    <n v="6400.47"/>
    <x v="0"/>
    <s v="US"/>
    <s v="USD"/>
    <n v="1362872537"/>
    <n v="1359848537"/>
    <b v="1"/>
    <n v="107"/>
    <b v="1"/>
    <s v="music/indie rock"/>
    <n v="3200.2350000000001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60835.360000000001"/>
    <n v="18500"/>
    <n v="79335.360000000001"/>
    <x v="0"/>
    <s v="US"/>
    <s v="USD"/>
    <n v="1363889015"/>
    <n v="1361300615"/>
    <b v="1"/>
    <n v="1224"/>
    <b v="1"/>
    <s v="music/indie rock"/>
    <n v="39667.68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370"/>
    <n v="9000"/>
    <n v="9370"/>
    <x v="0"/>
    <s v="US"/>
    <s v="USD"/>
    <n v="1399421189"/>
    <n v="1396829189"/>
    <b v="1"/>
    <n v="104"/>
    <b v="1"/>
    <s v="music/indie rock"/>
    <n v="4685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236"/>
    <n v="3000"/>
    <n v="3236"/>
    <x v="0"/>
    <s v="US"/>
    <s v="USD"/>
    <n v="1397862000"/>
    <n v="1395155478"/>
    <b v="1"/>
    <n v="79"/>
    <b v="1"/>
    <s v="music/indie rock"/>
    <n v="1618"/>
    <x v="4"/>
    <s v="indie rock"/>
    <x v="2312"/>
    <d v="2014-04-18T18:00:00"/>
  </r>
  <r>
    <n v="2313"/>
    <s v="A SUNNY DAY IN GLASGOW"/>
    <s v="A Sunny Day in Glasgow are recording a new album and we need your help!"/>
    <n v="3792.0200000000004"/>
    <n v="5000"/>
    <n v="8792.02"/>
    <x v="0"/>
    <s v="US"/>
    <s v="USD"/>
    <n v="1336086026"/>
    <n v="1333494026"/>
    <b v="1"/>
    <n v="157"/>
    <b v="1"/>
    <s v="music/indie rock"/>
    <n v="4396.01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683.6400000000001"/>
    <n v="1200"/>
    <n v="1883.64"/>
    <x v="0"/>
    <s v="US"/>
    <s v="USD"/>
    <n v="1339074857"/>
    <n v="1336482857"/>
    <b v="1"/>
    <n v="50"/>
    <b v="1"/>
    <s v="music/indie rock"/>
    <n v="941.8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65"/>
    <n v="2500"/>
    <n v="2565"/>
    <x v="0"/>
    <s v="US"/>
    <s v="USD"/>
    <n v="1336238743"/>
    <n v="1333646743"/>
    <b v="1"/>
    <n v="64"/>
    <b v="1"/>
    <s v="music/indie rock"/>
    <n v="1282.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606.39999999999964"/>
    <n v="15000"/>
    <n v="15606.4"/>
    <x v="0"/>
    <s v="US"/>
    <s v="USD"/>
    <n v="1260383040"/>
    <n v="1253726650"/>
    <b v="1"/>
    <n v="200"/>
    <b v="1"/>
    <s v="music/indie rock"/>
    <n v="7803.2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16"/>
    <n v="400"/>
    <n v="416"/>
    <x v="0"/>
    <s v="US"/>
    <s v="USD"/>
    <n v="1266210000"/>
    <n v="1263474049"/>
    <b v="1"/>
    <n v="22"/>
    <b v="1"/>
    <s v="music/indie rock"/>
    <n v="208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1053"/>
    <n v="5000"/>
    <n v="6053"/>
    <x v="0"/>
    <s v="US"/>
    <s v="USD"/>
    <n v="1253937540"/>
    <n v="1251214014"/>
    <b v="1"/>
    <n v="163"/>
    <b v="1"/>
    <s v="music/indie rock"/>
    <n v="3026.5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231"/>
    <n v="3000"/>
    <n v="3231"/>
    <x v="0"/>
    <s v="US"/>
    <s v="USD"/>
    <n v="1387072685"/>
    <n v="1384480685"/>
    <b v="1"/>
    <n v="77"/>
    <b v="1"/>
    <s v="music/indie rock"/>
    <n v="1615.5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433"/>
    <n v="5000"/>
    <n v="5433"/>
    <x v="0"/>
    <s v="US"/>
    <s v="USD"/>
    <n v="1396463800"/>
    <n v="1393443400"/>
    <b v="1"/>
    <n v="89"/>
    <b v="1"/>
    <s v="music/indie rock"/>
    <n v="2716.5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-6427"/>
    <n v="10557"/>
    <n v="4130"/>
    <x v="3"/>
    <s v="AT"/>
    <s v="EUR"/>
    <n v="1491282901"/>
    <n v="1488694501"/>
    <b v="0"/>
    <n v="64"/>
    <b v="0"/>
    <s v="food/small batch"/>
    <n v="20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-2615"/>
    <n v="2700"/>
    <n v="85"/>
    <x v="3"/>
    <s v="US"/>
    <s v="USD"/>
    <n v="1491769769"/>
    <n v="1489181369"/>
    <b v="0"/>
    <n v="4"/>
    <b v="0"/>
    <s v="food/small batch"/>
    <n v="42.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-130"/>
    <n v="250"/>
    <n v="120"/>
    <x v="3"/>
    <s v="US"/>
    <s v="USD"/>
    <n v="1490033247"/>
    <n v="1489428447"/>
    <b v="0"/>
    <n v="4"/>
    <b v="0"/>
    <s v="food/small batch"/>
    <n v="60"/>
    <x v="7"/>
    <s v="small batch"/>
    <x v="2323"/>
    <d v="2017-03-20T13:07:27"/>
  </r>
  <r>
    <n v="2324"/>
    <s v="Pies not Lies"/>
    <s v="A city centre shop selling great locally made food with room to chat and learn about eachother."/>
    <n v="-5945"/>
    <n v="7500"/>
    <n v="1555"/>
    <x v="3"/>
    <s v="GB"/>
    <s v="GBP"/>
    <n v="1490559285"/>
    <n v="1487970885"/>
    <b v="0"/>
    <n v="61"/>
    <b v="0"/>
    <s v="food/small batch"/>
    <n v="777.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-920"/>
    <n v="1000"/>
    <n v="80"/>
    <x v="3"/>
    <s v="US"/>
    <s v="USD"/>
    <n v="1490830331"/>
    <n v="1488241931"/>
    <b v="0"/>
    <n v="7"/>
    <b v="0"/>
    <s v="food/small batch"/>
    <n v="40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-14892"/>
    <n v="15000"/>
    <n v="108"/>
    <x v="3"/>
    <s v="US"/>
    <s v="USD"/>
    <n v="1493571600"/>
    <n v="1489106948"/>
    <b v="0"/>
    <n v="1"/>
    <b v="0"/>
    <s v="food/small batch"/>
    <n v="54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149133.01"/>
    <n v="35000"/>
    <n v="184133.01"/>
    <x v="0"/>
    <s v="US"/>
    <s v="USD"/>
    <n v="1409090440"/>
    <n v="1406066440"/>
    <b v="1"/>
    <n v="3355"/>
    <b v="1"/>
    <s v="food/small batch"/>
    <n v="92066.50500000000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5445"/>
    <n v="10000"/>
    <n v="25445"/>
    <x v="0"/>
    <s v="US"/>
    <s v="USD"/>
    <n v="1434307537"/>
    <n v="1431715537"/>
    <b v="1"/>
    <n v="537"/>
    <b v="1"/>
    <s v="food/small batch"/>
    <n v="12722.5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1480"/>
    <n v="25000"/>
    <n v="26480"/>
    <x v="0"/>
    <s v="US"/>
    <s v="USD"/>
    <n v="1405609146"/>
    <n v="1403017146"/>
    <b v="1"/>
    <n v="125"/>
    <b v="1"/>
    <s v="food/small batch"/>
    <n v="13240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848"/>
    <n v="35000"/>
    <n v="35848"/>
    <x v="0"/>
    <s v="US"/>
    <s v="USD"/>
    <n v="1451001600"/>
    <n v="1448400943"/>
    <b v="1"/>
    <n v="163"/>
    <b v="1"/>
    <s v="food/small batch"/>
    <n v="17924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3545.1000000000004"/>
    <n v="8000"/>
    <n v="11545.1"/>
    <x v="0"/>
    <s v="US"/>
    <s v="USD"/>
    <n v="1408320490"/>
    <n v="1405728490"/>
    <b v="1"/>
    <n v="283"/>
    <b v="1"/>
    <s v="food/small batch"/>
    <n v="5772.55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1577"/>
    <n v="25000"/>
    <n v="26577"/>
    <x v="0"/>
    <s v="US"/>
    <s v="USD"/>
    <n v="1423235071"/>
    <n v="1420643071"/>
    <b v="1"/>
    <n v="352"/>
    <b v="1"/>
    <s v="food/small batch"/>
    <n v="13288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73"/>
    <n v="600"/>
    <n v="1273"/>
    <x v="0"/>
    <s v="US"/>
    <s v="USD"/>
    <n v="1401385800"/>
    <n v="1399563390"/>
    <b v="1"/>
    <n v="94"/>
    <b v="1"/>
    <s v="food/small batch"/>
    <n v="636.5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78"/>
    <n v="4000"/>
    <n v="4078"/>
    <x v="0"/>
    <s v="US"/>
    <s v="USD"/>
    <n v="1415208840"/>
    <n v="1412611498"/>
    <b v="1"/>
    <n v="67"/>
    <b v="1"/>
    <s v="food/small batch"/>
    <n v="2039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568"/>
    <n v="25000"/>
    <n v="25568"/>
    <x v="0"/>
    <s v="US"/>
    <s v="USD"/>
    <n v="1402494243"/>
    <n v="1399902243"/>
    <b v="1"/>
    <n v="221"/>
    <b v="1"/>
    <s v="food/small batch"/>
    <n v="12784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84146.51"/>
    <n v="20000"/>
    <n v="104146.51"/>
    <x v="0"/>
    <s v="US"/>
    <s v="USD"/>
    <n v="1394316695"/>
    <n v="1390860695"/>
    <b v="1"/>
    <n v="2165"/>
    <b v="1"/>
    <s v="food/small batch"/>
    <n v="52073.254999999997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79"/>
    <n v="12000"/>
    <n v="13279"/>
    <x v="0"/>
    <s v="US"/>
    <s v="USD"/>
    <n v="1403796143"/>
    <n v="1401204143"/>
    <b v="1"/>
    <n v="179"/>
    <b v="1"/>
    <s v="food/small batch"/>
    <n v="6639.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71.5"/>
    <n v="15000"/>
    <n v="15171.5"/>
    <x v="0"/>
    <s v="US"/>
    <s v="USD"/>
    <n v="1404077484"/>
    <n v="1401485484"/>
    <b v="1"/>
    <n v="123"/>
    <b v="1"/>
    <s v="food/small batch"/>
    <n v="7585.7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48552"/>
    <n v="25000"/>
    <n v="73552"/>
    <x v="0"/>
    <s v="US"/>
    <s v="USD"/>
    <n v="1482134340"/>
    <n v="1479496309"/>
    <b v="1"/>
    <n v="1104"/>
    <b v="1"/>
    <s v="food/small batch"/>
    <n v="36776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2311"/>
    <n v="40000"/>
    <n v="42311"/>
    <x v="0"/>
    <s v="US"/>
    <s v="USD"/>
    <n v="1477841138"/>
    <n v="1475249138"/>
    <b v="1"/>
    <n v="403"/>
    <b v="1"/>
    <s v="food/small batch"/>
    <n v="21155.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-5000"/>
    <n v="5000"/>
    <n v="0"/>
    <x v="1"/>
    <s v="US"/>
    <s v="USD"/>
    <n v="1436729504"/>
    <n v="1434137504"/>
    <b v="0"/>
    <n v="0"/>
    <b v="0"/>
    <s v="technology/web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-5500"/>
    <n v="5500"/>
    <n v="0"/>
    <x v="1"/>
    <s v="US"/>
    <s v="USD"/>
    <n v="1412571600"/>
    <n v="1410799870"/>
    <b v="0"/>
    <n v="0"/>
    <b v="0"/>
    <s v="technology/web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-9700"/>
    <n v="10000"/>
    <n v="300"/>
    <x v="1"/>
    <s v="US"/>
    <s v="USD"/>
    <n v="1452282420"/>
    <n v="1447962505"/>
    <b v="0"/>
    <n v="1"/>
    <b v="0"/>
    <s v="technology/web"/>
    <n v="15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-999"/>
    <n v="1000"/>
    <n v="1"/>
    <x v="1"/>
    <s v="CA"/>
    <s v="CAD"/>
    <n v="1466789269"/>
    <n v="1464197269"/>
    <b v="0"/>
    <n v="1"/>
    <b v="0"/>
    <s v="technology/web"/>
    <n v="0.5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-3000"/>
    <n v="3000"/>
    <n v="0"/>
    <x v="1"/>
    <s v="US"/>
    <s v="USD"/>
    <n v="1427845140"/>
    <n v="1424822556"/>
    <b v="0"/>
    <n v="0"/>
    <b v="0"/>
    <s v="technology/web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-59961"/>
    <n v="60000"/>
    <n v="39"/>
    <x v="1"/>
    <s v="US"/>
    <s v="USD"/>
    <n v="1476731431"/>
    <n v="1472843431"/>
    <b v="0"/>
    <n v="3"/>
    <b v="0"/>
    <s v="technology/web"/>
    <n v="19.5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-985"/>
    <n v="1000"/>
    <n v="15"/>
    <x v="1"/>
    <s v="US"/>
    <s v="USD"/>
    <n v="1472135676"/>
    <n v="1469543676"/>
    <b v="0"/>
    <n v="1"/>
    <b v="0"/>
    <s v="technology/web"/>
    <n v="7.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-69730"/>
    <n v="70000"/>
    <n v="270"/>
    <x v="1"/>
    <s v="US"/>
    <s v="USD"/>
    <n v="1456006938"/>
    <n v="1450822938"/>
    <b v="0"/>
    <n v="5"/>
    <b v="0"/>
    <s v="technology/web"/>
    <n v="135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-474900"/>
    <n v="474900"/>
    <n v="0"/>
    <x v="1"/>
    <s v="SE"/>
    <s v="SEK"/>
    <n v="1439318228"/>
    <n v="1436812628"/>
    <b v="0"/>
    <n v="0"/>
    <b v="0"/>
    <s v="technology/web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-50000"/>
    <n v="50000"/>
    <n v="0"/>
    <x v="1"/>
    <s v="IE"/>
    <s v="EUR"/>
    <n v="1483474370"/>
    <n v="1480882370"/>
    <b v="0"/>
    <n v="0"/>
    <b v="0"/>
    <s v="technology/web"/>
    <n v="0"/>
    <x v="2"/>
    <s v="web"/>
    <x v="2350"/>
    <d v="2017-01-03T15:12:50"/>
  </r>
  <r>
    <n v="2351"/>
    <s v="NZ Auction site.  No listing or success fees. Only $2 p/m"/>
    <s v="Donate $30 or more and receive a free selfie stick."/>
    <n v="-18792"/>
    <n v="18900"/>
    <n v="108"/>
    <x v="1"/>
    <s v="NZ"/>
    <s v="NZD"/>
    <n v="1430360739"/>
    <n v="1427768739"/>
    <b v="0"/>
    <n v="7"/>
    <b v="0"/>
    <s v="technology/web"/>
    <n v="54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-2000"/>
    <n v="2000"/>
    <n v="0"/>
    <x v="1"/>
    <s v="US"/>
    <s v="USD"/>
    <n v="1433603552"/>
    <n v="1428419552"/>
    <b v="0"/>
    <n v="0"/>
    <b v="0"/>
    <s v="technology/web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-1000"/>
    <n v="1000"/>
    <n v="0"/>
    <x v="1"/>
    <s v="US"/>
    <s v="USD"/>
    <n v="1429632822"/>
    <n v="1428596022"/>
    <b v="0"/>
    <n v="0"/>
    <b v="0"/>
    <s v="technology/web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-34975"/>
    <n v="35000"/>
    <n v="25"/>
    <x v="1"/>
    <s v="US"/>
    <s v="USD"/>
    <n v="1420910460"/>
    <n v="1415726460"/>
    <b v="0"/>
    <n v="1"/>
    <b v="0"/>
    <s v="technology/web"/>
    <n v="12.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-7945"/>
    <n v="8000"/>
    <n v="55"/>
    <x v="1"/>
    <s v="AU"/>
    <s v="AUD"/>
    <n v="1430604136"/>
    <n v="1428012136"/>
    <b v="0"/>
    <n v="2"/>
    <b v="0"/>
    <s v="technology/web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-10000"/>
    <n v="10000"/>
    <n v="0"/>
    <x v="1"/>
    <s v="NL"/>
    <s v="EUR"/>
    <n v="1433530104"/>
    <n v="1430938104"/>
    <b v="0"/>
    <n v="0"/>
    <b v="0"/>
    <s v="technology/web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-27000"/>
    <n v="27000"/>
    <n v="0"/>
    <x v="1"/>
    <s v="GB"/>
    <s v="GBP"/>
    <n v="1445093578"/>
    <n v="1442501578"/>
    <b v="0"/>
    <n v="0"/>
    <b v="0"/>
    <s v="technology/web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-1500"/>
    <n v="1500"/>
    <n v="0"/>
    <x v="1"/>
    <s v="GB"/>
    <s v="GBP"/>
    <n v="1422664740"/>
    <n v="1417818036"/>
    <b v="0"/>
    <n v="0"/>
    <b v="0"/>
    <s v="technology/web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-6399"/>
    <n v="7500"/>
    <n v="1101"/>
    <x v="1"/>
    <s v="US"/>
    <s v="USD"/>
    <n v="1438616124"/>
    <n v="1433432124"/>
    <b v="0"/>
    <n v="3"/>
    <b v="0"/>
    <s v="technology/web"/>
    <n v="550.5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-4998"/>
    <n v="5000"/>
    <n v="2"/>
    <x v="1"/>
    <s v="CA"/>
    <s v="CAD"/>
    <n v="1454864280"/>
    <n v="1452272280"/>
    <b v="0"/>
    <n v="1"/>
    <b v="0"/>
    <s v="technology/web"/>
    <n v="1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-200"/>
    <n v="200"/>
    <n v="0"/>
    <x v="1"/>
    <s v="CA"/>
    <s v="CAD"/>
    <n v="1462053600"/>
    <n v="1459975008"/>
    <b v="0"/>
    <n v="0"/>
    <b v="0"/>
    <s v="technology/web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-300"/>
    <n v="420"/>
    <n v="120"/>
    <x v="1"/>
    <s v="US"/>
    <s v="USD"/>
    <n v="1418315470"/>
    <n v="1415723470"/>
    <b v="0"/>
    <n v="2"/>
    <b v="0"/>
    <s v="technology/web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-175000"/>
    <n v="175000"/>
    <n v="0"/>
    <x v="1"/>
    <s v="US"/>
    <s v="USD"/>
    <n v="1451348200"/>
    <n v="1447460200"/>
    <b v="0"/>
    <n v="0"/>
    <b v="0"/>
    <s v="technology/web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-128"/>
    <n v="128"/>
    <n v="0"/>
    <x v="1"/>
    <s v="US"/>
    <s v="USD"/>
    <n v="1445898356"/>
    <n v="1441146356"/>
    <b v="0"/>
    <n v="0"/>
    <b v="0"/>
    <s v="technology/web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-1000"/>
    <n v="1000"/>
    <n v="0"/>
    <x v="1"/>
    <s v="IT"/>
    <s v="EUR"/>
    <n v="1453071600"/>
    <n v="1449596425"/>
    <b v="0"/>
    <n v="0"/>
    <b v="0"/>
    <s v="technology/web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-22370"/>
    <n v="25000"/>
    <n v="2630"/>
    <x v="1"/>
    <s v="GB"/>
    <s v="GBP"/>
    <n v="1445431533"/>
    <n v="1442839533"/>
    <b v="0"/>
    <n v="27"/>
    <b v="0"/>
    <s v="technology/web"/>
    <n v="131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-49330"/>
    <n v="50000"/>
    <n v="670"/>
    <x v="1"/>
    <s v="US"/>
    <s v="USD"/>
    <n v="1461622616"/>
    <n v="1456442216"/>
    <b v="0"/>
    <n v="14"/>
    <b v="0"/>
    <s v="technology/web"/>
    <n v="335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-39900"/>
    <n v="40000"/>
    <n v="100"/>
    <x v="1"/>
    <s v="US"/>
    <s v="USD"/>
    <n v="1429028365"/>
    <n v="1425143965"/>
    <b v="0"/>
    <n v="2"/>
    <b v="0"/>
    <s v="technology/web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-25000"/>
    <n v="25000"/>
    <n v="0"/>
    <x v="1"/>
    <s v="US"/>
    <s v="USD"/>
    <n v="1455132611"/>
    <n v="1452540611"/>
    <b v="0"/>
    <n v="0"/>
    <b v="0"/>
    <s v="technology/web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-24918"/>
    <n v="25000"/>
    <n v="82"/>
    <x v="1"/>
    <s v="US"/>
    <s v="USD"/>
    <n v="1418877141"/>
    <n v="1416285141"/>
    <b v="0"/>
    <n v="4"/>
    <b v="0"/>
    <s v="technology/web"/>
    <n v="4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-2000"/>
    <n v="2000"/>
    <n v="0"/>
    <x v="1"/>
    <s v="US"/>
    <s v="USD"/>
    <n v="1435257596"/>
    <n v="1432665596"/>
    <b v="0"/>
    <n v="0"/>
    <b v="0"/>
    <s v="technology/web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-5320"/>
    <n v="5500"/>
    <n v="180"/>
    <x v="1"/>
    <s v="AU"/>
    <s v="AUD"/>
    <n v="1429839571"/>
    <n v="1427247571"/>
    <b v="0"/>
    <n v="6"/>
    <b v="0"/>
    <s v="technology/web"/>
    <n v="90"/>
    <x v="2"/>
    <s v="web"/>
    <x v="2372"/>
    <d v="2015-04-23T20:39:31"/>
  </r>
  <r>
    <n v="2373"/>
    <s v="Cykelauktion.com (Canceled)"/>
    <s v="We want to create a safe marketplace for buying and selling bicycles."/>
    <n v="-849950"/>
    <n v="850000"/>
    <n v="50"/>
    <x v="1"/>
    <s v="SE"/>
    <s v="SEK"/>
    <n v="1440863624"/>
    <n v="1438271624"/>
    <b v="0"/>
    <n v="1"/>
    <b v="0"/>
    <s v="technology/web"/>
    <n v="25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-21990"/>
    <n v="22000"/>
    <n v="10"/>
    <x v="1"/>
    <s v="US"/>
    <s v="USD"/>
    <n v="1423772060"/>
    <n v="1421180060"/>
    <b v="0"/>
    <n v="1"/>
    <b v="0"/>
    <s v="technology/web"/>
    <n v="5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-10000"/>
    <n v="10000"/>
    <n v="0"/>
    <x v="1"/>
    <s v="US"/>
    <s v="USD"/>
    <n v="1473451437"/>
    <n v="1470859437"/>
    <b v="0"/>
    <n v="0"/>
    <b v="0"/>
    <s v="technology/web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-2673.67"/>
    <n v="3000"/>
    <n v="326.33"/>
    <x v="1"/>
    <s v="US"/>
    <s v="USD"/>
    <n v="1449785566"/>
    <n v="1447193566"/>
    <b v="0"/>
    <n v="4"/>
    <b v="0"/>
    <s v="technology/web"/>
    <n v="163.16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-2500"/>
    <n v="2500"/>
    <n v="0"/>
    <x v="1"/>
    <s v="CA"/>
    <s v="CAD"/>
    <n v="1480110783"/>
    <n v="1477515183"/>
    <b v="0"/>
    <n v="0"/>
    <b v="0"/>
    <s v="technology/web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-110000"/>
    <n v="110000"/>
    <n v="0"/>
    <x v="1"/>
    <s v="US"/>
    <s v="USD"/>
    <n v="1440548330"/>
    <n v="1438042730"/>
    <b v="0"/>
    <n v="0"/>
    <b v="0"/>
    <s v="technology/web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-30000"/>
    <n v="30000"/>
    <n v="0"/>
    <x v="1"/>
    <s v="US"/>
    <s v="USD"/>
    <n v="1444004616"/>
    <n v="1440116616"/>
    <b v="0"/>
    <n v="0"/>
    <b v="0"/>
    <s v="technology/web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-14945"/>
    <n v="15000"/>
    <n v="55"/>
    <x v="1"/>
    <s v="US"/>
    <s v="USD"/>
    <n v="1443726142"/>
    <n v="1441134142"/>
    <b v="0"/>
    <n v="3"/>
    <b v="0"/>
    <s v="technology/web"/>
    <n v="27.5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-84779"/>
    <n v="86350"/>
    <n v="1571"/>
    <x v="1"/>
    <s v="US"/>
    <s v="USD"/>
    <n v="1428704848"/>
    <n v="1426112848"/>
    <b v="0"/>
    <n v="7"/>
    <b v="0"/>
    <s v="technology/web"/>
    <n v="785.5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-2925"/>
    <n v="3000"/>
    <n v="75"/>
    <x v="1"/>
    <s v="US"/>
    <s v="USD"/>
    <n v="1438662603"/>
    <n v="1436502603"/>
    <b v="0"/>
    <n v="2"/>
    <b v="0"/>
    <s v="technology/web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-9565"/>
    <n v="10000"/>
    <n v="435"/>
    <x v="1"/>
    <s v="NZ"/>
    <s v="NZD"/>
    <n v="1424568107"/>
    <n v="1421976107"/>
    <b v="0"/>
    <n v="3"/>
    <b v="0"/>
    <s v="technology/web"/>
    <n v="217.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-992"/>
    <n v="1000"/>
    <n v="8"/>
    <x v="1"/>
    <s v="US"/>
    <s v="USD"/>
    <n v="1415932643"/>
    <n v="1413337043"/>
    <b v="0"/>
    <n v="8"/>
    <b v="0"/>
    <s v="technology/web"/>
    <n v="4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-64212"/>
    <n v="65000"/>
    <n v="788"/>
    <x v="1"/>
    <s v="US"/>
    <s v="USD"/>
    <n v="1438793432"/>
    <n v="1436201432"/>
    <b v="0"/>
    <n v="7"/>
    <b v="0"/>
    <s v="technology/web"/>
    <n v="394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-30000"/>
    <n v="30000"/>
    <n v="0"/>
    <x v="1"/>
    <s v="CA"/>
    <s v="CAD"/>
    <n v="1420920424"/>
    <n v="1415736424"/>
    <b v="0"/>
    <n v="0"/>
    <b v="0"/>
    <s v="technology/web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-148974"/>
    <n v="150000"/>
    <n v="1026"/>
    <x v="1"/>
    <s v="US"/>
    <s v="USD"/>
    <n v="1469199740"/>
    <n v="1465311740"/>
    <b v="0"/>
    <n v="3"/>
    <b v="0"/>
    <s v="technology/web"/>
    <n v="513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-36537"/>
    <n v="37000"/>
    <n v="463"/>
    <x v="1"/>
    <s v="US"/>
    <s v="USD"/>
    <n v="1421350140"/>
    <n v="1418761759"/>
    <b v="0"/>
    <n v="8"/>
    <b v="0"/>
    <s v="technology/web"/>
    <n v="231.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-15970"/>
    <n v="16000"/>
    <n v="30"/>
    <x v="1"/>
    <s v="FR"/>
    <s v="EUR"/>
    <n v="1437861540"/>
    <n v="1435160452"/>
    <b v="0"/>
    <n v="1"/>
    <b v="0"/>
    <s v="technology/web"/>
    <n v="15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-510000"/>
    <n v="510000"/>
    <n v="0"/>
    <x v="1"/>
    <s v="AU"/>
    <s v="AUD"/>
    <n v="1420352264"/>
    <n v="1416896264"/>
    <b v="0"/>
    <n v="0"/>
    <b v="0"/>
    <s v="technology/web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-19975"/>
    <n v="20000"/>
    <n v="25"/>
    <x v="1"/>
    <s v="US"/>
    <s v="USD"/>
    <n v="1427825044"/>
    <n v="1425236644"/>
    <b v="0"/>
    <n v="1"/>
    <b v="0"/>
    <s v="technology/web"/>
    <n v="12.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-4200"/>
    <n v="4200"/>
    <n v="0"/>
    <x v="1"/>
    <s v="US"/>
    <s v="USD"/>
    <n v="1446087223"/>
    <n v="1443495223"/>
    <b v="0"/>
    <n v="0"/>
    <b v="0"/>
    <s v="technology/web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-99950"/>
    <n v="100000"/>
    <n v="50"/>
    <x v="1"/>
    <s v="US"/>
    <s v="USD"/>
    <n v="1439048017"/>
    <n v="1436456017"/>
    <b v="0"/>
    <n v="1"/>
    <b v="0"/>
    <s v="technology/web"/>
    <n v="25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-4997"/>
    <n v="5000"/>
    <n v="3"/>
    <x v="1"/>
    <s v="IE"/>
    <s v="EUR"/>
    <n v="1424940093"/>
    <n v="1422348093"/>
    <b v="0"/>
    <n v="2"/>
    <b v="0"/>
    <s v="technology/web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-33000"/>
    <n v="33000"/>
    <n v="0"/>
    <x v="1"/>
    <s v="US"/>
    <s v="USD"/>
    <n v="1484038620"/>
    <n v="1481597687"/>
    <b v="0"/>
    <n v="0"/>
    <b v="0"/>
    <s v="technology/web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-4990"/>
    <n v="5000"/>
    <n v="10"/>
    <x v="1"/>
    <s v="CH"/>
    <s v="CHF"/>
    <n v="1444940558"/>
    <n v="1442348558"/>
    <b v="0"/>
    <n v="1"/>
    <b v="0"/>
    <s v="technology/web"/>
    <n v="5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-124000"/>
    <n v="124000"/>
    <n v="0"/>
    <x v="1"/>
    <s v="US"/>
    <s v="USD"/>
    <n v="1420233256"/>
    <n v="1417641256"/>
    <b v="0"/>
    <n v="0"/>
    <b v="0"/>
    <s v="technology/web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-4000"/>
    <n v="4000"/>
    <n v="0"/>
    <x v="1"/>
    <s v="US"/>
    <s v="USD"/>
    <n v="1435874384"/>
    <n v="1433282384"/>
    <b v="0"/>
    <n v="0"/>
    <b v="0"/>
    <s v="technology/web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-13000"/>
    <n v="13000"/>
    <n v="0"/>
    <x v="1"/>
    <s v="SE"/>
    <s v="SEK"/>
    <n v="1418934506"/>
    <n v="1415910506"/>
    <b v="0"/>
    <n v="0"/>
    <b v="0"/>
    <s v="technology/web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-50000"/>
    <n v="50000"/>
    <n v="0"/>
    <x v="1"/>
    <s v="AU"/>
    <s v="AUD"/>
    <n v="1460615164"/>
    <n v="1458023164"/>
    <b v="0"/>
    <n v="0"/>
    <b v="0"/>
    <s v="technology/web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-27799"/>
    <n v="28000"/>
    <n v="201"/>
    <x v="2"/>
    <s v="US"/>
    <s v="USD"/>
    <n v="1457207096"/>
    <n v="1452023096"/>
    <b v="0"/>
    <n v="9"/>
    <b v="0"/>
    <s v="food/food trucks"/>
    <n v="100.5"/>
    <x v="7"/>
    <s v="food trucks"/>
    <x v="2401"/>
    <d v="2016-03-05T14:44:56"/>
  </r>
  <r>
    <n v="2402"/>
    <s v="Cupcake Truck Unite"/>
    <s v="Small town, delicious treats, and a mobile truck"/>
    <n v="-11948"/>
    <n v="12000"/>
    <n v="52"/>
    <x v="2"/>
    <s v="US"/>
    <s v="USD"/>
    <n v="1431533931"/>
    <n v="1428941931"/>
    <b v="0"/>
    <n v="1"/>
    <b v="0"/>
    <s v="food/food trucks"/>
    <n v="26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-998"/>
    <n v="1200"/>
    <n v="202"/>
    <x v="2"/>
    <s v="GB"/>
    <s v="GBP"/>
    <n v="1459368658"/>
    <n v="1454188258"/>
    <b v="0"/>
    <n v="12"/>
    <b v="0"/>
    <s v="food/food trucks"/>
    <n v="101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-15000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-3874"/>
    <n v="5000"/>
    <n v="1126"/>
    <x v="2"/>
    <s v="US"/>
    <s v="USD"/>
    <n v="1472911375"/>
    <n v="1471096975"/>
    <b v="0"/>
    <n v="20"/>
    <b v="0"/>
    <s v="food/food trucks"/>
    <n v="56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-1905"/>
    <n v="3250"/>
    <n v="1345"/>
    <x v="2"/>
    <s v="US"/>
    <s v="USD"/>
    <n v="1421635190"/>
    <n v="1418179190"/>
    <b v="0"/>
    <n v="16"/>
    <b v="0"/>
    <s v="food/food trucks"/>
    <n v="672.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-16443"/>
    <n v="22000"/>
    <n v="5557"/>
    <x v="2"/>
    <s v="US"/>
    <s v="USD"/>
    <n v="1428732000"/>
    <n v="1426772928"/>
    <b v="0"/>
    <n v="33"/>
    <b v="0"/>
    <s v="food/food trucks"/>
    <n v="2778.5"/>
    <x v="7"/>
    <s v="food trucks"/>
    <x v="2407"/>
    <d v="2015-04-11T01:00:00"/>
  </r>
  <r>
    <n v="2408"/>
    <s v="Sabroso On Wheels"/>
    <s v="A US Army Vet trying to get a Peruvian food truck going! Really good Peruvian food now mobile!"/>
    <n v="-14970"/>
    <n v="15000"/>
    <n v="30"/>
    <x v="2"/>
    <s v="US"/>
    <s v="USD"/>
    <n v="1415247757"/>
    <n v="1412652157"/>
    <b v="0"/>
    <n v="2"/>
    <b v="0"/>
    <s v="food/food trucks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-24540"/>
    <n v="25000"/>
    <n v="460"/>
    <x v="2"/>
    <s v="US"/>
    <s v="USD"/>
    <n v="1439931675"/>
    <n v="1437339675"/>
    <b v="0"/>
    <n v="6"/>
    <b v="0"/>
    <s v="food/food trucks"/>
    <n v="230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-15000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-24849"/>
    <n v="25000"/>
    <n v="151"/>
    <x v="2"/>
    <s v="US"/>
    <s v="USD"/>
    <n v="1440524082"/>
    <n v="1437932082"/>
    <b v="0"/>
    <n v="3"/>
    <b v="0"/>
    <s v="food/food trucks"/>
    <n v="75.5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-8000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-2975"/>
    <n v="3000"/>
    <n v="25"/>
    <x v="2"/>
    <s v="US"/>
    <s v="USD"/>
    <n v="1401579000"/>
    <n v="1398911882"/>
    <b v="0"/>
    <n v="3"/>
    <b v="0"/>
    <s v="food/food trucks"/>
    <n v="12.5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-14540"/>
    <n v="15000"/>
    <n v="460"/>
    <x v="2"/>
    <s v="US"/>
    <s v="USD"/>
    <n v="1440215940"/>
    <n v="1436805660"/>
    <b v="0"/>
    <n v="13"/>
    <b v="0"/>
    <s v="food/food trucks"/>
    <n v="230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-59665"/>
    <n v="60000"/>
    <n v="335"/>
    <x v="2"/>
    <s v="US"/>
    <s v="USD"/>
    <n v="1468615346"/>
    <n v="1466023346"/>
    <b v="0"/>
    <n v="6"/>
    <b v="0"/>
    <s v="food/food trucks"/>
    <n v="167.5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-19995"/>
    <n v="20000"/>
    <n v="5"/>
    <x v="2"/>
    <s v="US"/>
    <s v="USD"/>
    <n v="1426345200"/>
    <n v="1421343743"/>
    <b v="0"/>
    <n v="1"/>
    <b v="0"/>
    <s v="food/food trucks"/>
    <n v="2.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-1000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16:13:07"/>
  </r>
  <r>
    <n v="2418"/>
    <s v="Mexican food truck"/>
    <s v="I want to start my food truck business."/>
    <n v="-24995"/>
    <n v="25000"/>
    <n v="5"/>
    <x v="2"/>
    <s v="US"/>
    <s v="USD"/>
    <n v="1427225644"/>
    <n v="1422045244"/>
    <b v="0"/>
    <n v="5"/>
    <b v="0"/>
    <s v="food/food trucks"/>
    <n v="2.5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-3000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-14369"/>
    <n v="16870"/>
    <n v="2501"/>
    <x v="2"/>
    <s v="US"/>
    <s v="USD"/>
    <n v="1415583695"/>
    <n v="1410396095"/>
    <b v="0"/>
    <n v="36"/>
    <b v="0"/>
    <s v="food/food trucks"/>
    <n v="1250.5"/>
    <x v="7"/>
    <s v="food trucks"/>
    <x v="2420"/>
    <d v="2014-11-09T20:41:35"/>
  </r>
  <r>
    <n v="2421"/>
    <s v="hot dog cart"/>
    <s v="help me start Merrill's first hot dog cart in this empty lot"/>
    <n v="-5999"/>
    <n v="6000"/>
    <n v="1"/>
    <x v="2"/>
    <s v="US"/>
    <s v="USD"/>
    <n v="1424536196"/>
    <n v="1421944196"/>
    <b v="0"/>
    <n v="1"/>
    <b v="0"/>
    <s v="food/food trucks"/>
    <n v="0.5"/>
    <x v="7"/>
    <s v="food trucks"/>
    <x v="2421"/>
    <d v="2015-02-21T11:29:56"/>
  </r>
  <r>
    <n v="2422"/>
    <s v="Help starting a family owned food truck"/>
    <s v="Family owned business serving BBQ and seafood to the public"/>
    <n v="-499"/>
    <n v="500"/>
    <n v="1"/>
    <x v="2"/>
    <s v="US"/>
    <s v="USD"/>
    <n v="1426091036"/>
    <n v="1423502636"/>
    <b v="0"/>
    <n v="1"/>
    <b v="0"/>
    <s v="food/food trucks"/>
    <n v="0.5"/>
    <x v="7"/>
    <s v="food trucks"/>
    <x v="2422"/>
    <d v="2015-03-11T11:23:56"/>
  </r>
  <r>
    <n v="2423"/>
    <s v="FBTR BBQ"/>
    <s v="FBTR is a Texas-style, North Carolina based, homemade BBQ company looking to bring good meat to the masses."/>
    <n v="-59992"/>
    <n v="60000"/>
    <n v="8"/>
    <x v="2"/>
    <s v="US"/>
    <s v="USD"/>
    <n v="1420044890"/>
    <n v="1417452890"/>
    <b v="0"/>
    <n v="1"/>
    <b v="0"/>
    <s v="food/food trucks"/>
    <n v="4"/>
    <x v="7"/>
    <s v="food trucks"/>
    <x v="2423"/>
    <d v="2014-12-31T11:54:50"/>
  </r>
  <r>
    <n v="2424"/>
    <s v="Lily and Memphs"/>
    <s v="Great and creative food from the heart in the form of a sweet food truck!"/>
    <n v="-24690"/>
    <n v="25000"/>
    <n v="310"/>
    <x v="2"/>
    <s v="US"/>
    <s v="USD"/>
    <n v="1414445108"/>
    <n v="1411853108"/>
    <b v="0"/>
    <n v="9"/>
    <b v="0"/>
    <s v="food/food trucks"/>
    <n v="155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-3499"/>
    <n v="3500"/>
    <n v="1"/>
    <x v="2"/>
    <s v="US"/>
    <s v="USD"/>
    <n v="1464386640"/>
    <n v="1463090149"/>
    <b v="0"/>
    <n v="1"/>
    <b v="0"/>
    <s v="food/food trucks"/>
    <n v="0.5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-20000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-49999"/>
    <n v="50000"/>
    <n v="1"/>
    <x v="2"/>
    <s v="US"/>
    <s v="USD"/>
    <n v="1458715133"/>
    <n v="1455262733"/>
    <b v="0"/>
    <n v="1"/>
    <b v="0"/>
    <s v="food/food trucks"/>
    <n v="0.5"/>
    <x v="7"/>
    <s v="food trucks"/>
    <x v="2427"/>
    <d v="2016-03-23T01:38:53"/>
  </r>
  <r>
    <n v="2428"/>
    <s v="Premium Burgers"/>
    <s v="From Moo 2 You! We want to offer premium burgers to a taco flooded environment."/>
    <n v="-34999"/>
    <n v="35000"/>
    <n v="1"/>
    <x v="2"/>
    <s v="US"/>
    <s v="USD"/>
    <n v="1426182551"/>
    <n v="1423594151"/>
    <b v="0"/>
    <n v="1"/>
    <b v="0"/>
    <s v="food/food trucks"/>
    <n v="0.5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-137995"/>
    <n v="140000"/>
    <n v="2005"/>
    <x v="2"/>
    <s v="NO"/>
    <s v="NOK"/>
    <n v="1486313040"/>
    <n v="1483131966"/>
    <b v="0"/>
    <n v="4"/>
    <b v="0"/>
    <s v="food/food trucks"/>
    <n v="1002.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-2979"/>
    <n v="3000"/>
    <n v="21"/>
    <x v="2"/>
    <s v="US"/>
    <s v="USD"/>
    <n v="1455246504"/>
    <n v="1452654504"/>
    <b v="0"/>
    <n v="2"/>
    <b v="0"/>
    <s v="food/food trucks"/>
    <n v="10.5"/>
    <x v="7"/>
    <s v="food trucks"/>
    <x v="2430"/>
    <d v="2016-02-11T22:08:24"/>
  </r>
  <r>
    <n v="2431"/>
    <s v="Murphy's good eatin'"/>
    <s v="Go to Colorado and run a food truck with homemade food of all kinds."/>
    <n v="-99998"/>
    <n v="100000"/>
    <n v="2"/>
    <x v="2"/>
    <s v="US"/>
    <s v="USD"/>
    <n v="1467080613"/>
    <n v="1461896613"/>
    <b v="0"/>
    <n v="2"/>
    <b v="0"/>
    <s v="food/food trucks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-13998"/>
    <n v="14000"/>
    <n v="2"/>
    <x v="2"/>
    <s v="US"/>
    <s v="USD"/>
    <n v="1425791697"/>
    <n v="1423199697"/>
    <b v="0"/>
    <n v="2"/>
    <b v="0"/>
    <s v="food/food trucks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-10000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-19974"/>
    <n v="20000"/>
    <n v="26"/>
    <x v="2"/>
    <s v="US"/>
    <s v="USD"/>
    <n v="1438662474"/>
    <n v="1435206474"/>
    <b v="0"/>
    <n v="2"/>
    <b v="0"/>
    <s v="food/food trucks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-248776"/>
    <n v="250000"/>
    <n v="1224"/>
    <x v="2"/>
    <s v="SE"/>
    <s v="SEK"/>
    <n v="1444027186"/>
    <n v="1441435186"/>
    <b v="0"/>
    <n v="4"/>
    <b v="0"/>
    <s v="food/food trucks"/>
    <n v="612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-116955"/>
    <n v="117000"/>
    <n v="45"/>
    <x v="2"/>
    <s v="CA"/>
    <s v="CAD"/>
    <n v="1454078770"/>
    <n v="1448894770"/>
    <b v="0"/>
    <n v="2"/>
    <b v="0"/>
    <s v="food/food trucks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-8000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-14950"/>
    <n v="15000"/>
    <n v="50"/>
    <x v="2"/>
    <s v="US"/>
    <s v="USD"/>
    <n v="1449529062"/>
    <n v="1444341462"/>
    <b v="0"/>
    <n v="1"/>
    <b v="0"/>
    <s v="food/food trucks"/>
    <n v="25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-10000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-4990"/>
    <n v="5000"/>
    <n v="10"/>
    <x v="2"/>
    <s v="BE"/>
    <s v="EUR"/>
    <n v="1455399313"/>
    <n v="1452807313"/>
    <b v="0"/>
    <n v="2"/>
    <b v="0"/>
    <s v="food/food trucks"/>
    <n v="5"/>
    <x v="7"/>
    <s v="food trucks"/>
    <x v="2440"/>
    <d v="2016-02-13T16:35:13"/>
  </r>
  <r>
    <n v="2441"/>
    <s v="Bring Alchemy Pops to the People!"/>
    <s v="YOU can help Alchemy Pops POP up on a street near you!"/>
    <n v="591"/>
    <n v="7500"/>
    <n v="8091"/>
    <x v="0"/>
    <s v="US"/>
    <s v="USD"/>
    <n v="1437627540"/>
    <n v="1435806054"/>
    <b v="0"/>
    <n v="109"/>
    <b v="1"/>
    <s v="food/small batch"/>
    <n v="4045.5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6226"/>
    <n v="24000"/>
    <n v="30226"/>
    <x v="0"/>
    <s v="US"/>
    <s v="USD"/>
    <n v="1426777228"/>
    <n v="1424188828"/>
    <b v="0"/>
    <n v="372"/>
    <b v="1"/>
    <s v="food/small batch"/>
    <n v="15113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502.989999999998"/>
    <n v="20000"/>
    <n v="40502.99"/>
    <x v="0"/>
    <s v="US"/>
    <s v="USD"/>
    <n v="1408114822"/>
    <n v="1405522822"/>
    <b v="0"/>
    <n v="311"/>
    <b v="1"/>
    <s v="food/small batch"/>
    <n v="20251.494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258"/>
    <n v="3000"/>
    <n v="3258"/>
    <x v="0"/>
    <s v="US"/>
    <s v="USD"/>
    <n v="1464199591"/>
    <n v="1461607591"/>
    <b v="0"/>
    <n v="61"/>
    <b v="1"/>
    <s v="food/small batch"/>
    <n v="1629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3640"/>
    <n v="5000"/>
    <n v="8640"/>
    <x v="0"/>
    <s v="US"/>
    <s v="USD"/>
    <n v="1443242021"/>
    <n v="1440650021"/>
    <b v="0"/>
    <n v="115"/>
    <b v="1"/>
    <s v="food/small batch"/>
    <n v="4320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3399"/>
    <n v="5000"/>
    <n v="8399"/>
    <x v="0"/>
    <s v="US"/>
    <s v="USD"/>
    <n v="1480174071"/>
    <n v="1477578471"/>
    <b v="0"/>
    <n v="111"/>
    <b v="1"/>
    <s v="food/small batch"/>
    <n v="4199.5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8180"/>
    <n v="2500"/>
    <n v="10680"/>
    <x v="0"/>
    <s v="US"/>
    <s v="USD"/>
    <n v="1478923200"/>
    <n v="1476184593"/>
    <b v="0"/>
    <n v="337"/>
    <b v="1"/>
    <s v="food/small batch"/>
    <n v="5340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30"/>
    <n v="400"/>
    <n v="430"/>
    <x v="0"/>
    <s v="US"/>
    <s v="USD"/>
    <n v="1472621760"/>
    <n v="1472110513"/>
    <b v="0"/>
    <n v="9"/>
    <b v="1"/>
    <s v="food/small batch"/>
    <n v="215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800"/>
    <n v="10000"/>
    <n v="10800"/>
    <x v="0"/>
    <s v="US"/>
    <s v="USD"/>
    <n v="1417321515"/>
    <n v="1414725915"/>
    <b v="0"/>
    <n v="120"/>
    <b v="1"/>
    <s v="food/small batch"/>
    <n v="540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230.03000000000065"/>
    <n v="15000"/>
    <n v="15230.03"/>
    <x v="0"/>
    <s v="US"/>
    <s v="USD"/>
    <n v="1414465860"/>
    <n v="1411177456"/>
    <b v="0"/>
    <n v="102"/>
    <b v="1"/>
    <s v="food/small batch"/>
    <n v="7615.0150000000003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545"/>
    <n v="10000"/>
    <n v="11545"/>
    <x v="0"/>
    <s v="US"/>
    <s v="USD"/>
    <n v="1488750490"/>
    <n v="1487022490"/>
    <b v="0"/>
    <n v="186"/>
    <b v="1"/>
    <s v="food/small batch"/>
    <n v="5772.5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201"/>
    <n v="600"/>
    <n v="801"/>
    <x v="0"/>
    <s v="US"/>
    <s v="USD"/>
    <n v="1451430000"/>
    <n v="1448914500"/>
    <b v="0"/>
    <n v="15"/>
    <b v="1"/>
    <s v="food/small batch"/>
    <n v="400.5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1641"/>
    <n v="3000"/>
    <n v="4641"/>
    <x v="0"/>
    <s v="US"/>
    <s v="USD"/>
    <n v="1486053409"/>
    <n v="1483461409"/>
    <b v="0"/>
    <n v="67"/>
    <b v="1"/>
    <s v="food/small batch"/>
    <n v="2320.5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296"/>
    <n v="35000"/>
    <n v="35296"/>
    <x v="0"/>
    <s v="US"/>
    <s v="USD"/>
    <n v="1489207808"/>
    <n v="1486183808"/>
    <b v="0"/>
    <n v="130"/>
    <b v="1"/>
    <s v="food/small batch"/>
    <n v="17648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246"/>
    <n v="300"/>
    <n v="546"/>
    <x v="0"/>
    <s v="US"/>
    <s v="USD"/>
    <n v="1461177950"/>
    <n v="1458758750"/>
    <b v="0"/>
    <n v="16"/>
    <b v="1"/>
    <s v="food/small batch"/>
    <n v="27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213"/>
    <n v="1500"/>
    <n v="2713"/>
    <x v="0"/>
    <s v="US"/>
    <s v="USD"/>
    <n v="1488063839"/>
    <n v="1485471839"/>
    <b v="0"/>
    <n v="67"/>
    <b v="1"/>
    <s v="food/small batch"/>
    <n v="1356.5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530"/>
    <n v="23000"/>
    <n v="23530"/>
    <x v="0"/>
    <s v="US"/>
    <s v="USD"/>
    <n v="1458826056"/>
    <n v="1456237656"/>
    <b v="0"/>
    <n v="124"/>
    <b v="1"/>
    <s v="food/small batch"/>
    <n v="11765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9"/>
    <n v="5000"/>
    <n v="5509"/>
    <x v="0"/>
    <s v="US"/>
    <s v="USD"/>
    <n v="1465498800"/>
    <n v="1462481718"/>
    <b v="0"/>
    <n v="80"/>
    <b v="1"/>
    <s v="food/small batch"/>
    <n v="2754.5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675"/>
    <n v="30000"/>
    <n v="30675"/>
    <x v="0"/>
    <s v="US"/>
    <s v="USD"/>
    <n v="1458742685"/>
    <n v="1454858285"/>
    <b v="0"/>
    <n v="282"/>
    <b v="1"/>
    <s v="food/small batch"/>
    <n v="15337.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67"/>
    <n v="8500"/>
    <n v="8567"/>
    <x v="0"/>
    <s v="US"/>
    <s v="USD"/>
    <n v="1483417020"/>
    <n v="1480480167"/>
    <b v="0"/>
    <n v="68"/>
    <b v="1"/>
    <s v="food/small batch"/>
    <n v="4283.5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285"/>
    <n v="7500"/>
    <n v="7785"/>
    <x v="0"/>
    <s v="US"/>
    <s v="USD"/>
    <n v="1317438000"/>
    <n v="1314577097"/>
    <b v="0"/>
    <n v="86"/>
    <b v="1"/>
    <s v="music/indie rock"/>
    <n v="3892.5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21.25"/>
    <n v="3000"/>
    <n v="3321.25"/>
    <x v="0"/>
    <s v="US"/>
    <s v="USD"/>
    <n v="1342672096"/>
    <n v="1340944096"/>
    <b v="0"/>
    <n v="115"/>
    <b v="1"/>
    <s v="music/indie rock"/>
    <n v="1660.625"/>
    <x v="4"/>
    <s v="indie rock"/>
    <x v="2462"/>
    <d v="2012-07-18T23:28:16"/>
  </r>
  <r>
    <n v="2463"/>
    <s v="Emma Ate the Lion &quot;Songs Two Count Too&quot;"/>
    <s v="Emma Ate The Lion's debut full length album"/>
    <n v="325"/>
    <n v="2000"/>
    <n v="2325"/>
    <x v="0"/>
    <s v="US"/>
    <s v="USD"/>
    <n v="1366138800"/>
    <n v="1362710425"/>
    <b v="0"/>
    <n v="75"/>
    <b v="1"/>
    <s v="music/indie rock"/>
    <n v="1162.5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22"/>
    <n v="2000"/>
    <n v="2222"/>
    <x v="0"/>
    <s v="CA"/>
    <s v="CAD"/>
    <n v="1443641340"/>
    <n v="1441143397"/>
    <b v="0"/>
    <n v="43"/>
    <b v="1"/>
    <s v="music/indie rock"/>
    <n v="1111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561"/>
    <n v="700"/>
    <n v="1261"/>
    <x v="0"/>
    <s v="US"/>
    <s v="USD"/>
    <n v="1348420548"/>
    <n v="1345828548"/>
    <b v="0"/>
    <n v="48"/>
    <b v="1"/>
    <s v="music/indie rock"/>
    <n v="630.5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0"/>
    <n v="2500"/>
    <n v="2500"/>
    <x v="0"/>
    <s v="US"/>
    <s v="USD"/>
    <n v="1368066453"/>
    <n v="1365474453"/>
    <b v="0"/>
    <n v="52"/>
    <b v="1"/>
    <s v="music/indie rock"/>
    <n v="1250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85"/>
    <n v="1000"/>
    <n v="1185"/>
    <x v="0"/>
    <s v="US"/>
    <s v="USD"/>
    <n v="1336669200"/>
    <n v="1335473931"/>
    <b v="0"/>
    <n v="43"/>
    <b v="1"/>
    <s v="music/indie rock"/>
    <n v="592.5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144.34000000000015"/>
    <n v="2000"/>
    <n v="2144.34"/>
    <x v="0"/>
    <s v="US"/>
    <s v="USD"/>
    <n v="1351400400"/>
    <n v="1348285321"/>
    <b v="0"/>
    <n v="58"/>
    <b v="1"/>
    <s v="music/indie rock"/>
    <n v="1072.1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64"/>
    <n v="1200"/>
    <n v="1364"/>
    <x v="0"/>
    <s v="US"/>
    <s v="USD"/>
    <n v="1297160329"/>
    <n v="1295000329"/>
    <b v="0"/>
    <n v="47"/>
    <b v="1"/>
    <s v="music/indie rock"/>
    <n v="68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31.6400000000001"/>
    <n v="1000"/>
    <n v="1031.6400000000001"/>
    <x v="0"/>
    <s v="US"/>
    <s v="USD"/>
    <n v="1337824055"/>
    <n v="1335232055"/>
    <b v="0"/>
    <n v="36"/>
    <b v="1"/>
    <s v="music/indie rock"/>
    <n v="515.82000000000005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140"/>
    <n v="500"/>
    <n v="640"/>
    <x v="0"/>
    <s v="US"/>
    <s v="USD"/>
    <n v="1327535392"/>
    <n v="1324079392"/>
    <b v="0"/>
    <n v="17"/>
    <b v="1"/>
    <s v="music/indie rock"/>
    <n v="320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2682.0200000000004"/>
    <n v="7500"/>
    <n v="10182.02"/>
    <x v="0"/>
    <s v="US"/>
    <s v="USD"/>
    <n v="1283562180"/>
    <n v="1277433980"/>
    <b v="0"/>
    <n v="104"/>
    <b v="1"/>
    <s v="music/indie rock"/>
    <n v="5091.01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0"/>
    <n v="2000"/>
    <n v="2000"/>
    <x v="0"/>
    <s v="US"/>
    <s v="USD"/>
    <n v="1352573869"/>
    <n v="1349978269"/>
    <b v="0"/>
    <n v="47"/>
    <b v="1"/>
    <s v="music/indie rock"/>
    <n v="1000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0.18000000000029104"/>
    <n v="5000"/>
    <n v="5000.18"/>
    <x v="0"/>
    <s v="US"/>
    <s v="USD"/>
    <n v="1286756176"/>
    <n v="1282868176"/>
    <b v="0"/>
    <n v="38"/>
    <b v="1"/>
    <s v="music/indie rock"/>
    <n v="2500.09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118"/>
    <n v="2500"/>
    <n v="2618"/>
    <x v="0"/>
    <s v="US"/>
    <s v="USD"/>
    <n v="1278799200"/>
    <n v="1273647255"/>
    <b v="0"/>
    <n v="81"/>
    <b v="1"/>
    <s v="music/indie rock"/>
    <n v="1309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160.7199999999998"/>
    <n v="3200"/>
    <n v="3360.72"/>
    <x v="0"/>
    <s v="US"/>
    <s v="USD"/>
    <n v="1415004770"/>
    <n v="1412149970"/>
    <b v="0"/>
    <n v="55"/>
    <b v="1"/>
    <s v="music/indie rock"/>
    <n v="1680.36"/>
    <x v="4"/>
    <s v="indie rock"/>
    <x v="2476"/>
    <d v="2014-11-03T03:52:50"/>
  </r>
  <r>
    <n v="2477"/>
    <s v="Debut Album"/>
    <s v="Releasing my first album in August, and I need your help in order to get it done!"/>
    <n v="535"/>
    <n v="750"/>
    <n v="1285"/>
    <x v="0"/>
    <s v="US"/>
    <s v="USD"/>
    <n v="1344789345"/>
    <n v="1340901345"/>
    <b v="0"/>
    <n v="41"/>
    <b v="1"/>
    <s v="music/indie rock"/>
    <n v="642.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2200"/>
    <n v="8000"/>
    <n v="10200"/>
    <x v="0"/>
    <s v="US"/>
    <s v="USD"/>
    <n v="1358117313"/>
    <n v="1355525313"/>
    <b v="0"/>
    <n v="79"/>
    <b v="1"/>
    <s v="music/indie rock"/>
    <n v="5100"/>
    <x v="4"/>
    <s v="indie rock"/>
    <x v="2478"/>
    <d v="2013-01-13T17:48:33"/>
  </r>
  <r>
    <n v="2479"/>
    <s v="FUEL FAKE NATIVES"/>
    <s v="Fake Natives is headed on tour this summer. Help them fill their tank with fossil fuels."/>
    <n v="100.32999999999998"/>
    <n v="300"/>
    <n v="400.33"/>
    <x v="0"/>
    <s v="US"/>
    <s v="USD"/>
    <n v="1343440800"/>
    <n v="1342545994"/>
    <b v="0"/>
    <n v="16"/>
    <b v="1"/>
    <s v="music/indie rock"/>
    <n v="200.16499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0"/>
    <n v="2000"/>
    <n v="2000"/>
    <x v="0"/>
    <s v="US"/>
    <s v="USD"/>
    <n v="1444516084"/>
    <n v="1439332084"/>
    <b v="0"/>
    <n v="8"/>
    <b v="1"/>
    <s v="music/indie rock"/>
    <n v="100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516.4399999999996"/>
    <n v="4000"/>
    <n v="4516.4399999999996"/>
    <x v="0"/>
    <s v="US"/>
    <s v="USD"/>
    <n v="1335799808"/>
    <n v="1333207808"/>
    <b v="0"/>
    <n v="95"/>
    <b v="1"/>
    <s v="music/indie rock"/>
    <n v="2258.219999999999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"/>
    <n v="1000"/>
    <n v="1001"/>
    <x v="0"/>
    <s v="US"/>
    <s v="USD"/>
    <n v="1312224383"/>
    <n v="1308336383"/>
    <b v="0"/>
    <n v="25"/>
    <b v="1"/>
    <s v="music/indie rock"/>
    <n v="500.5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51"/>
    <n v="1100"/>
    <n v="1251"/>
    <x v="0"/>
    <s v="US"/>
    <s v="USD"/>
    <n v="1335891603"/>
    <n v="1330711203"/>
    <b v="0"/>
    <n v="19"/>
    <b v="1"/>
    <s v="music/indie rock"/>
    <n v="625.5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676.10999999999967"/>
    <n v="3500"/>
    <n v="4176.1099999999997"/>
    <x v="0"/>
    <s v="US"/>
    <s v="USD"/>
    <n v="1316124003"/>
    <n v="1313532003"/>
    <b v="0"/>
    <n v="90"/>
    <b v="1"/>
    <s v="music/indie rock"/>
    <n v="2088.0549999999998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65"/>
    <n v="2000"/>
    <n v="2065"/>
    <x v="0"/>
    <s v="US"/>
    <s v="USD"/>
    <n v="1318463879"/>
    <n v="1315439879"/>
    <b v="0"/>
    <n v="41"/>
    <b v="1"/>
    <s v="music/indie rock"/>
    <n v="1032.5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497"/>
    <n v="300"/>
    <n v="797"/>
    <x v="0"/>
    <s v="US"/>
    <s v="USD"/>
    <n v="1335113976"/>
    <n v="1332521976"/>
    <b v="0"/>
    <n v="30"/>
    <b v="1"/>
    <s v="music/indie rock"/>
    <n v="398.5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0.75999999999999091"/>
    <n v="1500"/>
    <n v="1500.76"/>
    <x v="0"/>
    <s v="US"/>
    <s v="USD"/>
    <n v="1338083997"/>
    <n v="1335491997"/>
    <b v="0"/>
    <n v="38"/>
    <b v="1"/>
    <s v="music/indie rock"/>
    <n v="750.3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201"/>
    <n v="3000"/>
    <n v="3201"/>
    <x v="0"/>
    <s v="US"/>
    <s v="USD"/>
    <n v="1321459908"/>
    <n v="1318864308"/>
    <b v="0"/>
    <n v="65"/>
    <b v="1"/>
    <s v="music/indie rock"/>
    <n v="1600.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1178.5"/>
    <n v="3500"/>
    <n v="4678.5"/>
    <x v="0"/>
    <s v="US"/>
    <s v="USD"/>
    <n v="1368117239"/>
    <n v="1365525239"/>
    <b v="0"/>
    <n v="75"/>
    <b v="1"/>
    <s v="music/indie rock"/>
    <n v="2339.25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107"/>
    <n v="500"/>
    <n v="607"/>
    <x v="0"/>
    <s v="US"/>
    <s v="USD"/>
    <n v="1340429276"/>
    <n v="1335245276"/>
    <b v="0"/>
    <n v="16"/>
    <b v="1"/>
    <s v="music/indie rock"/>
    <n v="303.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16"/>
    <n v="500"/>
    <n v="516"/>
    <x v="0"/>
    <s v="US"/>
    <s v="USD"/>
    <n v="1295142660"/>
    <n v="1293739714"/>
    <b v="0"/>
    <n v="10"/>
    <b v="1"/>
    <s v="music/indie rock"/>
    <n v="258"/>
    <x v="4"/>
    <s v="indie rock"/>
    <x v="2491"/>
    <d v="2011-01-15T20:51:00"/>
  </r>
  <r>
    <n v="2492"/>
    <s v="SUPER NICE EP 2012"/>
    <s v="We're a band from Hawaii trying to produce our first EP and we need help!"/>
    <n v="150"/>
    <n v="600"/>
    <n v="750"/>
    <x v="0"/>
    <s v="US"/>
    <s v="USD"/>
    <n v="1339840740"/>
    <n v="1335397188"/>
    <b v="0"/>
    <n v="27"/>
    <b v="1"/>
    <s v="music/indie rock"/>
    <n v="375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5740"/>
    <n v="20000"/>
    <n v="25740"/>
    <x v="0"/>
    <s v="US"/>
    <s v="USD"/>
    <n v="1367208140"/>
    <n v="1363320140"/>
    <b v="0"/>
    <n v="259"/>
    <b v="1"/>
    <s v="music/indie rock"/>
    <n v="12870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.079999999999927"/>
    <n v="1500"/>
    <n v="1515.08"/>
    <x v="0"/>
    <s v="US"/>
    <s v="USD"/>
    <n v="1337786944"/>
    <n v="1335194944"/>
    <b v="0"/>
    <n v="39"/>
    <b v="1"/>
    <s v="music/indie rock"/>
    <n v="757.54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413.04999999999995"/>
    <n v="1500"/>
    <n v="1913.05"/>
    <x v="0"/>
    <s v="US"/>
    <s v="USD"/>
    <n v="1339022575"/>
    <n v="1336430575"/>
    <b v="0"/>
    <n v="42"/>
    <b v="1"/>
    <s v="music/indie rock"/>
    <n v="956.52499999999998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0"/>
    <n v="6000"/>
    <n v="6000"/>
    <x v="0"/>
    <s v="US"/>
    <s v="USD"/>
    <n v="1364597692"/>
    <n v="1361577292"/>
    <b v="0"/>
    <n v="10"/>
    <b v="1"/>
    <s v="music/indie rock"/>
    <n v="30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510.85999999999967"/>
    <n v="4000"/>
    <n v="4510.8599999999997"/>
    <x v="0"/>
    <s v="US"/>
    <s v="USD"/>
    <n v="1312578338"/>
    <n v="1309986338"/>
    <b v="0"/>
    <n v="56"/>
    <b v="1"/>
    <s v="music/indie rock"/>
    <n v="2255.4299999999998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56"/>
    <n v="1000"/>
    <n v="1056"/>
    <x v="0"/>
    <s v="US"/>
    <s v="USD"/>
    <n v="1422400387"/>
    <n v="1421190787"/>
    <b v="0"/>
    <n v="20"/>
    <b v="1"/>
    <s v="music/indie rock"/>
    <n v="52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105"/>
    <n v="4000"/>
    <n v="8105"/>
    <x v="0"/>
    <s v="US"/>
    <s v="USD"/>
    <n v="1356976800"/>
    <n v="1352820837"/>
    <b v="0"/>
    <n v="170"/>
    <b v="1"/>
    <s v="music/indie rock"/>
    <n v="4052.5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80"/>
    <n v="600"/>
    <n v="680"/>
    <x v="0"/>
    <s v="US"/>
    <s v="USD"/>
    <n v="1340476375"/>
    <n v="1337884375"/>
    <b v="0"/>
    <n v="29"/>
    <b v="1"/>
    <s v="music/indie rock"/>
    <n v="340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-10719"/>
    <n v="11000"/>
    <n v="281"/>
    <x v="2"/>
    <s v="CA"/>
    <s v="CAD"/>
    <n v="1443379104"/>
    <n v="1440787104"/>
    <b v="0"/>
    <n v="7"/>
    <b v="0"/>
    <s v="food/restaurants"/>
    <n v="140.5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-109914"/>
    <n v="110000"/>
    <n v="86"/>
    <x v="2"/>
    <s v="US"/>
    <s v="USD"/>
    <n v="1411328918"/>
    <n v="1407440918"/>
    <b v="0"/>
    <n v="5"/>
    <b v="0"/>
    <s v="food/restaurants"/>
    <n v="43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-10000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-35000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-7000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-4970"/>
    <n v="5000"/>
    <n v="30"/>
    <x v="2"/>
    <s v="GB"/>
    <s v="GBP"/>
    <n v="1443906000"/>
    <n v="1441955269"/>
    <b v="0"/>
    <n v="2"/>
    <b v="0"/>
    <s v="food/restaurants"/>
    <n v="15"/>
    <x v="7"/>
    <s v="restaurants"/>
    <x v="2506"/>
    <d v="2015-10-03T16:00:00"/>
  </r>
  <r>
    <n v="2507"/>
    <s v="Help Cafe Talavera get a New Kitchen!"/>
    <s v="Unique dishes for a unique city!."/>
    <n v="-42850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-20000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-94000"/>
    <n v="95000"/>
    <n v="1000"/>
    <x v="2"/>
    <s v="GB"/>
    <s v="GBP"/>
    <n v="1429554349"/>
    <n v="1424719549"/>
    <b v="0"/>
    <n v="28"/>
    <b v="0"/>
    <s v="food/restaurants"/>
    <n v="500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-49925"/>
    <n v="50000"/>
    <n v="75"/>
    <x v="2"/>
    <s v="US"/>
    <s v="USD"/>
    <n v="1431647772"/>
    <n v="1426463772"/>
    <b v="0"/>
    <n v="2"/>
    <b v="0"/>
    <s v="food/restaurants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-100000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-1150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-180000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-11790"/>
    <n v="12000"/>
    <n v="210"/>
    <x v="2"/>
    <s v="US"/>
    <s v="USD"/>
    <n v="1408526477"/>
    <n v="1407057677"/>
    <b v="0"/>
    <n v="4"/>
    <b v="0"/>
    <s v="food/restaurants"/>
    <n v="10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-4070"/>
    <n v="5000"/>
    <n v="930"/>
    <x v="2"/>
    <s v="US"/>
    <s v="USD"/>
    <n v="1424635753"/>
    <n v="1422043753"/>
    <b v="0"/>
    <n v="12"/>
    <b v="0"/>
    <s v="food/restaurants"/>
    <n v="46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-22000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-16233"/>
    <n v="18000"/>
    <n v="1767"/>
    <x v="2"/>
    <s v="CA"/>
    <s v="CAD"/>
    <n v="1426788930"/>
    <n v="1424200530"/>
    <b v="0"/>
    <n v="33"/>
    <b v="0"/>
    <s v="food/restaurants"/>
    <n v="883.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-5000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-149935"/>
    <n v="150000"/>
    <n v="65"/>
    <x v="2"/>
    <s v="US"/>
    <s v="USD"/>
    <n v="1405741404"/>
    <n v="1403149404"/>
    <b v="0"/>
    <n v="4"/>
    <b v="0"/>
    <s v="food/restaurants"/>
    <n v="32.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-100000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185.9899999999998"/>
    <n v="12500"/>
    <n v="13685.99"/>
    <x v="0"/>
    <s v="US"/>
    <s v="USD"/>
    <n v="1444778021"/>
    <n v="1442963621"/>
    <b v="0"/>
    <n v="132"/>
    <b v="1"/>
    <s v="music/classical music"/>
    <n v="6842.9949999999999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0"/>
    <n v="5000"/>
    <n v="5000"/>
    <x v="0"/>
    <s v="US"/>
    <s v="USD"/>
    <n v="1461336720"/>
    <n v="1459431960"/>
    <b v="0"/>
    <n v="27"/>
    <b v="1"/>
    <s v="music/classical music"/>
    <n v="2500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508"/>
    <n v="900"/>
    <n v="1408"/>
    <x v="0"/>
    <s v="US"/>
    <s v="USD"/>
    <n v="1416270292"/>
    <n v="1413674692"/>
    <b v="0"/>
    <n v="26"/>
    <b v="1"/>
    <s v="music/classical music"/>
    <n v="70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120"/>
    <n v="7500"/>
    <n v="7620"/>
    <x v="0"/>
    <s v="US"/>
    <s v="USD"/>
    <n v="1419136200"/>
    <n v="1416338557"/>
    <b v="0"/>
    <n v="43"/>
    <b v="1"/>
    <s v="music/classical music"/>
    <n v="3810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26"/>
    <n v="8000"/>
    <n v="8026"/>
    <x v="0"/>
    <s v="US"/>
    <s v="USD"/>
    <n v="1340914571"/>
    <n v="1338322571"/>
    <b v="0"/>
    <n v="80"/>
    <b v="1"/>
    <s v="music/classical music"/>
    <n v="401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518"/>
    <n v="4000"/>
    <n v="4518"/>
    <x v="0"/>
    <s v="US"/>
    <s v="USD"/>
    <n v="1418014740"/>
    <n v="1415585474"/>
    <b v="0"/>
    <n v="33"/>
    <b v="1"/>
    <s v="music/classical music"/>
    <n v="2259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85"/>
    <n v="4000"/>
    <n v="4085"/>
    <x v="0"/>
    <s v="US"/>
    <s v="USD"/>
    <n v="1382068740"/>
    <n v="1380477691"/>
    <b v="0"/>
    <n v="71"/>
    <b v="1"/>
    <s v="music/classical music"/>
    <n v="2042.5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289.98999999999978"/>
    <n v="4000"/>
    <n v="4289.99"/>
    <x v="0"/>
    <s v="GB"/>
    <s v="GBP"/>
    <n v="1440068400"/>
    <n v="1438459303"/>
    <b v="0"/>
    <n v="81"/>
    <b v="1"/>
    <s v="music/classical music"/>
    <n v="2144.9949999999999"/>
    <x v="4"/>
    <s v="classical music"/>
    <x v="2528"/>
    <d v="2015-08-20T06:00:00"/>
  </r>
  <r>
    <n v="2529"/>
    <s v="UrbanArias is DC's Contemporary Opera Company"/>
    <s v="Opera. Short. New."/>
    <n v="257"/>
    <n v="6000"/>
    <n v="6257"/>
    <x v="0"/>
    <s v="US"/>
    <s v="USD"/>
    <n v="1332636975"/>
    <n v="1328752575"/>
    <b v="0"/>
    <n v="76"/>
    <b v="1"/>
    <s v="music/classical music"/>
    <n v="3128.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0"/>
    <n v="6500"/>
    <n v="6500"/>
    <x v="0"/>
    <s v="US"/>
    <s v="USD"/>
    <n v="1429505400"/>
    <n v="1426711505"/>
    <b v="0"/>
    <n v="48"/>
    <b v="1"/>
    <s v="music/classical music"/>
    <n v="3250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18"/>
    <n v="4500"/>
    <n v="4518"/>
    <x v="0"/>
    <s v="US"/>
    <s v="USD"/>
    <n v="1439611140"/>
    <n v="1437668354"/>
    <b v="0"/>
    <n v="61"/>
    <b v="1"/>
    <s v="music/classical music"/>
    <n v="2259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1045"/>
    <n v="4000"/>
    <n v="5045"/>
    <x v="0"/>
    <s v="US"/>
    <s v="USD"/>
    <n v="1345148566"/>
    <n v="1342556566"/>
    <b v="0"/>
    <n v="60"/>
    <b v="1"/>
    <s v="music/classical music"/>
    <n v="2522.5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800"/>
    <n v="7500"/>
    <n v="8300"/>
    <x v="0"/>
    <s v="US"/>
    <s v="USD"/>
    <n v="1362160868"/>
    <n v="1359568911"/>
    <b v="0"/>
    <n v="136"/>
    <b v="1"/>
    <s v="music/classical music"/>
    <n v="4150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100"/>
    <n v="2000"/>
    <n v="2100"/>
    <x v="0"/>
    <s v="US"/>
    <s v="USD"/>
    <n v="1262325600"/>
    <n v="1257871712"/>
    <b v="0"/>
    <n v="14"/>
    <b v="1"/>
    <s v="music/classical music"/>
    <n v="1050"/>
    <x v="4"/>
    <s v="classical music"/>
    <x v="2534"/>
    <d v="2010-01-01T01:00:00"/>
  </r>
  <r>
    <n v="2535"/>
    <s v="Mark Hayes Requiem Recording"/>
    <s v="Mark Hayes: Requiem Recording"/>
    <n v="755"/>
    <n v="20000"/>
    <n v="20755"/>
    <x v="0"/>
    <s v="US"/>
    <s v="USD"/>
    <n v="1417463945"/>
    <n v="1414781945"/>
    <b v="0"/>
    <n v="78"/>
    <b v="1"/>
    <s v="music/classical music"/>
    <n v="10377.5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4"/>
    <n v="25"/>
    <n v="29"/>
    <x v="0"/>
    <s v="US"/>
    <s v="USD"/>
    <n v="1375151566"/>
    <n v="1373337166"/>
    <b v="0"/>
    <n v="4"/>
    <b v="1"/>
    <s v="music/classical music"/>
    <n v="14.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"/>
    <n v="1000"/>
    <n v="1100"/>
    <x v="0"/>
    <s v="US"/>
    <s v="USD"/>
    <n v="1312212855"/>
    <n v="1307028855"/>
    <b v="0"/>
    <n v="11"/>
    <b v="1"/>
    <s v="music/classical music"/>
    <n v="550"/>
    <x v="4"/>
    <s v="classical music"/>
    <x v="2537"/>
    <d v="2011-08-01T10:34:15"/>
  </r>
  <r>
    <n v="2538"/>
    <s v="Me, Myself and Albinoni"/>
    <s v="I will record 2 of Tomaso Albinoni's concertos for 2 oboes playing both parts myself."/>
    <n v="2343.1699999999983"/>
    <n v="18000"/>
    <n v="20343.169999999998"/>
    <x v="0"/>
    <s v="US"/>
    <s v="USD"/>
    <n v="1361681940"/>
    <n v="1359029661"/>
    <b v="0"/>
    <n v="185"/>
    <b v="1"/>
    <s v="music/classical music"/>
    <n v="10171.584999999999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25"/>
    <n v="10000"/>
    <n v="10025"/>
    <x v="0"/>
    <s v="US"/>
    <s v="USD"/>
    <n v="1422913152"/>
    <n v="1417729152"/>
    <b v="0"/>
    <n v="59"/>
    <b v="1"/>
    <s v="music/classical music"/>
    <n v="5012.5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85"/>
    <n v="2500"/>
    <n v="2585"/>
    <x v="0"/>
    <s v="US"/>
    <s v="USD"/>
    <n v="1319904721"/>
    <n v="1314720721"/>
    <b v="0"/>
    <n v="27"/>
    <b v="1"/>
    <s v="music/classical music"/>
    <n v="1292.5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246"/>
    <n v="3500"/>
    <n v="3746"/>
    <x v="0"/>
    <s v="GB"/>
    <s v="GBP"/>
    <n v="1380192418"/>
    <n v="1375008418"/>
    <b v="0"/>
    <n v="63"/>
    <b v="1"/>
    <s v="music/classical music"/>
    <n v="1873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25"/>
    <n v="700"/>
    <n v="725"/>
    <x v="0"/>
    <s v="US"/>
    <s v="USD"/>
    <n v="1380599940"/>
    <n v="1377252857"/>
    <b v="0"/>
    <n v="13"/>
    <b v="1"/>
    <s v="music/classical music"/>
    <n v="362.5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141"/>
    <n v="250"/>
    <n v="391"/>
    <x v="0"/>
    <s v="US"/>
    <s v="USD"/>
    <n v="1293937200"/>
    <n v="1291257298"/>
    <b v="0"/>
    <n v="13"/>
    <b v="1"/>
    <s v="music/classical music"/>
    <n v="195.5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41"/>
    <n v="5000"/>
    <n v="5041"/>
    <x v="0"/>
    <s v="US"/>
    <s v="USD"/>
    <n v="1341750569"/>
    <n v="1339158569"/>
    <b v="0"/>
    <n v="57"/>
    <b v="1"/>
    <s v="music/classical music"/>
    <n v="2520.5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1906"/>
    <n v="2000"/>
    <n v="3906"/>
    <x v="0"/>
    <s v="US"/>
    <s v="USD"/>
    <n v="1424997000"/>
    <n v="1421983138"/>
    <b v="0"/>
    <n v="61"/>
    <b v="1"/>
    <s v="music/classical music"/>
    <n v="195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410"/>
    <n v="3500"/>
    <n v="3910"/>
    <x v="0"/>
    <s v="US"/>
    <s v="USD"/>
    <n v="1380949200"/>
    <n v="1378586179"/>
    <b v="0"/>
    <n v="65"/>
    <b v="1"/>
    <s v="music/classical music"/>
    <n v="195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1092"/>
    <n v="5500"/>
    <n v="6592"/>
    <x v="0"/>
    <s v="US"/>
    <s v="USD"/>
    <n v="1333560803"/>
    <n v="1330972403"/>
    <b v="0"/>
    <n v="134"/>
    <b v="1"/>
    <s v="music/classical music"/>
    <n v="3296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111"/>
    <n v="6000"/>
    <n v="6111"/>
    <x v="0"/>
    <s v="FR"/>
    <s v="EUR"/>
    <n v="1475209620"/>
    <n v="1473087637"/>
    <b v="0"/>
    <n v="37"/>
    <b v="1"/>
    <s v="music/classical music"/>
    <n v="3055.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44"/>
    <n v="1570"/>
    <n v="1614"/>
    <x v="0"/>
    <s v="GB"/>
    <s v="GBP"/>
    <n v="1370019600"/>
    <n v="1366999870"/>
    <b v="0"/>
    <n v="37"/>
    <b v="1"/>
    <s v="music/classical music"/>
    <n v="807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55"/>
    <n v="6500"/>
    <n v="6555"/>
    <x v="0"/>
    <s v="US"/>
    <s v="USD"/>
    <n v="1444276740"/>
    <n v="1439392406"/>
    <b v="0"/>
    <n v="150"/>
    <b v="1"/>
    <s v="music/classical music"/>
    <n v="3277.5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100.5"/>
    <n v="3675"/>
    <n v="3775.5"/>
    <x v="0"/>
    <s v="US"/>
    <s v="USD"/>
    <n v="1332362880"/>
    <n v="1329890585"/>
    <b v="0"/>
    <n v="56"/>
    <b v="1"/>
    <s v="music/classical music"/>
    <n v="1887.75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195"/>
    <n v="3000"/>
    <n v="3195"/>
    <x v="0"/>
    <s v="US"/>
    <s v="USD"/>
    <n v="1488741981"/>
    <n v="1486149981"/>
    <b v="0"/>
    <n v="18"/>
    <b v="1"/>
    <s v="music/classical music"/>
    <n v="159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833"/>
    <n v="1500"/>
    <n v="2333"/>
    <x v="0"/>
    <s v="US"/>
    <s v="USD"/>
    <n v="1348202807"/>
    <n v="1343018807"/>
    <b v="0"/>
    <n v="60"/>
    <b v="1"/>
    <s v="music/classical music"/>
    <n v="1166.5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684"/>
    <n v="3000"/>
    <n v="3684"/>
    <x v="0"/>
    <s v="US"/>
    <s v="USD"/>
    <n v="1433131140"/>
    <n v="1430445163"/>
    <b v="0"/>
    <n v="67"/>
    <b v="1"/>
    <s v="music/classical music"/>
    <n v="1842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147"/>
    <n v="2000"/>
    <n v="2147"/>
    <x v="0"/>
    <s v="US"/>
    <s v="USD"/>
    <n v="1338219793"/>
    <n v="1335541393"/>
    <b v="0"/>
    <n v="35"/>
    <b v="1"/>
    <s v="music/classical music"/>
    <n v="1073.5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41"/>
    <n v="745"/>
    <n v="786"/>
    <x v="0"/>
    <s v="US"/>
    <s v="USD"/>
    <n v="1356392857"/>
    <n v="1352504857"/>
    <b v="0"/>
    <n v="34"/>
    <b v="1"/>
    <s v="music/classical music"/>
    <n v="393"/>
    <x v="4"/>
    <s v="classical music"/>
    <x v="2556"/>
    <d v="2012-12-24T18:47:37"/>
  </r>
  <r>
    <n v="2557"/>
    <s v="European Tour"/>
    <s v="Raising money for our concert tour of Switzerland and Germany in June/July 2014"/>
    <n v="166"/>
    <n v="900"/>
    <n v="1066"/>
    <x v="0"/>
    <s v="GB"/>
    <s v="GBP"/>
    <n v="1400176386"/>
    <n v="1397584386"/>
    <b v="0"/>
    <n v="36"/>
    <b v="1"/>
    <s v="music/classical music"/>
    <n v="533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11"/>
    <n v="1250"/>
    <n v="1361"/>
    <x v="0"/>
    <s v="AU"/>
    <s v="AUD"/>
    <n v="1430488740"/>
    <n v="1427747906"/>
    <b v="0"/>
    <n v="18"/>
    <b v="1"/>
    <s v="music/classical music"/>
    <n v="680.5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90"/>
    <n v="800"/>
    <n v="890"/>
    <x v="0"/>
    <s v="US"/>
    <s v="USD"/>
    <n v="1321385820"/>
    <n v="1318539484"/>
    <b v="0"/>
    <n v="25"/>
    <b v="1"/>
    <s v="music/classical music"/>
    <n v="445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"/>
    <n v="3000"/>
    <n v="3003"/>
    <x v="0"/>
    <s v="GB"/>
    <s v="GBP"/>
    <n v="1425682174"/>
    <n v="1423090174"/>
    <b v="0"/>
    <n v="21"/>
    <b v="1"/>
    <s v="music/classical music"/>
    <n v="1501.5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-100000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-9925"/>
    <n v="10000"/>
    <n v="75"/>
    <x v="1"/>
    <s v="DE"/>
    <s v="EUR"/>
    <n v="1476189339"/>
    <n v="1471005339"/>
    <b v="0"/>
    <n v="3"/>
    <b v="0"/>
    <s v="food/food trucks"/>
    <n v="37.5"/>
    <x v="7"/>
    <s v="food trucks"/>
    <x v="2562"/>
    <d v="2016-10-11T07:35:39"/>
  </r>
  <r>
    <n v="2563"/>
    <s v="Phoenix Pearl Boba Tea Truck (Canceled)"/>
    <s v="Michigan based bubble tea and specialty ice cream food truck"/>
    <n v="-20000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-40000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-9900"/>
    <n v="10000"/>
    <n v="100"/>
    <x v="1"/>
    <s v="US"/>
    <s v="USD"/>
    <n v="1462827000"/>
    <n v="1457710589"/>
    <b v="0"/>
    <n v="1"/>
    <b v="0"/>
    <s v="food/food trucks"/>
    <n v="5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-35000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-44880"/>
    <n v="45000"/>
    <n v="120"/>
    <x v="1"/>
    <s v="US"/>
    <s v="USD"/>
    <n v="1429823138"/>
    <n v="1427231138"/>
    <b v="0"/>
    <n v="2"/>
    <b v="0"/>
    <s v="food/food trucks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-9950"/>
    <n v="10000"/>
    <n v="50"/>
    <x v="1"/>
    <s v="GB"/>
    <s v="GBP"/>
    <n v="1472745594"/>
    <n v="1470153594"/>
    <b v="0"/>
    <n v="1"/>
    <b v="0"/>
    <s v="food/food trucks"/>
    <n v="25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-6355"/>
    <n v="6500"/>
    <n v="145"/>
    <x v="1"/>
    <s v="US"/>
    <s v="USD"/>
    <n v="1442457112"/>
    <n v="1439865112"/>
    <b v="0"/>
    <n v="2"/>
    <b v="0"/>
    <s v="food/food trucks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-6941"/>
    <n v="7000"/>
    <n v="59"/>
    <x v="1"/>
    <s v="US"/>
    <s v="USD"/>
    <n v="1486590035"/>
    <n v="1483998035"/>
    <b v="0"/>
    <n v="2"/>
    <b v="0"/>
    <s v="food/food trucks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-99750"/>
    <n v="100000"/>
    <n v="250"/>
    <x v="1"/>
    <s v="AU"/>
    <s v="AUD"/>
    <n v="1463645521"/>
    <n v="1458461521"/>
    <b v="0"/>
    <n v="4"/>
    <b v="0"/>
    <s v="food/food trucks"/>
    <n v="12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-30000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-8000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-10000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-85000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1T21:36:34"/>
  </r>
  <r>
    <n v="2576"/>
    <s v="2 Go Fast Food (Canceled)"/>
    <s v="A New Twist with an American and Philippine fast food Mobile Trailer."/>
    <n v="-10000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-15000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-6000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-199723"/>
    <n v="200000"/>
    <n v="277"/>
    <x v="1"/>
    <s v="US"/>
    <s v="USD"/>
    <n v="1410810903"/>
    <n v="1405626903"/>
    <b v="0"/>
    <n v="12"/>
    <b v="0"/>
    <s v="food/food trucks"/>
    <n v="138.5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-8449"/>
    <n v="8500"/>
    <n v="51"/>
    <x v="1"/>
    <s v="US"/>
    <s v="USD"/>
    <n v="1431745200"/>
    <n v="1429170603"/>
    <b v="0"/>
    <n v="2"/>
    <b v="0"/>
    <s v="food/food trucks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-4470"/>
    <n v="5000"/>
    <n v="530"/>
    <x v="2"/>
    <s v="US"/>
    <s v="USD"/>
    <n v="1447689898"/>
    <n v="1445094298"/>
    <b v="0"/>
    <n v="11"/>
    <b v="0"/>
    <s v="food/food trucks"/>
    <n v="265"/>
    <x v="7"/>
    <s v="food trucks"/>
    <x v="2581"/>
    <d v="2015-11-16T11:04:58"/>
  </r>
  <r>
    <n v="2582"/>
    <s v="Drunken Wings"/>
    <s v="The place where chicken meets liquor for the first time!"/>
    <n v="-89999"/>
    <n v="90000"/>
    <n v="1"/>
    <x v="2"/>
    <s v="US"/>
    <s v="USD"/>
    <n v="1477784634"/>
    <n v="1475192634"/>
    <b v="0"/>
    <n v="1"/>
    <b v="0"/>
    <s v="food/food trucks"/>
    <n v="0.5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-995"/>
    <n v="1000"/>
    <n v="5"/>
    <x v="2"/>
    <s v="US"/>
    <s v="USD"/>
    <n v="1426526880"/>
    <n v="1421346480"/>
    <b v="0"/>
    <n v="5"/>
    <b v="0"/>
    <s v="food/food trucks"/>
    <n v="2.5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-10000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-29950"/>
    <n v="30000"/>
    <n v="50"/>
    <x v="2"/>
    <s v="US"/>
    <s v="USD"/>
    <n v="1404601632"/>
    <n v="1402009632"/>
    <b v="0"/>
    <n v="1"/>
    <b v="0"/>
    <s v="food/food trucks"/>
    <n v="25"/>
    <x v="7"/>
    <s v="food trucks"/>
    <x v="2585"/>
    <d v="2014-07-05T18:07:12"/>
  </r>
  <r>
    <n v="2586"/>
    <s v="Inspire Healthy Eating"/>
    <s v="I would like to bring fresh salad and food to the streets of London at a reasonable price."/>
    <n v="-2995"/>
    <n v="3000"/>
    <n v="5"/>
    <x v="2"/>
    <s v="GB"/>
    <s v="GBP"/>
    <n v="1451030136"/>
    <n v="1448438136"/>
    <b v="0"/>
    <n v="1"/>
    <b v="0"/>
    <s v="food/food trucks"/>
    <n v="2.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-48783"/>
    <n v="50000"/>
    <n v="1217"/>
    <x v="2"/>
    <s v="US"/>
    <s v="USD"/>
    <n v="1451491953"/>
    <n v="1448899953"/>
    <b v="0"/>
    <n v="6"/>
    <b v="0"/>
    <s v="food/food trucks"/>
    <n v="608.5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-5767"/>
    <n v="6000"/>
    <n v="233"/>
    <x v="2"/>
    <s v="US"/>
    <s v="USD"/>
    <n v="1427807640"/>
    <n v="1423325626"/>
    <b v="0"/>
    <n v="8"/>
    <b v="0"/>
    <s v="food/food trucks"/>
    <n v="116.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-49995"/>
    <n v="50000"/>
    <n v="5"/>
    <x v="2"/>
    <s v="DK"/>
    <s v="DKK"/>
    <n v="1458733927"/>
    <n v="1456145527"/>
    <b v="0"/>
    <n v="1"/>
    <b v="0"/>
    <s v="food/food trucks"/>
    <n v="2.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-3000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-1474"/>
    <n v="1500"/>
    <n v="26"/>
    <x v="2"/>
    <s v="US"/>
    <s v="USD"/>
    <n v="1457901924"/>
    <n v="1452721524"/>
    <b v="0"/>
    <n v="2"/>
    <b v="0"/>
    <s v="food/food trucks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-29950"/>
    <n v="30000"/>
    <n v="50"/>
    <x v="2"/>
    <s v="US"/>
    <s v="USD"/>
    <n v="1412536421"/>
    <n v="1409944421"/>
    <b v="0"/>
    <n v="1"/>
    <b v="0"/>
    <s v="food/food trucks"/>
    <n v="25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-10000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-79999"/>
    <n v="80000"/>
    <n v="1"/>
    <x v="2"/>
    <s v="US"/>
    <s v="USD"/>
    <n v="1407453228"/>
    <n v="1404861228"/>
    <b v="0"/>
    <n v="1"/>
    <b v="0"/>
    <s v="food/food trucks"/>
    <n v="0.5"/>
    <x v="7"/>
    <s v="food trucks"/>
    <x v="2594"/>
    <d v="2014-08-07T18:13:48"/>
  </r>
  <r>
    <n v="2595"/>
    <s v="Food Truck for Little Fox Bakery"/>
    <s v="Looking to put the best baked goods in Bowling Green on wheels"/>
    <n v="-13175"/>
    <n v="15000"/>
    <n v="1825"/>
    <x v="2"/>
    <s v="US"/>
    <s v="USD"/>
    <n v="1487915500"/>
    <n v="1485323500"/>
    <b v="0"/>
    <n v="19"/>
    <b v="0"/>
    <s v="food/food trucks"/>
    <n v="912.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-26744"/>
    <n v="35000"/>
    <n v="8256"/>
    <x v="2"/>
    <s v="CA"/>
    <s v="CAD"/>
    <n v="1407427009"/>
    <n v="1404835009"/>
    <b v="0"/>
    <n v="27"/>
    <b v="0"/>
    <s v="food/food trucks"/>
    <n v="4128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-1415"/>
    <n v="1500"/>
    <n v="85"/>
    <x v="2"/>
    <s v="GB"/>
    <s v="GBP"/>
    <n v="1466323917"/>
    <n v="1463731917"/>
    <b v="0"/>
    <n v="7"/>
    <b v="0"/>
    <s v="food/food trucks"/>
    <n v="42.5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-1830"/>
    <n v="3000"/>
    <n v="1170"/>
    <x v="2"/>
    <s v="US"/>
    <s v="USD"/>
    <n v="1443039001"/>
    <n v="1440447001"/>
    <b v="0"/>
    <n v="14"/>
    <b v="0"/>
    <s v="food/food trucks"/>
    <n v="585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-8951"/>
    <n v="9041"/>
    <n v="90"/>
    <x v="2"/>
    <s v="US"/>
    <s v="USD"/>
    <n v="1407089147"/>
    <n v="1403201147"/>
    <b v="0"/>
    <n v="5"/>
    <b v="0"/>
    <s v="food/food trucks"/>
    <n v="45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-46534"/>
    <n v="50000"/>
    <n v="3466"/>
    <x v="2"/>
    <s v="US"/>
    <s v="USD"/>
    <n v="1458938200"/>
    <n v="1453757800"/>
    <b v="0"/>
    <n v="30"/>
    <b v="0"/>
    <s v="food/food trucks"/>
    <n v="17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2807"/>
    <n v="500"/>
    <n v="3307"/>
    <x v="0"/>
    <s v="US"/>
    <s v="USD"/>
    <n v="1347508740"/>
    <n v="1346276349"/>
    <b v="1"/>
    <n v="151"/>
    <b v="1"/>
    <s v="technology/space exploration"/>
    <n v="1653.5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27131"/>
    <n v="12000"/>
    <n v="39131"/>
    <x v="0"/>
    <s v="US"/>
    <s v="USD"/>
    <n v="1415827200"/>
    <n v="1412358968"/>
    <b v="1"/>
    <n v="489"/>
    <b v="1"/>
    <s v="technology/space exploration"/>
    <n v="19565.5"/>
    <x v="2"/>
    <s v="space exploration"/>
    <x v="2602"/>
    <d v="2014-11-12T16:20:00"/>
  </r>
  <r>
    <n v="2603"/>
    <s v="Manned Mock Mars Mission"/>
    <s v="I will be building a mock space station and simulate living on Mars for two weeks."/>
    <n v="26"/>
    <n v="1750"/>
    <n v="1776"/>
    <x v="0"/>
    <s v="US"/>
    <s v="USD"/>
    <n v="1387835654"/>
    <n v="1386626054"/>
    <b v="1"/>
    <n v="50"/>
    <b v="1"/>
    <s v="technology/space exploration"/>
    <n v="888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843.59999999999854"/>
    <n v="20000"/>
    <n v="20843.599999999999"/>
    <x v="0"/>
    <s v="US"/>
    <s v="USD"/>
    <n v="1335662023"/>
    <n v="1333070023"/>
    <b v="1"/>
    <n v="321"/>
    <b v="1"/>
    <s v="technology/space exploration"/>
    <n v="10421.799999999999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7421.570000000007"/>
    <n v="100000"/>
    <n v="107421.57"/>
    <x v="0"/>
    <s v="US"/>
    <s v="USD"/>
    <n v="1466168390"/>
    <n v="1463576390"/>
    <b v="1"/>
    <n v="1762"/>
    <b v="1"/>
    <s v="technology/space exploration"/>
    <n v="53710.785000000003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6"/>
    <n v="11000"/>
    <n v="12106"/>
    <x v="0"/>
    <s v="US"/>
    <s v="USD"/>
    <n v="1398791182"/>
    <n v="1396026382"/>
    <b v="1"/>
    <n v="385"/>
    <b v="1"/>
    <s v="technology/space exploration"/>
    <n v="6053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24616"/>
    <n v="8000"/>
    <n v="32616"/>
    <x v="0"/>
    <s v="US"/>
    <s v="USD"/>
    <n v="1439344800"/>
    <n v="1435611572"/>
    <b v="1"/>
    <n v="398"/>
    <b v="1"/>
    <s v="technology/space exploration"/>
    <n v="16308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9914"/>
    <n v="8000"/>
    <n v="17914"/>
    <x v="0"/>
    <s v="US"/>
    <s v="USD"/>
    <n v="1489536000"/>
    <n v="1485976468"/>
    <b v="1"/>
    <n v="304"/>
    <b v="1"/>
    <s v="technology/space exploration"/>
    <n v="895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71330.39"/>
    <n v="35000"/>
    <n v="106330.39"/>
    <x v="0"/>
    <s v="US"/>
    <s v="USD"/>
    <n v="1342330951"/>
    <n v="1339738951"/>
    <b v="1"/>
    <n v="676"/>
    <b v="1"/>
    <s v="technology/space exploration"/>
    <n v="53165.1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9407.66"/>
    <n v="22765"/>
    <n v="32172.66"/>
    <x v="0"/>
    <s v="US"/>
    <s v="USD"/>
    <n v="1471849140"/>
    <n v="1468444125"/>
    <b v="1"/>
    <n v="577"/>
    <b v="1"/>
    <s v="technology/space exploration"/>
    <n v="16086.33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295970"/>
    <n v="11000"/>
    <n v="306970"/>
    <x v="0"/>
    <s v="DE"/>
    <s v="EUR"/>
    <n v="1483397940"/>
    <n v="1480493014"/>
    <b v="1"/>
    <n v="3663"/>
    <b v="1"/>
    <s v="technology/space exploration"/>
    <n v="153485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7176.130000000001"/>
    <n v="10000"/>
    <n v="17176.13"/>
    <x v="0"/>
    <s v="US"/>
    <s v="USD"/>
    <n v="1420773970"/>
    <n v="1418095570"/>
    <b v="1"/>
    <n v="294"/>
    <b v="1"/>
    <s v="technology/space exploration"/>
    <n v="8588.0650000000005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6"/>
    <n v="7500"/>
    <n v="7576"/>
    <x v="0"/>
    <s v="US"/>
    <s v="USD"/>
    <n v="1348256294"/>
    <n v="1345664294"/>
    <b v="1"/>
    <n v="28"/>
    <b v="1"/>
    <s v="technology/space exploration"/>
    <n v="3788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210"/>
    <n v="10500"/>
    <n v="10710"/>
    <x v="0"/>
    <s v="US"/>
    <s v="USD"/>
    <n v="1398834000"/>
    <n v="1396371612"/>
    <b v="1"/>
    <n v="100"/>
    <b v="1"/>
    <s v="technology/space exploration"/>
    <n v="5355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1396"/>
    <n v="2001"/>
    <n v="3397"/>
    <x v="0"/>
    <s v="GB"/>
    <s v="GBP"/>
    <n v="1462017600"/>
    <n v="1458820564"/>
    <b v="0"/>
    <n v="72"/>
    <b v="1"/>
    <s v="technology/space exploration"/>
    <n v="1698.5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3633.5"/>
    <n v="25000"/>
    <n v="28633.5"/>
    <x v="0"/>
    <s v="US"/>
    <s v="USD"/>
    <n v="1440546729"/>
    <n v="1437954729"/>
    <b v="1"/>
    <n v="238"/>
    <b v="1"/>
    <s v="technology/space exploration"/>
    <n v="14316.75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3888"/>
    <n v="500"/>
    <n v="4388"/>
    <x v="0"/>
    <s v="US"/>
    <s v="USD"/>
    <n v="1413838751"/>
    <n v="1411246751"/>
    <b v="1"/>
    <n v="159"/>
    <b v="1"/>
    <s v="technology/space exploration"/>
    <n v="2194"/>
    <x v="2"/>
    <s v="space exploration"/>
    <x v="2617"/>
    <d v="2014-10-20T15:59:11"/>
  </r>
  <r>
    <n v="2618"/>
    <s v="SPACE ART FEATURING ASTRONAUTS #WeBelieveInAstronauts"/>
    <s v="LTD ED COLLECTIBLE SPACE ART FEAT. ASTRONAUTS"/>
    <n v="808"/>
    <n v="15000"/>
    <n v="15808"/>
    <x v="0"/>
    <s v="US"/>
    <s v="USD"/>
    <n v="1449000061"/>
    <n v="1443812461"/>
    <b v="1"/>
    <n v="77"/>
    <b v="1"/>
    <s v="technology/space exploration"/>
    <n v="7904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884"/>
    <n v="1000"/>
    <n v="1884"/>
    <x v="0"/>
    <s v="US"/>
    <s v="USD"/>
    <n v="1445598000"/>
    <n v="1443302004"/>
    <b v="1"/>
    <n v="53"/>
    <b v="1"/>
    <s v="technology/space exploration"/>
    <n v="942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28374"/>
    <n v="65000"/>
    <n v="93374"/>
    <x v="0"/>
    <s v="AU"/>
    <s v="AUD"/>
    <n v="1444525200"/>
    <n v="1441339242"/>
    <b v="1"/>
    <n v="1251"/>
    <b v="1"/>
    <s v="technology/space exploration"/>
    <n v="466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6882"/>
    <n v="15000"/>
    <n v="21882"/>
    <x v="0"/>
    <s v="US"/>
    <s v="USD"/>
    <n v="1432230988"/>
    <n v="1429638988"/>
    <b v="1"/>
    <n v="465"/>
    <b v="1"/>
    <s v="technology/space exploration"/>
    <n v="10941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467.76"/>
    <n v="1500"/>
    <n v="1967.76"/>
    <x v="0"/>
    <s v="IT"/>
    <s v="EUR"/>
    <n v="1483120216"/>
    <n v="1479232216"/>
    <b v="0"/>
    <n v="74"/>
    <b v="1"/>
    <s v="technology/space exploration"/>
    <n v="983.88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80"/>
    <n v="2000"/>
    <n v="2280"/>
    <x v="0"/>
    <s v="US"/>
    <s v="USD"/>
    <n v="1480658966"/>
    <n v="1479449366"/>
    <b v="0"/>
    <n v="62"/>
    <b v="1"/>
    <s v="technology/space exploration"/>
    <n v="1140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102353.65"/>
    <n v="8000"/>
    <n v="110353.65"/>
    <x v="0"/>
    <s v="US"/>
    <s v="USD"/>
    <n v="1347530822"/>
    <n v="1345716422"/>
    <b v="0"/>
    <n v="3468"/>
    <b v="1"/>
    <s v="technology/space exploration"/>
    <n v="55176.824999999997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284"/>
    <n v="150"/>
    <n v="1434"/>
    <x v="0"/>
    <s v="DE"/>
    <s v="EUR"/>
    <n v="1478723208"/>
    <n v="1476559608"/>
    <b v="0"/>
    <n v="52"/>
    <b v="1"/>
    <s v="technology/space exploration"/>
    <n v="71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300"/>
    <n v="2500"/>
    <n v="2800"/>
    <x v="0"/>
    <s v="US"/>
    <s v="USD"/>
    <n v="1433343869"/>
    <n v="1430751869"/>
    <b v="0"/>
    <n v="50"/>
    <b v="1"/>
    <s v="technology/space exploration"/>
    <n v="1400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820"/>
    <n v="150"/>
    <n v="970"/>
    <x v="0"/>
    <s v="US"/>
    <s v="USD"/>
    <n v="1448571261"/>
    <n v="1445975661"/>
    <b v="0"/>
    <n v="45"/>
    <b v="1"/>
    <s v="technology/space exploration"/>
    <n v="485"/>
    <x v="2"/>
    <s v="space exploration"/>
    <x v="2627"/>
    <d v="2015-11-26T15:54:21"/>
  </r>
  <r>
    <n v="2628"/>
    <s v="Pie In Space!"/>
    <s v="A high school freshman is sending pie into space and you can be a part of it.  GO SCIENCE!!!"/>
    <n v="87"/>
    <n v="839"/>
    <n v="926"/>
    <x v="0"/>
    <s v="US"/>
    <s v="USD"/>
    <n v="1417389067"/>
    <n v="1415661067"/>
    <b v="0"/>
    <n v="21"/>
    <b v="1"/>
    <s v="technology/space exploration"/>
    <n v="463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1387"/>
    <n v="5000"/>
    <n v="6387"/>
    <x v="0"/>
    <s v="GB"/>
    <s v="GBP"/>
    <n v="1431608122"/>
    <n v="1429016122"/>
    <b v="0"/>
    <n v="100"/>
    <b v="1"/>
    <s v="technology/space exploration"/>
    <n v="3193.5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1158"/>
    <n v="2000"/>
    <n v="3158"/>
    <x v="0"/>
    <s v="AU"/>
    <s v="AUD"/>
    <n v="1467280800"/>
    <n v="1464921112"/>
    <b v="0"/>
    <n v="81"/>
    <b v="1"/>
    <s v="technology/space exploration"/>
    <n v="157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933.0499999999993"/>
    <n v="20000"/>
    <n v="22933.05"/>
    <x v="0"/>
    <s v="US"/>
    <s v="USD"/>
    <n v="1440907427"/>
    <n v="1438488227"/>
    <b v="0"/>
    <n v="286"/>
    <b v="1"/>
    <s v="technology/space exploration"/>
    <n v="11466.525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396"/>
    <n v="1070"/>
    <n v="1466"/>
    <x v="0"/>
    <s v="US"/>
    <s v="USD"/>
    <n v="1464485339"/>
    <n v="1462325339"/>
    <b v="0"/>
    <n v="42"/>
    <b v="1"/>
    <s v="technology/space exploration"/>
    <n v="733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12731"/>
    <n v="5000"/>
    <n v="17731"/>
    <x v="0"/>
    <s v="US"/>
    <s v="USD"/>
    <n v="1393542000"/>
    <n v="1390938332"/>
    <b v="0"/>
    <n v="199"/>
    <b v="1"/>
    <s v="technology/space exploration"/>
    <n v="8865.5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56"/>
    <n v="930"/>
    <n v="986"/>
    <x v="0"/>
    <s v="US"/>
    <s v="USD"/>
    <n v="1475163921"/>
    <n v="1472571921"/>
    <b v="0"/>
    <n v="25"/>
    <b v="1"/>
    <s v="technology/space exploration"/>
    <n v="493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0"/>
    <n v="11500"/>
    <n v="11500"/>
    <x v="0"/>
    <s v="CA"/>
    <s v="CAD"/>
    <n v="1425937761"/>
    <n v="1422917361"/>
    <b v="0"/>
    <n v="84"/>
    <b v="1"/>
    <s v="technology/space exploration"/>
    <n v="5750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873"/>
    <n v="1000"/>
    <n v="1873"/>
    <x v="0"/>
    <s v="US"/>
    <s v="USD"/>
    <n v="1476579600"/>
    <n v="1474641914"/>
    <b v="0"/>
    <n v="50"/>
    <b v="1"/>
    <s v="technology/space exploration"/>
    <n v="936.5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331"/>
    <n v="500"/>
    <n v="831"/>
    <x v="0"/>
    <s v="US"/>
    <s v="USD"/>
    <n v="1476277875"/>
    <n v="1474895475"/>
    <b v="0"/>
    <n v="26"/>
    <b v="1"/>
    <s v="technology/space exploration"/>
    <n v="415.5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6"/>
    <n v="347"/>
    <n v="353"/>
    <x v="0"/>
    <s v="US"/>
    <s v="USD"/>
    <n v="1421358895"/>
    <n v="1418766895"/>
    <b v="0"/>
    <n v="14"/>
    <b v="1"/>
    <s v="technology/space exploration"/>
    <n v="176.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192"/>
    <n v="300"/>
    <n v="492"/>
    <x v="0"/>
    <s v="GB"/>
    <s v="GBP"/>
    <n v="1424378748"/>
    <n v="1421786748"/>
    <b v="0"/>
    <n v="49"/>
    <b v="1"/>
    <s v="technology/space exploration"/>
    <n v="246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170"/>
    <n v="3000"/>
    <n v="3170"/>
    <x v="0"/>
    <s v="US"/>
    <s v="USD"/>
    <n v="1433735474"/>
    <n v="1428551474"/>
    <b v="0"/>
    <n v="69"/>
    <b v="1"/>
    <s v="technology/space exploration"/>
    <n v="158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-1485"/>
    <n v="1500"/>
    <n v="15"/>
    <x v="2"/>
    <s v="US"/>
    <s v="USD"/>
    <n v="1410811740"/>
    <n v="1409341863"/>
    <b v="0"/>
    <n v="1"/>
    <b v="0"/>
    <s v="technology/space exploration"/>
    <n v="7.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-500000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-664402.68999999994"/>
    <n v="1000000"/>
    <n v="335597.31"/>
    <x v="1"/>
    <s v="US"/>
    <s v="USD"/>
    <n v="1482307140"/>
    <n v="1479218315"/>
    <b v="1"/>
    <n v="1501"/>
    <b v="0"/>
    <s v="technology/space exploration"/>
    <n v="167798.65500000003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-97947"/>
    <n v="100000"/>
    <n v="2053"/>
    <x v="1"/>
    <s v="US"/>
    <s v="USD"/>
    <n v="1489172435"/>
    <n v="1486580435"/>
    <b v="1"/>
    <n v="52"/>
    <b v="0"/>
    <s v="technology/space exploration"/>
    <n v="1026.5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-17900"/>
    <n v="20000"/>
    <n v="2100"/>
    <x v="1"/>
    <s v="AU"/>
    <s v="AUD"/>
    <n v="1415481203"/>
    <n v="1412885603"/>
    <b v="1"/>
    <n v="23"/>
    <b v="0"/>
    <s v="technology/space exploration"/>
    <n v="1050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-457913.58"/>
    <n v="500000"/>
    <n v="42086.42"/>
    <x v="1"/>
    <s v="US"/>
    <s v="USD"/>
    <n v="1441783869"/>
    <n v="1439191869"/>
    <b v="1"/>
    <n v="535"/>
    <b v="0"/>
    <s v="technology/space exploration"/>
    <n v="21043.209999999992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-2464"/>
    <n v="2500"/>
    <n v="36"/>
    <x v="1"/>
    <s v="CA"/>
    <s v="CAD"/>
    <n v="1439533019"/>
    <n v="1436941019"/>
    <b v="0"/>
    <n v="3"/>
    <b v="0"/>
    <s v="technology/space exploration"/>
    <n v="18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-11894"/>
    <n v="12000"/>
    <n v="106"/>
    <x v="1"/>
    <s v="US"/>
    <s v="USD"/>
    <n v="1457543360"/>
    <n v="1454951360"/>
    <b v="0"/>
    <n v="6"/>
    <b v="0"/>
    <s v="technology/space exploration"/>
    <n v="53"/>
    <x v="2"/>
    <s v="space exploration"/>
    <x v="2648"/>
    <d v="2016-03-09T12:09:20"/>
  </r>
  <r>
    <n v="2649"/>
    <s v="The Mission - Please Check Back Soon (Canceled)"/>
    <s v="They have launched a Kickstarter."/>
    <n v="-124876"/>
    <n v="125000"/>
    <n v="124"/>
    <x v="1"/>
    <s v="US"/>
    <s v="USD"/>
    <n v="1454370941"/>
    <n v="1449186941"/>
    <b v="0"/>
    <n v="3"/>
    <b v="0"/>
    <s v="technology/space exploration"/>
    <n v="62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-59642"/>
    <n v="60000"/>
    <n v="358"/>
    <x v="1"/>
    <s v="US"/>
    <s v="USD"/>
    <n v="1482332343"/>
    <n v="1479740343"/>
    <b v="0"/>
    <n v="5"/>
    <b v="0"/>
    <s v="technology/space exploration"/>
    <n v="179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-274767"/>
    <n v="280000"/>
    <n v="5233"/>
    <x v="1"/>
    <s v="US"/>
    <s v="USD"/>
    <n v="1450380009"/>
    <n v="1447960809"/>
    <b v="0"/>
    <n v="17"/>
    <b v="0"/>
    <s v="technology/space exploration"/>
    <n v="2616.5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-99115"/>
    <n v="100000"/>
    <n v="885"/>
    <x v="1"/>
    <s v="AU"/>
    <s v="AUD"/>
    <n v="1418183325"/>
    <n v="1415591325"/>
    <b v="0"/>
    <n v="11"/>
    <b v="0"/>
    <s v="technology/space exploration"/>
    <n v="442.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-45124"/>
    <n v="51000"/>
    <n v="5876"/>
    <x v="1"/>
    <s v="US"/>
    <s v="USD"/>
    <n v="1402632000"/>
    <n v="1399909127"/>
    <b v="0"/>
    <n v="70"/>
    <b v="0"/>
    <s v="technology/space exploration"/>
    <n v="2938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-99949"/>
    <n v="100000"/>
    <n v="51"/>
    <x v="1"/>
    <s v="US"/>
    <s v="USD"/>
    <n v="1429622726"/>
    <n v="1424442326"/>
    <b v="0"/>
    <n v="6"/>
    <b v="0"/>
    <s v="technology/space exploration"/>
    <n v="25.5"/>
    <x v="2"/>
    <s v="space exploration"/>
    <x v="2654"/>
    <d v="2015-04-21T08:25:26"/>
  </r>
  <r>
    <n v="2655"/>
    <s v="Balloons (Canceled)"/>
    <s v="Thank you for your support!"/>
    <n v="-11845"/>
    <n v="15000"/>
    <n v="3155"/>
    <x v="1"/>
    <s v="US"/>
    <s v="USD"/>
    <n v="1455048000"/>
    <n v="1452631647"/>
    <b v="0"/>
    <n v="43"/>
    <b v="0"/>
    <s v="technology/space exploration"/>
    <n v="1577.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-132845"/>
    <n v="150000"/>
    <n v="17155"/>
    <x v="1"/>
    <s v="US"/>
    <s v="USD"/>
    <n v="1489345200"/>
    <n v="1485966688"/>
    <b v="0"/>
    <n v="152"/>
    <b v="0"/>
    <s v="technology/space exploration"/>
    <n v="8577.5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-24378.62"/>
    <n v="30000"/>
    <n v="5621.38"/>
    <x v="1"/>
    <s v="US"/>
    <s v="USD"/>
    <n v="1470187800"/>
    <n v="1467325053"/>
    <b v="0"/>
    <n v="59"/>
    <b v="0"/>
    <s v="technology/space exploration"/>
    <n v="2810.690000000000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-97909"/>
    <n v="98000"/>
    <n v="91"/>
    <x v="1"/>
    <s v="US"/>
    <s v="USD"/>
    <n v="1469913194"/>
    <n v="1467321194"/>
    <b v="0"/>
    <n v="4"/>
    <b v="0"/>
    <s v="technology/space exploration"/>
    <n v="45.5"/>
    <x v="2"/>
    <s v="space exploration"/>
    <x v="2658"/>
    <d v="2016-07-30T16:13:14"/>
  </r>
  <r>
    <n v="2659"/>
    <s v="test (Canceled)"/>
    <s v="test"/>
    <n v="-47667"/>
    <n v="49000"/>
    <n v="1333"/>
    <x v="1"/>
    <s v="US"/>
    <s v="USD"/>
    <n v="1429321210"/>
    <n v="1426729210"/>
    <b v="0"/>
    <n v="10"/>
    <b v="0"/>
    <s v="technology/space exploration"/>
    <n v="666.5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-19981"/>
    <n v="20000"/>
    <n v="19"/>
    <x v="1"/>
    <s v="US"/>
    <s v="USD"/>
    <n v="1448388418"/>
    <n v="1443200818"/>
    <b v="0"/>
    <n v="5"/>
    <b v="0"/>
    <s v="technology/space exploration"/>
    <n v="9.5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145"/>
    <n v="5000"/>
    <n v="5145"/>
    <x v="0"/>
    <s v="US"/>
    <s v="USD"/>
    <n v="1382742010"/>
    <n v="1380150010"/>
    <b v="0"/>
    <n v="60"/>
    <b v="1"/>
    <s v="technology/makerspaces"/>
    <n v="2572.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1360"/>
    <n v="20000"/>
    <n v="21360"/>
    <x v="0"/>
    <s v="US"/>
    <s v="USD"/>
    <n v="1440179713"/>
    <n v="1437587713"/>
    <b v="0"/>
    <n v="80"/>
    <b v="1"/>
    <s v="technology/makerspaces"/>
    <n v="10680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919.25"/>
    <n v="20000"/>
    <n v="20919.25"/>
    <x v="0"/>
    <s v="CA"/>
    <s v="CAD"/>
    <n v="1441378800"/>
    <n v="1438873007"/>
    <b v="0"/>
    <n v="56"/>
    <b v="1"/>
    <s v="technology/makerspaces"/>
    <n v="10459.625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600"/>
    <n v="17500"/>
    <n v="18100"/>
    <x v="0"/>
    <s v="US"/>
    <s v="USD"/>
    <n v="1449644340"/>
    <n v="1446683797"/>
    <b v="0"/>
    <n v="104"/>
    <b v="1"/>
    <s v="technology/makerspaces"/>
    <n v="9050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810"/>
    <n v="3500"/>
    <n v="4310"/>
    <x v="0"/>
    <s v="US"/>
    <s v="USD"/>
    <n v="1430774974"/>
    <n v="1426886974"/>
    <b v="0"/>
    <n v="46"/>
    <b v="1"/>
    <s v="technology/makerspaces"/>
    <n v="2155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5929.51"/>
    <n v="10000"/>
    <n v="15929.51"/>
    <x v="0"/>
    <s v="US"/>
    <s v="USD"/>
    <n v="1443214800"/>
    <n v="1440008439"/>
    <b v="0"/>
    <n v="206"/>
    <b v="1"/>
    <s v="technology/makerspaces"/>
    <n v="7964.7550000000001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60"/>
    <n v="1500"/>
    <n v="1660"/>
    <x v="0"/>
    <s v="US"/>
    <s v="USD"/>
    <n v="1455142416"/>
    <n v="1452550416"/>
    <b v="0"/>
    <n v="18"/>
    <b v="1"/>
    <s v="technology/makerspaces"/>
    <n v="830"/>
    <x v="2"/>
    <s v="makerspaces"/>
    <x v="2667"/>
    <d v="2016-02-10T17:13:36"/>
  </r>
  <r>
    <n v="2668"/>
    <s v="UOttawa Makermobile"/>
    <s v="Creativity on the go! |_x000a_CrÃ©ativitÃ© en mouvement !"/>
    <n v="707"/>
    <n v="1000"/>
    <n v="1707"/>
    <x v="0"/>
    <s v="CA"/>
    <s v="CAD"/>
    <n v="1447079520"/>
    <n v="1443449265"/>
    <b v="0"/>
    <n v="28"/>
    <b v="1"/>
    <s v="technology/makerspaces"/>
    <n v="853.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201"/>
    <n v="800"/>
    <n v="1001"/>
    <x v="0"/>
    <s v="US"/>
    <s v="USD"/>
    <n v="1452387096"/>
    <n v="1447203096"/>
    <b v="0"/>
    <n v="11"/>
    <b v="1"/>
    <s v="technology/makerspaces"/>
    <n v="500.5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-36393"/>
    <n v="38888"/>
    <n v="2495"/>
    <x v="2"/>
    <s v="AU"/>
    <s v="AUD"/>
    <n v="1406593780"/>
    <n v="1404174580"/>
    <b v="1"/>
    <n v="60"/>
    <b v="0"/>
    <s v="technology/makerspaces"/>
    <n v="1247.5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-22164"/>
    <n v="25000"/>
    <n v="2836"/>
    <x v="2"/>
    <s v="US"/>
    <s v="USD"/>
    <n v="1419017880"/>
    <n v="1416419916"/>
    <b v="1"/>
    <n v="84"/>
    <b v="0"/>
    <s v="technology/makerspaces"/>
    <n v="1418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-6681"/>
    <n v="10000"/>
    <n v="3319"/>
    <x v="2"/>
    <s v="US"/>
    <s v="USD"/>
    <n v="1451282400"/>
    <n v="1449436390"/>
    <b v="1"/>
    <n v="47"/>
    <b v="0"/>
    <s v="technology/makerspaces"/>
    <n v="1659.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-28968"/>
    <n v="40000"/>
    <n v="11032"/>
    <x v="2"/>
    <s v="US"/>
    <s v="USD"/>
    <n v="1414622700"/>
    <n v="1412081999"/>
    <b v="1"/>
    <n v="66"/>
    <b v="0"/>
    <s v="technology/makerspaces"/>
    <n v="5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-13006"/>
    <n v="35000"/>
    <n v="21994"/>
    <x v="2"/>
    <s v="US"/>
    <s v="USD"/>
    <n v="1467694740"/>
    <n v="1465398670"/>
    <b v="1"/>
    <n v="171"/>
    <b v="0"/>
    <s v="technology/makerspaces"/>
    <n v="10997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-23103"/>
    <n v="25000"/>
    <n v="1897"/>
    <x v="2"/>
    <s v="US"/>
    <s v="USD"/>
    <n v="1415655289"/>
    <n v="1413059689"/>
    <b v="1"/>
    <n v="29"/>
    <b v="0"/>
    <s v="technology/makerspaces"/>
    <n v="948.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-1042"/>
    <n v="2100"/>
    <n v="1058"/>
    <x v="2"/>
    <s v="CA"/>
    <s v="CAD"/>
    <n v="1463929174"/>
    <n v="1461337174"/>
    <b v="0"/>
    <n v="9"/>
    <b v="0"/>
    <s v="technology/makerspaces"/>
    <n v="529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-16085"/>
    <n v="19500"/>
    <n v="3415"/>
    <x v="2"/>
    <s v="US"/>
    <s v="USD"/>
    <n v="1404348143"/>
    <n v="1401756143"/>
    <b v="0"/>
    <n v="27"/>
    <b v="0"/>
    <s v="technology/makerspaces"/>
    <n v="1707.5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-7998900"/>
    <n v="8000000"/>
    <n v="1100"/>
    <x v="2"/>
    <s v="ES"/>
    <s v="EUR"/>
    <n v="1443121765"/>
    <n v="1440529765"/>
    <b v="0"/>
    <n v="2"/>
    <b v="0"/>
    <s v="technology/makerspaces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-39868"/>
    <n v="40000"/>
    <n v="132"/>
    <x v="2"/>
    <s v="US"/>
    <s v="USD"/>
    <n v="1425081694"/>
    <n v="1422489694"/>
    <b v="0"/>
    <n v="3"/>
    <b v="0"/>
    <s v="technology/makerspaces"/>
    <n v="66"/>
    <x v="2"/>
    <s v="makerspaces"/>
    <x v="2679"/>
    <d v="2015-02-27T19:01:34"/>
  </r>
  <r>
    <n v="2680"/>
    <s v="iHeart Pillow"/>
    <s v="iHeartPillow, Connecting loved ones"/>
    <n v="-31724"/>
    <n v="32000"/>
    <n v="276"/>
    <x v="2"/>
    <s v="ES"/>
    <s v="EUR"/>
    <n v="1459915491"/>
    <n v="1457327091"/>
    <b v="0"/>
    <n v="4"/>
    <b v="0"/>
    <s v="technology/makerspaces"/>
    <n v="138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-7945"/>
    <n v="8000"/>
    <n v="55"/>
    <x v="2"/>
    <s v="US"/>
    <s v="USD"/>
    <n v="1405027750"/>
    <n v="1402867750"/>
    <b v="0"/>
    <n v="2"/>
    <b v="0"/>
    <s v="food/food trucks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-4302"/>
    <n v="6000"/>
    <n v="1698"/>
    <x v="2"/>
    <s v="US"/>
    <s v="USD"/>
    <n v="1416635940"/>
    <n v="1413838540"/>
    <b v="0"/>
    <n v="20"/>
    <b v="0"/>
    <s v="food/food trucks"/>
    <n v="84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-14964"/>
    <n v="15000"/>
    <n v="36"/>
    <x v="2"/>
    <s v="US"/>
    <s v="USD"/>
    <n v="1425233240"/>
    <n v="1422641240"/>
    <b v="0"/>
    <n v="3"/>
    <b v="0"/>
    <s v="food/food trucks"/>
    <n v="18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-69200"/>
    <n v="70000"/>
    <n v="800"/>
    <x v="2"/>
    <s v="US"/>
    <s v="USD"/>
    <n v="1407621425"/>
    <n v="1404165425"/>
    <b v="0"/>
    <n v="4"/>
    <b v="0"/>
    <s v="food/food trucks"/>
    <n v="4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-49990"/>
    <n v="50000"/>
    <n v="10"/>
    <x v="2"/>
    <s v="US"/>
    <s v="USD"/>
    <n v="1430149330"/>
    <n v="1424968930"/>
    <b v="0"/>
    <n v="1"/>
    <b v="0"/>
    <s v="food/food trucks"/>
    <n v="5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-30000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-15000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0:21:58"/>
  </r>
  <r>
    <n v="2688"/>
    <s v="Mac N Cheez Food Truck"/>
    <s v="The amazing gourmet Mac N Cheez Food Truck Campaigne!"/>
    <n v="-49926"/>
    <n v="50000"/>
    <n v="74"/>
    <x v="2"/>
    <s v="US"/>
    <s v="USD"/>
    <n v="1424746800"/>
    <n v="1422067870"/>
    <b v="0"/>
    <n v="14"/>
    <b v="0"/>
    <s v="food/food trucks"/>
    <n v="37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-34999"/>
    <n v="35000"/>
    <n v="1"/>
    <x v="2"/>
    <s v="US"/>
    <s v="USD"/>
    <n v="1469919890"/>
    <n v="1467327890"/>
    <b v="0"/>
    <n v="1"/>
    <b v="0"/>
    <s v="food/food trucks"/>
    <n v="0.5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-71414"/>
    <n v="80000"/>
    <n v="8586"/>
    <x v="2"/>
    <s v="US"/>
    <s v="USD"/>
    <n v="1433298676"/>
    <n v="1429410676"/>
    <b v="0"/>
    <n v="118"/>
    <b v="0"/>
    <s v="food/food trucks"/>
    <n v="4293"/>
    <x v="7"/>
    <s v="food trucks"/>
    <x v="2690"/>
    <d v="2015-06-02T21:31:16"/>
  </r>
  <r>
    <n v="2691"/>
    <s v="Cook"/>
    <s v="A Great New local Food Truck serving up ethnic fusion inspired eats in Ottawa."/>
    <n v="-64965"/>
    <n v="65000"/>
    <n v="35"/>
    <x v="2"/>
    <s v="CA"/>
    <s v="CAD"/>
    <n v="1431278557"/>
    <n v="1427390557"/>
    <b v="0"/>
    <n v="2"/>
    <b v="0"/>
    <s v="food/food trucks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-3475"/>
    <n v="3500"/>
    <n v="25"/>
    <x v="2"/>
    <s v="US"/>
    <s v="USD"/>
    <n v="1427266860"/>
    <n v="1424678460"/>
    <b v="0"/>
    <n v="1"/>
    <b v="0"/>
    <s v="food/food trucks"/>
    <n v="12.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-4960"/>
    <n v="5000"/>
    <n v="40"/>
    <x v="2"/>
    <s v="US"/>
    <s v="USD"/>
    <n v="1407899966"/>
    <n v="1405307966"/>
    <b v="0"/>
    <n v="3"/>
    <b v="0"/>
    <s v="food/food trucks"/>
    <n v="20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-29999"/>
    <n v="30000"/>
    <n v="1"/>
    <x v="2"/>
    <s v="US"/>
    <s v="USD"/>
    <n v="1411701739"/>
    <n v="1409109739"/>
    <b v="0"/>
    <n v="1"/>
    <b v="0"/>
    <s v="food/food trucks"/>
    <n v="0.5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-14929"/>
    <n v="15000"/>
    <n v="71"/>
    <x v="2"/>
    <s v="US"/>
    <s v="USD"/>
    <n v="1428981718"/>
    <n v="1423801318"/>
    <b v="0"/>
    <n v="3"/>
    <b v="0"/>
    <s v="food/food trucks"/>
    <n v="35.5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-56610"/>
    <n v="60000"/>
    <n v="3390"/>
    <x v="2"/>
    <s v="US"/>
    <s v="USD"/>
    <n v="1419538560"/>
    <n v="1416600960"/>
    <b v="0"/>
    <n v="38"/>
    <b v="0"/>
    <s v="food/food trucks"/>
    <n v="1695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-16939"/>
    <n v="23000"/>
    <n v="6061"/>
    <x v="2"/>
    <s v="US"/>
    <s v="USD"/>
    <n v="1438552800"/>
    <n v="1435876423"/>
    <b v="0"/>
    <n v="52"/>
    <b v="0"/>
    <s v="food/food trucks"/>
    <n v="3030.5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-7973.99"/>
    <n v="8000"/>
    <n v="26.01"/>
    <x v="2"/>
    <s v="US"/>
    <s v="USD"/>
    <n v="1403904808"/>
    <n v="1401312808"/>
    <b v="0"/>
    <n v="2"/>
    <b v="0"/>
    <s v="food/food trucks"/>
    <n v="13.005000000000109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-2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-9929"/>
    <n v="9999"/>
    <n v="70"/>
    <x v="2"/>
    <s v="US"/>
    <s v="USD"/>
    <n v="1411073972"/>
    <n v="1408481972"/>
    <b v="0"/>
    <n v="4"/>
    <b v="0"/>
    <s v="food/food trucks"/>
    <n v="3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-1830"/>
    <n v="3400"/>
    <n v="1570"/>
    <x v="3"/>
    <s v="IE"/>
    <s v="EUR"/>
    <n v="1491586534"/>
    <n v="1488911734"/>
    <b v="0"/>
    <n v="46"/>
    <b v="0"/>
    <s v="theater/spaces"/>
    <n v="78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-6559"/>
    <n v="10000"/>
    <n v="3441"/>
    <x v="3"/>
    <s v="US"/>
    <s v="USD"/>
    <n v="1491416077"/>
    <n v="1488827677"/>
    <b v="1"/>
    <n v="26"/>
    <b v="0"/>
    <s v="theater/spaces"/>
    <n v="1720.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1500"/>
    <n v="40000"/>
    <n v="41500"/>
    <x v="3"/>
    <s v="MX"/>
    <s v="MXN"/>
    <n v="1490196830"/>
    <n v="1485016430"/>
    <b v="0"/>
    <n v="45"/>
    <b v="0"/>
    <s v="theater/spaces"/>
    <n v="20750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-17855"/>
    <n v="19000"/>
    <n v="1145"/>
    <x v="3"/>
    <s v="US"/>
    <s v="USD"/>
    <n v="1491421314"/>
    <n v="1487709714"/>
    <b v="0"/>
    <n v="7"/>
    <b v="0"/>
    <s v="theater/spaces"/>
    <n v="572.5"/>
    <x v="1"/>
    <s v="spaces"/>
    <x v="2704"/>
    <d v="2017-04-05T14:41:54"/>
  </r>
  <r>
    <n v="2705"/>
    <s v="Fischer Theatre Marquee"/>
    <s v="Help light the lights at the historic Fischer Theatre in Danville, IL."/>
    <n v="-14761"/>
    <n v="16500"/>
    <n v="1739"/>
    <x v="3"/>
    <s v="US"/>
    <s v="USD"/>
    <n v="1490389158"/>
    <n v="1486504758"/>
    <b v="0"/>
    <n v="8"/>
    <b v="0"/>
    <s v="theater/spaces"/>
    <n v="869.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4304"/>
    <n v="35000"/>
    <n v="39304"/>
    <x v="0"/>
    <s v="US"/>
    <s v="USD"/>
    <n v="1413442740"/>
    <n v="1410937483"/>
    <b v="1"/>
    <n v="263"/>
    <b v="1"/>
    <s v="theater/spaces"/>
    <n v="19652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20067.57"/>
    <n v="8000"/>
    <n v="28067.57"/>
    <x v="0"/>
    <s v="US"/>
    <s v="USD"/>
    <n v="1369637940"/>
    <n v="1367088443"/>
    <b v="1"/>
    <n v="394"/>
    <b v="1"/>
    <s v="theater/spaces"/>
    <n v="14033.78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6643.07"/>
    <n v="20000"/>
    <n v="46643.07"/>
    <x v="0"/>
    <s v="GB"/>
    <s v="GBP"/>
    <n v="1469119526"/>
    <n v="1463935526"/>
    <b v="1"/>
    <n v="1049"/>
    <b v="1"/>
    <s v="theater/spaces"/>
    <n v="23321.535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803"/>
    <n v="50000"/>
    <n v="50803"/>
    <x v="0"/>
    <s v="US"/>
    <s v="USD"/>
    <n v="1475553540"/>
    <n v="1472528141"/>
    <b v="1"/>
    <n v="308"/>
    <b v="1"/>
    <s v="theater/spaces"/>
    <n v="25401.5"/>
    <x v="1"/>
    <s v="spaces"/>
    <x v="2709"/>
    <d v="2016-10-03T22:59:00"/>
  </r>
  <r>
    <n v="2710"/>
    <s v="House of Yes"/>
    <s v="Building Brooklyn's own creative venue for circus, theater and events of all types."/>
    <n v="32340.210000000006"/>
    <n v="60000"/>
    <n v="92340.21"/>
    <x v="0"/>
    <s v="US"/>
    <s v="USD"/>
    <n v="1407549600"/>
    <n v="1404797428"/>
    <b v="1"/>
    <n v="1088"/>
    <b v="1"/>
    <s v="theater/spaces"/>
    <n v="46170.105000000003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28"/>
    <n v="3910"/>
    <n v="3938"/>
    <x v="0"/>
    <s v="GB"/>
    <s v="GBP"/>
    <n v="1403301660"/>
    <n v="1400694790"/>
    <b v="1"/>
    <n v="73"/>
    <b v="1"/>
    <s v="theater/spaces"/>
    <n v="1969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1726"/>
    <n v="5500"/>
    <n v="7226"/>
    <x v="0"/>
    <s v="US"/>
    <s v="USD"/>
    <n v="1373738400"/>
    <n v="1370568560"/>
    <b v="1"/>
    <n v="143"/>
    <b v="1"/>
    <s v="theater/spaces"/>
    <n v="361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3362"/>
    <n v="150000"/>
    <n v="153362"/>
    <x v="0"/>
    <s v="US"/>
    <s v="USD"/>
    <n v="1450971684"/>
    <n v="1447515684"/>
    <b v="1"/>
    <n v="1420"/>
    <b v="1"/>
    <s v="theater/spaces"/>
    <n v="76681"/>
    <x v="1"/>
    <s v="spaces"/>
    <x v="2713"/>
    <d v="2015-12-24T10:41:24"/>
  </r>
  <r>
    <n v="2714"/>
    <s v="The Crane Theater"/>
    <s v="The Crane will be the new home for independent theater in Northeast Minneapolis"/>
    <n v="4089"/>
    <n v="25000"/>
    <n v="29089"/>
    <x v="0"/>
    <s v="US"/>
    <s v="USD"/>
    <n v="1476486000"/>
    <n v="1474040596"/>
    <b v="1"/>
    <n v="305"/>
    <b v="1"/>
    <s v="theater/spaces"/>
    <n v="14544.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9754.689999999999"/>
    <n v="12000"/>
    <n v="31754.69"/>
    <x v="0"/>
    <s v="US"/>
    <s v="USD"/>
    <n v="1456047228"/>
    <n v="1453109628"/>
    <b v="1"/>
    <n v="551"/>
    <b v="1"/>
    <s v="theater/spaces"/>
    <n v="15877.344999999999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998.0100000000002"/>
    <n v="10000"/>
    <n v="11998.01"/>
    <x v="0"/>
    <s v="DE"/>
    <s v="EUR"/>
    <n v="1444291193"/>
    <n v="1441699193"/>
    <b v="1"/>
    <n v="187"/>
    <b v="1"/>
    <s v="theater/spaces"/>
    <n v="5999.0050000000001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5026"/>
    <n v="25000"/>
    <n v="30026"/>
    <x v="0"/>
    <s v="US"/>
    <s v="USD"/>
    <n v="1417906649"/>
    <n v="1414015049"/>
    <b v="1"/>
    <n v="325"/>
    <b v="1"/>
    <s v="theater/spaces"/>
    <n v="15013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645"/>
    <n v="18000"/>
    <n v="18645"/>
    <x v="0"/>
    <s v="US"/>
    <s v="USD"/>
    <n v="1462316400"/>
    <n v="1459865945"/>
    <b v="1"/>
    <n v="148"/>
    <b v="1"/>
    <s v="theater/spaces"/>
    <n v="9322.5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530"/>
    <n v="6000"/>
    <n v="6530"/>
    <x v="0"/>
    <s v="US"/>
    <s v="USD"/>
    <n v="1460936694"/>
    <n v="1455756294"/>
    <b v="0"/>
    <n v="69"/>
    <b v="1"/>
    <s v="theater/spaces"/>
    <n v="3265"/>
    <x v="1"/>
    <s v="spaces"/>
    <x v="2719"/>
    <d v="2016-04-17T18:44:54"/>
  </r>
  <r>
    <n v="2720"/>
    <s v="The Comedy Project"/>
    <s v="An improv, sketch and experimental comedy and cocktail venue in downtown Grand Rapids, Michigan"/>
    <n v="4531"/>
    <n v="25000"/>
    <n v="29531"/>
    <x v="0"/>
    <s v="US"/>
    <s v="USD"/>
    <n v="1478866253"/>
    <n v="1476270653"/>
    <b v="0"/>
    <n v="173"/>
    <b v="1"/>
    <s v="theater/spaces"/>
    <n v="14765.5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10215"/>
    <n v="750"/>
    <n v="10965"/>
    <x v="0"/>
    <s v="GB"/>
    <s v="GBP"/>
    <n v="1378494000"/>
    <n v="1375880598"/>
    <b v="0"/>
    <n v="269"/>
    <b v="1"/>
    <s v="technology/hardware"/>
    <n v="5482.5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7627"/>
    <n v="5000"/>
    <n v="12627"/>
    <x v="0"/>
    <s v="US"/>
    <s v="USD"/>
    <n v="1485722053"/>
    <n v="1480538053"/>
    <b v="0"/>
    <n v="185"/>
    <b v="1"/>
    <s v="technology/hardware"/>
    <n v="6313.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4806"/>
    <n v="12000"/>
    <n v="16806"/>
    <x v="0"/>
    <s v="US"/>
    <s v="USD"/>
    <n v="1420060088"/>
    <n v="1414872488"/>
    <b v="0"/>
    <n v="176"/>
    <b v="1"/>
    <s v="technology/hardware"/>
    <n v="8403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4858.88"/>
    <n v="2468"/>
    <n v="7326.88"/>
    <x v="0"/>
    <s v="GB"/>
    <s v="GBP"/>
    <n v="1439625059"/>
    <n v="1436860259"/>
    <b v="0"/>
    <n v="1019"/>
    <b v="1"/>
    <s v="technology/hardware"/>
    <n v="3663.44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17817"/>
    <n v="40000"/>
    <n v="57817"/>
    <x v="0"/>
    <s v="CA"/>
    <s v="CAD"/>
    <n v="1488390735"/>
    <n v="1484070735"/>
    <b v="0"/>
    <n v="113"/>
    <b v="1"/>
    <s v="technology/hardware"/>
    <n v="28908.5"/>
    <x v="2"/>
    <s v="hardware"/>
    <x v="2725"/>
    <d v="2017-03-01T12:52:15"/>
  </r>
  <r>
    <n v="2726"/>
    <s v="Krimston TWO - Dual SIM case for iPhone"/>
    <s v="Krimston TWO: iPhone Dual SIM Case"/>
    <n v="5745"/>
    <n v="100000"/>
    <n v="105745"/>
    <x v="0"/>
    <s v="US"/>
    <s v="USD"/>
    <n v="1461333311"/>
    <n v="1458741311"/>
    <b v="0"/>
    <n v="404"/>
    <b v="1"/>
    <s v="technology/hardware"/>
    <n v="52872.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39321"/>
    <n v="10000"/>
    <n v="49321"/>
    <x v="0"/>
    <s v="US"/>
    <s v="USD"/>
    <n v="1438964063"/>
    <n v="1436804063"/>
    <b v="0"/>
    <n v="707"/>
    <b v="1"/>
    <s v="technology/hardware"/>
    <n v="24660.5"/>
    <x v="2"/>
    <s v="hardware"/>
    <x v="2727"/>
    <d v="2015-08-07T11:14:23"/>
  </r>
  <r>
    <n v="2728"/>
    <s v="Multi-Function SSD Shield for the Raspberry Pi 2"/>
    <s v="SSD, WiFi, RTC w/Battery and high power USB all in one shield."/>
    <n v="15274"/>
    <n v="15000"/>
    <n v="30274"/>
    <x v="0"/>
    <s v="US"/>
    <s v="USD"/>
    <n v="1451485434"/>
    <n v="1448461434"/>
    <b v="0"/>
    <n v="392"/>
    <b v="1"/>
    <s v="technology/hardware"/>
    <n v="1513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333"/>
    <n v="7500"/>
    <n v="7833"/>
    <x v="0"/>
    <s v="US"/>
    <s v="USD"/>
    <n v="1430459197"/>
    <n v="1427867197"/>
    <b v="0"/>
    <n v="23"/>
    <b v="1"/>
    <s v="technology/hardware"/>
    <n v="3916.5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18979.010000000002"/>
    <n v="27000"/>
    <n v="45979.01"/>
    <x v="0"/>
    <s v="US"/>
    <s v="USD"/>
    <n v="1366635575"/>
    <n v="1363611575"/>
    <b v="0"/>
    <n v="682"/>
    <b v="1"/>
    <s v="technology/hardware"/>
    <n v="22989.505000000001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1291"/>
    <n v="30000"/>
    <n v="31291"/>
    <x v="0"/>
    <s v="US"/>
    <s v="USD"/>
    <n v="1413604800"/>
    <n v="1408624622"/>
    <b v="0"/>
    <n v="37"/>
    <b v="1"/>
    <s v="technology/hardware"/>
    <n v="15645.5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2190"/>
    <n v="12000"/>
    <n v="14190"/>
    <x v="0"/>
    <s v="US"/>
    <s v="USD"/>
    <n v="1369699200"/>
    <n v="1366917828"/>
    <b v="0"/>
    <n v="146"/>
    <b v="1"/>
    <s v="technology/hardware"/>
    <n v="7095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3769"/>
    <n v="50000"/>
    <n v="53769"/>
    <x v="0"/>
    <s v="US"/>
    <s v="USD"/>
    <n v="1428643974"/>
    <n v="1423463574"/>
    <b v="0"/>
    <n v="119"/>
    <b v="1"/>
    <s v="technology/hardware"/>
    <n v="26884.5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22602"/>
    <n v="1"/>
    <n v="22603"/>
    <x v="0"/>
    <s v="US"/>
    <s v="USD"/>
    <n v="1476395940"/>
    <n v="1473782592"/>
    <b v="0"/>
    <n v="163"/>
    <b v="1"/>
    <s v="technology/hardware"/>
    <n v="11301.5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6586.01"/>
    <n v="750"/>
    <n v="7336.01"/>
    <x v="0"/>
    <s v="GB"/>
    <s v="GBP"/>
    <n v="1363204800"/>
    <n v="1360551250"/>
    <b v="0"/>
    <n v="339"/>
    <b v="1"/>
    <s v="technology/hardware"/>
    <n v="3668.005000000000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1832"/>
    <n v="8000"/>
    <n v="9832"/>
    <x v="0"/>
    <s v="CA"/>
    <s v="CAD"/>
    <n v="1398268773"/>
    <n v="1395676773"/>
    <b v="0"/>
    <n v="58"/>
    <b v="1"/>
    <s v="technology/hardware"/>
    <n v="4916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43818.240000000005"/>
    <n v="30000"/>
    <n v="73818.240000000005"/>
    <x v="0"/>
    <s v="US"/>
    <s v="USD"/>
    <n v="1389812400"/>
    <n v="1386108087"/>
    <b v="0"/>
    <n v="456"/>
    <b v="1"/>
    <s v="technology/hardware"/>
    <n v="36909.120000000003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2397"/>
    <n v="5000"/>
    <n v="7397"/>
    <x v="0"/>
    <s v="US"/>
    <s v="USD"/>
    <n v="1478402804"/>
    <n v="1473218804"/>
    <b v="0"/>
    <n v="15"/>
    <b v="1"/>
    <s v="technology/hardware"/>
    <n v="3698.5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3125"/>
    <n v="1100"/>
    <n v="4225"/>
    <x v="0"/>
    <s v="GB"/>
    <s v="GBP"/>
    <n v="1399324717"/>
    <n v="1395436717"/>
    <b v="0"/>
    <n v="191"/>
    <b v="1"/>
    <s v="technology/hardware"/>
    <n v="2112.5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10"/>
    <n v="300"/>
    <n v="310"/>
    <x v="0"/>
    <s v="US"/>
    <s v="USD"/>
    <n v="1426117552"/>
    <n v="1423529152"/>
    <b v="0"/>
    <n v="17"/>
    <b v="1"/>
    <s v="technology/hardware"/>
    <n v="155"/>
    <x v="2"/>
    <s v="hardware"/>
    <x v="2740"/>
    <d v="2015-03-11T18:45:52"/>
  </r>
  <r>
    <n v="2741"/>
    <s v="Mrs. Brown and Her Lost Puppy."/>
    <s v="Help me publish my 1st children's book as an aspiring author!"/>
    <n v="-7965"/>
    <n v="8000"/>
    <n v="35"/>
    <x v="2"/>
    <s v="US"/>
    <s v="USD"/>
    <n v="1413770820"/>
    <n v="1412005602"/>
    <b v="0"/>
    <n v="4"/>
    <b v="0"/>
    <s v="publishing/children's books"/>
    <n v="17.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-1769"/>
    <n v="2500"/>
    <n v="731"/>
    <x v="2"/>
    <s v="US"/>
    <s v="USD"/>
    <n v="1337102187"/>
    <n v="1335892587"/>
    <b v="0"/>
    <n v="18"/>
    <b v="0"/>
    <s v="publishing/children's books"/>
    <n v="365.5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-5999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-15165"/>
    <n v="16000"/>
    <n v="835"/>
    <x v="2"/>
    <s v="US"/>
    <s v="USD"/>
    <n v="1330478998"/>
    <n v="1327886998"/>
    <b v="0"/>
    <n v="22"/>
    <b v="0"/>
    <s v="publishing/children's books"/>
    <n v="417.5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-6249"/>
    <n v="8000"/>
    <n v="1751"/>
    <x v="2"/>
    <s v="US"/>
    <s v="USD"/>
    <n v="1342309368"/>
    <n v="1337125368"/>
    <b v="0"/>
    <n v="49"/>
    <b v="0"/>
    <s v="publishing/children's books"/>
    <n v="875.5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-2199"/>
    <n v="3000"/>
    <n v="801"/>
    <x v="2"/>
    <s v="US"/>
    <s v="USD"/>
    <n v="1409337911"/>
    <n v="1406745911"/>
    <b v="0"/>
    <n v="19"/>
    <b v="0"/>
    <s v="publishing/children's books"/>
    <n v="400.5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-360"/>
    <n v="500"/>
    <n v="140"/>
    <x v="2"/>
    <s v="US"/>
    <s v="USD"/>
    <n v="1339816200"/>
    <n v="1337095997"/>
    <b v="0"/>
    <n v="4"/>
    <b v="0"/>
    <s v="publishing/children's books"/>
    <n v="70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-4947"/>
    <n v="5000"/>
    <n v="53"/>
    <x v="2"/>
    <s v="US"/>
    <s v="USD"/>
    <n v="1472835802"/>
    <n v="1470243802"/>
    <b v="0"/>
    <n v="4"/>
    <b v="0"/>
    <s v="publishing/children's books"/>
    <n v="26.5"/>
    <x v="3"/>
    <s v="children's books"/>
    <x v="2748"/>
    <d v="2016-09-02T12:03:22"/>
  </r>
  <r>
    <n v="2749"/>
    <s v="A Tree is a Tree, no matter what you see.  CHILDREN'S BOOK"/>
    <s v="Self-publishing my children's book."/>
    <n v="-9890"/>
    <n v="10000"/>
    <n v="110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-1999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-3274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-4250"/>
    <n v="4800"/>
    <n v="550"/>
    <x v="2"/>
    <s v="US"/>
    <s v="USD"/>
    <n v="1324232504"/>
    <n v="1320776504"/>
    <b v="0"/>
    <n v="14"/>
    <b v="0"/>
    <s v="publishing/children's books"/>
    <n v="27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-1620"/>
    <n v="2000"/>
    <n v="380"/>
    <x v="2"/>
    <s v="US"/>
    <s v="USD"/>
    <n v="1346017023"/>
    <n v="1343425023"/>
    <b v="0"/>
    <n v="8"/>
    <b v="0"/>
    <s v="publishing/children's books"/>
    <n v="190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-10000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-240"/>
    <n v="500"/>
    <n v="260"/>
    <x v="2"/>
    <s v="IE"/>
    <s v="EUR"/>
    <n v="1428519527"/>
    <n v="1425927527"/>
    <b v="0"/>
    <n v="15"/>
    <b v="0"/>
    <s v="publishing/children's books"/>
    <n v="130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-8952"/>
    <n v="10000"/>
    <n v="1048"/>
    <x v="2"/>
    <s v="US"/>
    <s v="USD"/>
    <n v="1389476201"/>
    <n v="1386884201"/>
    <b v="0"/>
    <n v="33"/>
    <b v="0"/>
    <s v="publishing/children's books"/>
    <n v="524"/>
    <x v="3"/>
    <s v="children's books"/>
    <x v="2756"/>
    <d v="2014-01-11T16:36:41"/>
  </r>
  <r>
    <n v="2757"/>
    <s v="C is for Crooked"/>
    <s v="A children's letter book that Lampoons Hillary Clinton"/>
    <n v="-1490"/>
    <n v="1500"/>
    <n v="10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-1766"/>
    <n v="2000"/>
    <n v="234"/>
    <x v="2"/>
    <s v="AU"/>
    <s v="AUD"/>
    <n v="1476095783"/>
    <n v="1474886183"/>
    <b v="0"/>
    <n v="6"/>
    <b v="0"/>
    <s v="publishing/children's books"/>
    <n v="117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-895"/>
    <n v="1000"/>
    <n v="105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-5000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-4964"/>
    <n v="5000"/>
    <n v="36"/>
    <x v="2"/>
    <s v="US"/>
    <s v="USD"/>
    <n v="1357176693"/>
    <n v="1354584693"/>
    <b v="0"/>
    <n v="4"/>
    <b v="0"/>
    <s v="publishing/children's books"/>
    <n v="18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-3225"/>
    <n v="3250"/>
    <n v="25"/>
    <x v="2"/>
    <s v="US"/>
    <s v="USD"/>
    <n v="1332114795"/>
    <n v="1326934395"/>
    <b v="0"/>
    <n v="1"/>
    <b v="0"/>
    <s v="publishing/children's books"/>
    <n v="12.5"/>
    <x v="3"/>
    <s v="children's books"/>
    <x v="2762"/>
    <d v="2012-03-18T18:53:15"/>
  </r>
  <r>
    <n v="2763"/>
    <s v="My Christmas Star"/>
    <s v="How Santa finds childrens homes without getting lost by following certain stars."/>
    <n v="-39310"/>
    <n v="39400"/>
    <n v="90"/>
    <x v="2"/>
    <s v="US"/>
    <s v="USD"/>
    <n v="1369403684"/>
    <n v="1365515684"/>
    <b v="0"/>
    <n v="3"/>
    <b v="0"/>
    <s v="publishing/children's books"/>
    <n v="45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-3955"/>
    <n v="4000"/>
    <n v="45"/>
    <x v="2"/>
    <s v="US"/>
    <s v="USD"/>
    <n v="1338404400"/>
    <n v="1335855631"/>
    <b v="0"/>
    <n v="4"/>
    <b v="0"/>
    <s v="publishing/children's books"/>
    <n v="22.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-4000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-4900"/>
    <n v="5000"/>
    <n v="100"/>
    <x v="2"/>
    <s v="US"/>
    <s v="USD"/>
    <n v="1313078518"/>
    <n v="1310486518"/>
    <b v="0"/>
    <n v="4"/>
    <b v="0"/>
    <s v="publishing/children's books"/>
    <n v="50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-3966"/>
    <n v="4000"/>
    <n v="34"/>
    <x v="2"/>
    <s v="CA"/>
    <s v="CAD"/>
    <n v="1439766050"/>
    <n v="1434582050"/>
    <b v="0"/>
    <n v="3"/>
    <b v="0"/>
    <s v="publishing/children's books"/>
    <n v="17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-5998"/>
    <n v="7000"/>
    <n v="1002"/>
    <x v="2"/>
    <s v="US"/>
    <s v="USD"/>
    <n v="1333028723"/>
    <n v="1330440323"/>
    <b v="0"/>
    <n v="34"/>
    <b v="0"/>
    <s v="publishing/children's books"/>
    <n v="501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-798"/>
    <n v="800"/>
    <n v="2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-17917.75"/>
    <n v="20000"/>
    <n v="2082.25"/>
    <x v="2"/>
    <s v="US"/>
    <s v="USD"/>
    <n v="1395158130"/>
    <n v="1392569730"/>
    <b v="0"/>
    <n v="33"/>
    <b v="0"/>
    <s v="publishing/children's books"/>
    <n v="1041.125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-19980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-8000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-529"/>
    <n v="530"/>
    <n v="1"/>
    <x v="2"/>
    <s v="CA"/>
    <s v="CAD"/>
    <n v="1461530721"/>
    <n v="1460666721"/>
    <b v="0"/>
    <n v="1"/>
    <b v="0"/>
    <s v="publishing/children's books"/>
    <n v="0.5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-3430"/>
    <n v="4000"/>
    <n v="570"/>
    <x v="2"/>
    <s v="US"/>
    <s v="USD"/>
    <n v="1362711728"/>
    <n v="1360119728"/>
    <b v="0"/>
    <n v="13"/>
    <b v="0"/>
    <s v="publishing/children's books"/>
    <n v="2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-4850"/>
    <n v="5000"/>
    <n v="150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-19345"/>
    <n v="21000"/>
    <n v="1655"/>
    <x v="2"/>
    <s v="US"/>
    <s v="USD"/>
    <n v="1434092876"/>
    <n v="1431414476"/>
    <b v="0"/>
    <n v="36"/>
    <b v="0"/>
    <s v="publishing/children's books"/>
    <n v="827.5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-2990"/>
    <n v="3000"/>
    <n v="10"/>
    <x v="2"/>
    <s v="US"/>
    <s v="USD"/>
    <n v="1437149004"/>
    <n v="1434557004"/>
    <b v="0"/>
    <n v="1"/>
    <b v="0"/>
    <s v="publishing/children's books"/>
    <n v="5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-4095"/>
    <n v="5500"/>
    <n v="1405"/>
    <x v="2"/>
    <s v="US"/>
    <s v="USD"/>
    <n v="1409009306"/>
    <n v="1406417306"/>
    <b v="0"/>
    <n v="15"/>
    <b v="0"/>
    <s v="publishing/children's books"/>
    <n v="702.5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-2447"/>
    <n v="2500"/>
    <n v="53"/>
    <x v="2"/>
    <s v="US"/>
    <s v="USD"/>
    <n v="1448204621"/>
    <n v="1445609021"/>
    <b v="0"/>
    <n v="1"/>
    <b v="0"/>
    <s v="publishing/children's books"/>
    <n v="26.5"/>
    <x v="3"/>
    <s v="children's books"/>
    <x v="2779"/>
    <d v="2015-11-22T10:03:41"/>
  </r>
  <r>
    <n v="2780"/>
    <s v="Travel with baby"/>
    <s v="Turn the World with my kids, and then write a book with the advice for traveling with baby"/>
    <n v="-100000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66"/>
    <n v="1250"/>
    <n v="1316"/>
    <x v="0"/>
    <s v="US"/>
    <s v="USD"/>
    <n v="1423724400"/>
    <n v="1421274954"/>
    <b v="0"/>
    <n v="28"/>
    <b v="1"/>
    <s v="theater/plays"/>
    <n v="658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200"/>
    <n v="1000"/>
    <n v="1200"/>
    <x v="0"/>
    <s v="US"/>
    <s v="USD"/>
    <n v="1424149140"/>
    <n v="1421964718"/>
    <b v="0"/>
    <n v="18"/>
    <b v="1"/>
    <s v="theater/plays"/>
    <n v="600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45"/>
    <n v="1000"/>
    <n v="1145"/>
    <x v="0"/>
    <s v="GB"/>
    <s v="GBP"/>
    <n v="1429793446"/>
    <n v="1428583846"/>
    <b v="0"/>
    <n v="61"/>
    <b v="1"/>
    <s v="theater/plays"/>
    <n v="572.5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1140"/>
    <n v="6000"/>
    <n v="7140"/>
    <x v="0"/>
    <s v="US"/>
    <s v="USD"/>
    <n v="1414608843"/>
    <n v="1412794443"/>
    <b v="0"/>
    <n v="108"/>
    <b v="1"/>
    <s v="theater/plays"/>
    <n v="3570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234"/>
    <n v="5000"/>
    <n v="5234"/>
    <x v="0"/>
    <s v="US"/>
    <s v="USD"/>
    <n v="1470430800"/>
    <n v="1467865967"/>
    <b v="0"/>
    <n v="142"/>
    <b v="1"/>
    <s v="theater/plays"/>
    <n v="2617"/>
    <x v="1"/>
    <s v="plays"/>
    <x v="2785"/>
    <d v="2016-08-05T16:00:00"/>
  </r>
  <r>
    <n v="2786"/>
    <s v="Fierce"/>
    <s v="A heart-melting farce about sex, art and the lovelorn lay-abouts of London-town."/>
    <n v="446"/>
    <n v="2500"/>
    <n v="2946"/>
    <x v="0"/>
    <s v="GB"/>
    <s v="GBP"/>
    <n v="1404913180"/>
    <n v="1403703580"/>
    <b v="0"/>
    <n v="74"/>
    <b v="1"/>
    <s v="theater/plays"/>
    <n v="1473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97"/>
    <n v="1000"/>
    <n v="1197"/>
    <x v="0"/>
    <s v="US"/>
    <s v="USD"/>
    <n v="1405658752"/>
    <n v="1403066752"/>
    <b v="0"/>
    <n v="38"/>
    <b v="1"/>
    <s v="theater/plays"/>
    <n v="598.5"/>
    <x v="1"/>
    <s v="plays"/>
    <x v="2787"/>
    <d v="2014-07-17T23:45:52"/>
  </r>
  <r>
    <n v="2788"/>
    <s v="ACT Underground Theatre, TLDC"/>
    <s v="MOVING FORWARD! WE HAVE REACHED GOAL BUT HAVE MORE TIME!! PLEASE CONSIDER PLEDGING."/>
    <n v="50"/>
    <n v="2000"/>
    <n v="2050"/>
    <x v="0"/>
    <s v="US"/>
    <s v="USD"/>
    <n v="1469811043"/>
    <n v="1467219043"/>
    <b v="0"/>
    <n v="20"/>
    <b v="1"/>
    <s v="theater/plays"/>
    <n v="1025"/>
    <x v="1"/>
    <s v="plays"/>
    <x v="2788"/>
    <d v="2016-07-29T11:50:43"/>
  </r>
  <r>
    <n v="2789"/>
    <s v="The Adventurers Club"/>
    <s v="BNT's Biggest Adventure So Far: Our 2015 full length production!"/>
    <n v="35"/>
    <n v="3000"/>
    <n v="3035"/>
    <x v="0"/>
    <s v="US"/>
    <s v="USD"/>
    <n v="1426132800"/>
    <n v="1424477934"/>
    <b v="0"/>
    <n v="24"/>
    <b v="1"/>
    <s v="theater/plays"/>
    <n v="1517.5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160"/>
    <n v="3000"/>
    <n v="3160"/>
    <x v="0"/>
    <s v="US"/>
    <s v="USD"/>
    <n v="1423693903"/>
    <n v="1421101903"/>
    <b v="0"/>
    <n v="66"/>
    <b v="1"/>
    <s v="theater/plays"/>
    <n v="1580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50"/>
    <n v="2000"/>
    <n v="2050"/>
    <x v="0"/>
    <s v="US"/>
    <s v="USD"/>
    <n v="1473393600"/>
    <n v="1470778559"/>
    <b v="0"/>
    <n v="28"/>
    <b v="1"/>
    <s v="theater/plays"/>
    <n v="1025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152"/>
    <n v="2000"/>
    <n v="2152"/>
    <x v="0"/>
    <s v="US"/>
    <s v="USD"/>
    <n v="1439357559"/>
    <n v="1435469559"/>
    <b v="0"/>
    <n v="24"/>
    <b v="1"/>
    <s v="theater/plays"/>
    <n v="1076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56.75"/>
    <n v="10000"/>
    <n v="11056.75"/>
    <x v="0"/>
    <s v="AU"/>
    <s v="AUD"/>
    <n v="1437473005"/>
    <n v="1434881005"/>
    <b v="0"/>
    <n v="73"/>
    <b v="1"/>
    <s v="theater/plays"/>
    <n v="5528.375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25"/>
    <n v="50"/>
    <n v="75"/>
    <x v="0"/>
    <s v="GB"/>
    <s v="GBP"/>
    <n v="1457031600"/>
    <n v="1455640559"/>
    <b v="0"/>
    <n v="3"/>
    <b v="1"/>
    <s v="theater/plays"/>
    <n v="37.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30"/>
    <n v="700"/>
    <n v="730"/>
    <x v="0"/>
    <s v="US"/>
    <s v="USD"/>
    <n v="1402095600"/>
    <n v="1400675841"/>
    <b v="0"/>
    <n v="20"/>
    <b v="1"/>
    <s v="theater/plays"/>
    <n v="36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124"/>
    <n v="800"/>
    <n v="924"/>
    <x v="0"/>
    <s v="GB"/>
    <s v="GBP"/>
    <n v="1404564028"/>
    <n v="1401972028"/>
    <b v="0"/>
    <n v="21"/>
    <b v="1"/>
    <s v="theater/plays"/>
    <n v="462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211.61000000000058"/>
    <n v="8000"/>
    <n v="8211.61"/>
    <x v="0"/>
    <s v="GB"/>
    <s v="GBP"/>
    <n v="1404858840"/>
    <n v="1402266840"/>
    <b v="0"/>
    <n v="94"/>
    <b v="1"/>
    <s v="theater/plays"/>
    <n v="4105.805000000000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70"/>
    <n v="5000"/>
    <n v="5070"/>
    <x v="0"/>
    <s v="GB"/>
    <s v="GBP"/>
    <n v="1438358400"/>
    <n v="1437063121"/>
    <b v="0"/>
    <n v="139"/>
    <b v="1"/>
    <s v="theater/plays"/>
    <n v="2535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831.73999999999978"/>
    <n v="5000"/>
    <n v="5831.74"/>
    <x v="0"/>
    <s v="GB"/>
    <s v="GBP"/>
    <n v="1466179200"/>
    <n v="1463466070"/>
    <b v="0"/>
    <n v="130"/>
    <b v="1"/>
    <s v="theater/plays"/>
    <n v="2915.87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330"/>
    <n v="1000"/>
    <n v="1330"/>
    <x v="0"/>
    <s v="GB"/>
    <s v="GBP"/>
    <n v="1420377366"/>
    <n v="1415193366"/>
    <b v="0"/>
    <n v="31"/>
    <b v="1"/>
    <s v="theater/plays"/>
    <n v="665"/>
    <x v="1"/>
    <s v="plays"/>
    <x v="2800"/>
    <d v="2015-01-04T08:16:06"/>
  </r>
  <r>
    <n v="2801"/>
    <s v="A Dream Play"/>
    <s v="Arise Theatre Company's production of August Strindberg's expressionist masterpiece 'A Dream Play'."/>
    <n v="166"/>
    <n v="500"/>
    <n v="666"/>
    <x v="0"/>
    <s v="AU"/>
    <s v="AUD"/>
    <n v="1412938800"/>
    <n v="1411019409"/>
    <b v="0"/>
    <n v="13"/>
    <b v="1"/>
    <s v="theater/plays"/>
    <n v="33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55"/>
    <n v="3000"/>
    <n v="3055"/>
    <x v="0"/>
    <s v="GB"/>
    <s v="GBP"/>
    <n v="1438875107"/>
    <n v="1436283107"/>
    <b v="0"/>
    <n v="90"/>
    <b v="1"/>
    <s v="theater/plays"/>
    <n v="1527.5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2795"/>
    <n v="10000"/>
    <n v="12795"/>
    <x v="0"/>
    <s v="US"/>
    <s v="USD"/>
    <n v="1437004800"/>
    <n v="1433295276"/>
    <b v="0"/>
    <n v="141"/>
    <b v="1"/>
    <s v="theater/plays"/>
    <n v="6397.5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50"/>
    <n v="1000"/>
    <n v="1150"/>
    <x v="0"/>
    <s v="GB"/>
    <s v="GBP"/>
    <n v="1411987990"/>
    <n v="1409395990"/>
    <b v="0"/>
    <n v="23"/>
    <b v="1"/>
    <s v="theater/plays"/>
    <n v="575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"/>
    <n v="400"/>
    <n v="440"/>
    <x v="0"/>
    <s v="GB"/>
    <s v="GBP"/>
    <n v="1440245273"/>
    <n v="1438085273"/>
    <b v="0"/>
    <n v="18"/>
    <b v="1"/>
    <s v="theater/plays"/>
    <n v="220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63"/>
    <n v="3000"/>
    <n v="3363"/>
    <x v="0"/>
    <s v="GB"/>
    <s v="GBP"/>
    <n v="1438772400"/>
    <n v="1435645490"/>
    <b v="0"/>
    <n v="76"/>
    <b v="1"/>
    <s v="theater/plays"/>
    <n v="1681.5"/>
    <x v="1"/>
    <s v="plays"/>
    <x v="2806"/>
    <d v="2015-08-05T06:00:00"/>
  </r>
  <r>
    <n v="2807"/>
    <s v="The Commission Theatre Co."/>
    <s v="Bringing Shakespeare back to the Playwrights"/>
    <n v="1300"/>
    <n v="5000"/>
    <n v="6300"/>
    <x v="0"/>
    <s v="US"/>
    <s v="USD"/>
    <n v="1435611438"/>
    <n v="1433019438"/>
    <b v="0"/>
    <n v="93"/>
    <b v="1"/>
    <s v="theater/plays"/>
    <n v="3150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11"/>
    <n v="4500"/>
    <n v="4511"/>
    <x v="0"/>
    <s v="US"/>
    <s v="USD"/>
    <n v="1440274735"/>
    <n v="1437682735"/>
    <b v="0"/>
    <n v="69"/>
    <b v="1"/>
    <s v="theater/plays"/>
    <n v="2255.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60"/>
    <n v="2500"/>
    <n v="2560"/>
    <x v="0"/>
    <s v="US"/>
    <s v="USD"/>
    <n v="1459348740"/>
    <n v="1458647725"/>
    <b v="0"/>
    <n v="21"/>
    <b v="1"/>
    <s v="theater/plays"/>
    <n v="1280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05"/>
    <n v="2500"/>
    <n v="2705"/>
    <x v="0"/>
    <s v="US"/>
    <s v="USD"/>
    <n v="1401595140"/>
    <n v="1398828064"/>
    <b v="0"/>
    <n v="57"/>
    <b v="1"/>
    <s v="theater/plays"/>
    <n v="1352.5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27"/>
    <n v="10000"/>
    <n v="10027"/>
    <x v="0"/>
    <s v="GB"/>
    <s v="GBP"/>
    <n v="1424692503"/>
    <n v="1422100503"/>
    <b v="0"/>
    <n v="108"/>
    <b v="1"/>
    <s v="theater/plays"/>
    <n v="5013.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665"/>
    <n v="5000"/>
    <n v="5665"/>
    <x v="0"/>
    <s v="CA"/>
    <s v="CAD"/>
    <n v="1428292800"/>
    <n v="1424368298"/>
    <b v="0"/>
    <n v="83"/>
    <b v="1"/>
    <s v="theater/plays"/>
    <n v="2832.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772.11999999999989"/>
    <n v="2800"/>
    <n v="3572.12"/>
    <x v="0"/>
    <s v="US"/>
    <s v="USD"/>
    <n v="1481737761"/>
    <n v="1479577761"/>
    <b v="0"/>
    <n v="96"/>
    <b v="1"/>
    <s v="theater/plays"/>
    <n v="1786.06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16"/>
    <n v="1500"/>
    <n v="1616"/>
    <x v="0"/>
    <s v="GB"/>
    <s v="GBP"/>
    <n v="1431164115"/>
    <n v="1428572115"/>
    <b v="0"/>
    <n v="64"/>
    <b v="1"/>
    <s v="theater/plays"/>
    <n v="808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355"/>
    <n v="250"/>
    <n v="605"/>
    <x v="0"/>
    <s v="CA"/>
    <s v="CAD"/>
    <n v="1470595109"/>
    <n v="1468003109"/>
    <b v="0"/>
    <n v="14"/>
    <b v="1"/>
    <s v="theater/plays"/>
    <n v="302.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1247"/>
    <n v="3000"/>
    <n v="4247"/>
    <x v="0"/>
    <s v="GB"/>
    <s v="GBP"/>
    <n v="1438531200"/>
    <n v="1435921992"/>
    <b v="0"/>
    <n v="169"/>
    <b v="1"/>
    <s v="theater/plays"/>
    <n v="2123.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180"/>
    <n v="600"/>
    <n v="780"/>
    <x v="0"/>
    <s v="GB"/>
    <s v="GBP"/>
    <n v="1425136462"/>
    <n v="1421680462"/>
    <b v="0"/>
    <n v="33"/>
    <b v="1"/>
    <s v="theater/plays"/>
    <n v="390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603"/>
    <n v="10000"/>
    <n v="10603"/>
    <x v="0"/>
    <s v="US"/>
    <s v="USD"/>
    <n v="1443018086"/>
    <n v="1441290086"/>
    <b v="0"/>
    <n v="102"/>
    <b v="1"/>
    <s v="theater/plays"/>
    <n v="5301.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240"/>
    <n v="5000"/>
    <n v="5240"/>
    <x v="0"/>
    <s v="GB"/>
    <s v="GBP"/>
    <n v="1434285409"/>
    <n v="1431693409"/>
    <b v="0"/>
    <n v="104"/>
    <b v="1"/>
    <s v="theater/plays"/>
    <n v="262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72"/>
    <n v="200"/>
    <n v="272"/>
    <x v="0"/>
    <s v="GB"/>
    <s v="GBP"/>
    <n v="1456444800"/>
    <n v="1454337589"/>
    <b v="0"/>
    <n v="20"/>
    <b v="1"/>
    <s v="theater/plays"/>
    <n v="13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0"/>
    <n v="1000"/>
    <n v="1000"/>
    <x v="0"/>
    <s v="GB"/>
    <s v="GBP"/>
    <n v="1411510135"/>
    <n v="1408918135"/>
    <b v="0"/>
    <n v="35"/>
    <b v="1"/>
    <s v="theater/plays"/>
    <n v="500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0"/>
    <n v="6000"/>
    <n v="6000"/>
    <x v="0"/>
    <s v="US"/>
    <s v="USD"/>
    <n v="1427469892"/>
    <n v="1424881492"/>
    <b v="0"/>
    <n v="94"/>
    <b v="1"/>
    <s v="theater/plays"/>
    <n v="3000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24"/>
    <n v="100"/>
    <n v="124"/>
    <x v="0"/>
    <s v="GB"/>
    <s v="GBP"/>
    <n v="1427842740"/>
    <n v="1425428206"/>
    <b v="0"/>
    <n v="14"/>
    <b v="1"/>
    <s v="theater/plays"/>
    <n v="62"/>
    <x v="1"/>
    <s v="plays"/>
    <x v="2823"/>
    <d v="2015-03-31T17:59:00"/>
  </r>
  <r>
    <n v="2824"/>
    <s v="The Rooftop"/>
    <s v="I wrote a One Act play called The Rooftop for a Female Playwright's festival. Every little bit helps!"/>
    <n v="110"/>
    <n v="650"/>
    <n v="760"/>
    <x v="0"/>
    <s v="US"/>
    <s v="USD"/>
    <n v="1434159780"/>
    <n v="1431412196"/>
    <b v="0"/>
    <n v="15"/>
    <b v="1"/>
    <s v="theater/plays"/>
    <n v="380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100"/>
    <n v="3000"/>
    <n v="3100"/>
    <x v="0"/>
    <s v="GB"/>
    <s v="GBP"/>
    <n v="1449255686"/>
    <n v="1446663686"/>
    <b v="0"/>
    <n v="51"/>
    <b v="1"/>
    <s v="theater/plays"/>
    <n v="1550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155"/>
    <n v="2000"/>
    <n v="2155"/>
    <x v="0"/>
    <s v="US"/>
    <s v="USD"/>
    <n v="1436511600"/>
    <n v="1434415812"/>
    <b v="0"/>
    <n v="19"/>
    <b v="1"/>
    <s v="theater/plays"/>
    <n v="1077.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405"/>
    <n v="2000"/>
    <n v="2405"/>
    <x v="0"/>
    <s v="US"/>
    <s v="USD"/>
    <n v="1464971400"/>
    <n v="1462379066"/>
    <b v="0"/>
    <n v="23"/>
    <b v="1"/>
    <s v="theater/plays"/>
    <n v="1202.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36"/>
    <n v="9500"/>
    <n v="9536"/>
    <x v="0"/>
    <s v="GB"/>
    <s v="GBP"/>
    <n v="1443826800"/>
    <n v="1441606869"/>
    <b v="0"/>
    <n v="97"/>
    <b v="1"/>
    <s v="theater/plays"/>
    <n v="476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163"/>
    <n v="2500"/>
    <n v="2663"/>
    <x v="0"/>
    <s v="GB"/>
    <s v="GBP"/>
    <n v="1464863118"/>
    <n v="1462443918"/>
    <b v="0"/>
    <n v="76"/>
    <b v="1"/>
    <s v="theater/plays"/>
    <n v="1331.5"/>
    <x v="1"/>
    <s v="plays"/>
    <x v="2829"/>
    <d v="2016-06-02T05:25:18"/>
  </r>
  <r>
    <n v="2830"/>
    <s v="Nakhtik and Avalon"/>
    <s v="Avalon is a new South African Township play and Nakhtik is a  danced political lecture."/>
    <n v="0"/>
    <n v="3000"/>
    <n v="3000"/>
    <x v="0"/>
    <s v="US"/>
    <s v="USD"/>
    <n v="1399867140"/>
    <n v="1398802148"/>
    <b v="0"/>
    <n v="11"/>
    <b v="1"/>
    <s v="theater/plays"/>
    <n v="1500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20"/>
    <n v="3000"/>
    <n v="3320"/>
    <x v="0"/>
    <s v="US"/>
    <s v="USD"/>
    <n v="1437076070"/>
    <n v="1434484070"/>
    <b v="0"/>
    <n v="52"/>
    <b v="1"/>
    <s v="theater/plays"/>
    <n v="1660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367.98999999999978"/>
    <n v="2500"/>
    <n v="2867.99"/>
    <x v="0"/>
    <s v="GB"/>
    <s v="GBP"/>
    <n v="1416780000"/>
    <n v="1414342894"/>
    <b v="0"/>
    <n v="95"/>
    <b v="1"/>
    <s v="theater/plays"/>
    <n v="1433.9949999999999"/>
    <x v="1"/>
    <s v="plays"/>
    <x v="2832"/>
    <d v="2014-11-23T17:00:00"/>
  </r>
  <r>
    <n v="2833"/>
    <s v="Star Man Rocket Man"/>
    <s v="A new play about exploring outer space"/>
    <n v="223"/>
    <n v="2700"/>
    <n v="2923"/>
    <x v="0"/>
    <s v="US"/>
    <s v="USD"/>
    <n v="1444528800"/>
    <n v="1442804633"/>
    <b v="0"/>
    <n v="35"/>
    <b v="1"/>
    <s v="theater/plays"/>
    <n v="1461.5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560"/>
    <n v="800"/>
    <n v="1360"/>
    <x v="0"/>
    <s v="GB"/>
    <s v="GBP"/>
    <n v="1422658930"/>
    <n v="1421362930"/>
    <b v="0"/>
    <n v="21"/>
    <b v="1"/>
    <s v="theater/plays"/>
    <n v="680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870.99"/>
    <n v="1000"/>
    <n v="1870.99"/>
    <x v="0"/>
    <s v="GB"/>
    <s v="GBP"/>
    <n v="1449273600"/>
    <n v="1446742417"/>
    <b v="0"/>
    <n v="93"/>
    <b v="1"/>
    <s v="theater/plays"/>
    <n v="935.495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35"/>
    <n v="450"/>
    <n v="485"/>
    <x v="0"/>
    <s v="US"/>
    <s v="USD"/>
    <n v="1487393940"/>
    <n v="1484115418"/>
    <b v="0"/>
    <n v="11"/>
    <b v="1"/>
    <s v="theater/plays"/>
    <n v="242.5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0"/>
    <n v="850"/>
    <n v="850"/>
    <x v="0"/>
    <s v="CA"/>
    <s v="CAD"/>
    <n v="1449701284"/>
    <n v="1446241684"/>
    <b v="0"/>
    <n v="21"/>
    <b v="1"/>
    <s v="theater/plays"/>
    <n v="425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405"/>
    <n v="2000"/>
    <n v="2405"/>
    <x v="0"/>
    <s v="US"/>
    <s v="USD"/>
    <n v="1407967200"/>
    <n v="1406039696"/>
    <b v="0"/>
    <n v="54"/>
    <b v="1"/>
    <s v="theater/plays"/>
    <n v="1202.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400"/>
    <n v="3500"/>
    <n v="3900"/>
    <x v="0"/>
    <s v="US"/>
    <s v="USD"/>
    <n v="1408942740"/>
    <n v="1406958354"/>
    <b v="0"/>
    <n v="31"/>
    <b v="1"/>
    <s v="theater/plays"/>
    <n v="1950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100"/>
    <n v="2500"/>
    <n v="2600"/>
    <x v="0"/>
    <s v="GB"/>
    <s v="GBP"/>
    <n v="1426698000"/>
    <n v="1424825479"/>
    <b v="0"/>
    <n v="132"/>
    <b v="1"/>
    <s v="theater/plays"/>
    <n v="130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-990"/>
    <n v="1000"/>
    <n v="10"/>
    <x v="2"/>
    <s v="GB"/>
    <s v="GBP"/>
    <n v="1450032297"/>
    <n v="1444844697"/>
    <b v="0"/>
    <n v="1"/>
    <b v="0"/>
    <s v="theater/plays"/>
    <n v="5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-1500"/>
    <n v="1500"/>
    <n v="0"/>
    <x v="2"/>
    <s v="GB"/>
    <s v="GBP"/>
    <n v="1403348400"/>
    <n v="1401058295"/>
    <b v="0"/>
    <n v="0"/>
    <b v="0"/>
    <s v="theater/plays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-1200"/>
    <n v="1200"/>
    <n v="0"/>
    <x v="2"/>
    <s v="US"/>
    <s v="USD"/>
    <n v="1465790400"/>
    <n v="1462210950"/>
    <b v="0"/>
    <n v="0"/>
    <b v="0"/>
    <s v="theater/plays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-520"/>
    <n v="550"/>
    <n v="30"/>
    <x v="2"/>
    <s v="AT"/>
    <s v="EUR"/>
    <n v="1483535180"/>
    <n v="1480943180"/>
    <b v="0"/>
    <n v="1"/>
    <b v="0"/>
    <s v="theater/plays"/>
    <n v="15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-5134"/>
    <n v="7500"/>
    <n v="2366"/>
    <x v="2"/>
    <s v="US"/>
    <s v="USD"/>
    <n v="1433723033"/>
    <n v="1428539033"/>
    <b v="0"/>
    <n v="39"/>
    <b v="0"/>
    <s v="theater/plays"/>
    <n v="1183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-8000"/>
    <n v="8000"/>
    <n v="0"/>
    <x v="2"/>
    <s v="US"/>
    <s v="USD"/>
    <n v="1432917394"/>
    <n v="1429029394"/>
    <b v="0"/>
    <n v="0"/>
    <b v="0"/>
    <s v="theater/plays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-2000"/>
    <n v="2000"/>
    <n v="0"/>
    <x v="2"/>
    <s v="US"/>
    <s v="USD"/>
    <n v="1464031265"/>
    <n v="1458847265"/>
    <b v="0"/>
    <n v="0"/>
    <b v="0"/>
    <s v="theater/plays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-34930"/>
    <n v="35000"/>
    <n v="70"/>
    <x v="2"/>
    <s v="US"/>
    <s v="USD"/>
    <n v="1432913659"/>
    <n v="1430321659"/>
    <b v="0"/>
    <n v="3"/>
    <b v="0"/>
    <s v="theater/plays"/>
    <n v="35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-495"/>
    <n v="500"/>
    <n v="5"/>
    <x v="2"/>
    <s v="GB"/>
    <s v="GBP"/>
    <n v="1461406600"/>
    <n v="1458814600"/>
    <b v="0"/>
    <n v="1"/>
    <b v="0"/>
    <s v="theater/plays"/>
    <n v="2.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-7689"/>
    <n v="8000"/>
    <n v="311"/>
    <x v="2"/>
    <s v="US"/>
    <s v="USD"/>
    <n v="1409962211"/>
    <n v="1407370211"/>
    <b v="0"/>
    <n v="13"/>
    <b v="0"/>
    <s v="theater/plays"/>
    <n v="155.5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-4500"/>
    <n v="4500"/>
    <n v="0"/>
    <x v="2"/>
    <s v="IE"/>
    <s v="EUR"/>
    <n v="1454109420"/>
    <n v="1453334629"/>
    <b v="0"/>
    <n v="0"/>
    <b v="0"/>
    <s v="theater/plays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-4905"/>
    <n v="5000"/>
    <n v="95"/>
    <x v="2"/>
    <s v="US"/>
    <s v="USD"/>
    <n v="1403312703"/>
    <n v="1400720703"/>
    <b v="0"/>
    <n v="6"/>
    <b v="0"/>
    <s v="theater/plays"/>
    <n v="47.5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-9500"/>
    <n v="9500"/>
    <n v="0"/>
    <x v="2"/>
    <s v="CA"/>
    <s v="CAD"/>
    <n v="1410669297"/>
    <n v="1405485297"/>
    <b v="0"/>
    <n v="0"/>
    <b v="0"/>
    <s v="theater/plays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-583"/>
    <n v="1000"/>
    <n v="417"/>
    <x v="2"/>
    <s v="GB"/>
    <s v="GBP"/>
    <n v="1431018719"/>
    <n v="1429290719"/>
    <b v="0"/>
    <n v="14"/>
    <b v="0"/>
    <s v="theater/plays"/>
    <n v="208.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-300"/>
    <n v="600"/>
    <n v="300"/>
    <x v="2"/>
    <s v="US"/>
    <s v="USD"/>
    <n v="1454110440"/>
    <n v="1451607071"/>
    <b v="0"/>
    <n v="5"/>
    <b v="0"/>
    <s v="theater/plays"/>
    <n v="15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-2854"/>
    <n v="3000"/>
    <n v="146"/>
    <x v="2"/>
    <s v="US"/>
    <s v="USD"/>
    <n v="1439069640"/>
    <n v="1433897647"/>
    <b v="0"/>
    <n v="6"/>
    <b v="0"/>
    <s v="theater/plays"/>
    <n v="7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-30500"/>
    <n v="38000"/>
    <n v="7500"/>
    <x v="2"/>
    <s v="MX"/>
    <s v="MXN"/>
    <n v="1487613600"/>
    <n v="1482444295"/>
    <b v="0"/>
    <n v="15"/>
    <b v="0"/>
    <s v="theater/plays"/>
    <n v="375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-1000"/>
    <n v="1000"/>
    <n v="0"/>
    <x v="2"/>
    <s v="NL"/>
    <s v="EUR"/>
    <n v="1417778880"/>
    <n v="1415711095"/>
    <b v="0"/>
    <n v="0"/>
    <b v="0"/>
    <s v="theater/plays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-1965"/>
    <n v="2000"/>
    <n v="35"/>
    <x v="2"/>
    <s v="AU"/>
    <s v="AUD"/>
    <n v="1444984904"/>
    <n v="1439800904"/>
    <b v="0"/>
    <n v="1"/>
    <b v="0"/>
    <s v="theater/plays"/>
    <n v="17.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-3734"/>
    <n v="4000"/>
    <n v="266"/>
    <x v="2"/>
    <s v="US"/>
    <s v="USD"/>
    <n v="1466363576"/>
    <n v="1461179576"/>
    <b v="0"/>
    <n v="9"/>
    <b v="0"/>
    <s v="theater/plays"/>
    <n v="133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-170"/>
    <n v="250"/>
    <n v="80"/>
    <x v="2"/>
    <s v="AU"/>
    <s v="AUD"/>
    <n v="1443103848"/>
    <n v="1441894248"/>
    <b v="0"/>
    <n v="3"/>
    <b v="0"/>
    <s v="theater/plays"/>
    <n v="40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-12645"/>
    <n v="12700"/>
    <n v="55"/>
    <x v="2"/>
    <s v="US"/>
    <s v="USD"/>
    <n v="1403636229"/>
    <n v="1401044229"/>
    <b v="0"/>
    <n v="3"/>
    <b v="0"/>
    <s v="theater/plays"/>
    <n v="27.5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-49980"/>
    <n v="50000"/>
    <n v="20"/>
    <x v="2"/>
    <s v="US"/>
    <s v="USD"/>
    <n v="1410279123"/>
    <n v="1405095123"/>
    <b v="0"/>
    <n v="1"/>
    <b v="0"/>
    <s v="theater/plays"/>
    <n v="10"/>
    <x v="1"/>
    <s v="plays"/>
    <x v="2863"/>
    <d v="2014-09-09T11:12:03"/>
  </r>
  <r>
    <n v="2864"/>
    <s v="'Haunting Julia' by Alan Ayckbourn"/>
    <s v="Accessible, original theatre for all!"/>
    <n v="-2460"/>
    <n v="2500"/>
    <n v="40"/>
    <x v="2"/>
    <s v="GB"/>
    <s v="GBP"/>
    <n v="1437139080"/>
    <n v="1434552207"/>
    <b v="0"/>
    <n v="3"/>
    <b v="0"/>
    <s v="theater/plays"/>
    <n v="20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-2888"/>
    <n v="2888"/>
    <n v="0"/>
    <x v="2"/>
    <s v="US"/>
    <s v="USD"/>
    <n v="1420512259"/>
    <n v="1415328259"/>
    <b v="0"/>
    <n v="0"/>
    <b v="0"/>
    <s v="theater/plays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-4955"/>
    <n v="5000"/>
    <n v="45"/>
    <x v="2"/>
    <s v="US"/>
    <s v="USD"/>
    <n v="1476482400"/>
    <n v="1473893721"/>
    <b v="0"/>
    <n v="2"/>
    <b v="0"/>
    <s v="theater/plays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-1996"/>
    <n v="2500"/>
    <n v="504"/>
    <x v="2"/>
    <s v="US"/>
    <s v="USD"/>
    <n v="1467604800"/>
    <n v="1465533672"/>
    <b v="0"/>
    <n v="10"/>
    <b v="0"/>
    <s v="theater/plays"/>
    <n v="252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-8698.24"/>
    <n v="15000"/>
    <n v="6301.76"/>
    <x v="2"/>
    <s v="US"/>
    <s v="USD"/>
    <n v="1475697054"/>
    <n v="1473105054"/>
    <b v="0"/>
    <n v="60"/>
    <b v="0"/>
    <s v="theater/plays"/>
    <n v="3150.88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-19823"/>
    <n v="20000"/>
    <n v="177"/>
    <x v="2"/>
    <s v="US"/>
    <s v="USD"/>
    <n v="1468937681"/>
    <n v="1466345681"/>
    <b v="0"/>
    <n v="5"/>
    <b v="0"/>
    <s v="theater/plays"/>
    <n v="88.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-4250"/>
    <n v="5000"/>
    <n v="750"/>
    <x v="2"/>
    <s v="US"/>
    <s v="USD"/>
    <n v="1400301165"/>
    <n v="1397709165"/>
    <b v="0"/>
    <n v="9"/>
    <b v="0"/>
    <s v="theater/plays"/>
    <n v="375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-9533"/>
    <n v="10000"/>
    <n v="467"/>
    <x v="2"/>
    <s v="US"/>
    <s v="USD"/>
    <n v="1419183813"/>
    <n v="1417455813"/>
    <b v="0"/>
    <n v="13"/>
    <b v="0"/>
    <s v="theater/plays"/>
    <n v="233.5"/>
    <x v="1"/>
    <s v="plays"/>
    <x v="2871"/>
    <d v="2014-12-21T12:43:33"/>
  </r>
  <r>
    <n v="2872"/>
    <s v="Loud Arts"/>
    <s v="Local Theatre group in Loudoun County, Virginia. Looking for funds to start producing shows!"/>
    <n v="-3000"/>
    <n v="3000"/>
    <n v="0"/>
    <x v="2"/>
    <s v="US"/>
    <s v="USD"/>
    <n v="1434768438"/>
    <n v="1429584438"/>
    <b v="0"/>
    <n v="0"/>
    <b v="0"/>
    <s v="theater/plays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-1547"/>
    <n v="2500"/>
    <n v="953"/>
    <x v="2"/>
    <s v="US"/>
    <s v="USD"/>
    <n v="1422473831"/>
    <n v="1419881831"/>
    <b v="0"/>
    <n v="8"/>
    <b v="0"/>
    <s v="theater/plays"/>
    <n v="476.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-4729"/>
    <n v="5000"/>
    <n v="271"/>
    <x v="2"/>
    <s v="US"/>
    <s v="USD"/>
    <n v="1484684186"/>
    <n v="1482092186"/>
    <b v="0"/>
    <n v="3"/>
    <b v="0"/>
    <s v="theater/plays"/>
    <n v="135.5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-19993"/>
    <n v="20000"/>
    <n v="7"/>
    <x v="2"/>
    <s v="US"/>
    <s v="USD"/>
    <n v="1462417493"/>
    <n v="1459825493"/>
    <b v="0"/>
    <n v="3"/>
    <b v="0"/>
    <s v="theater/plays"/>
    <n v="3.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-150000"/>
    <n v="150000"/>
    <n v="0"/>
    <x v="2"/>
    <s v="US"/>
    <s v="USD"/>
    <n v="1437069079"/>
    <n v="1434477079"/>
    <b v="0"/>
    <n v="0"/>
    <b v="0"/>
    <s v="theater/plays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-5350"/>
    <n v="6000"/>
    <n v="650"/>
    <x v="2"/>
    <s v="US"/>
    <s v="USD"/>
    <n v="1480525200"/>
    <n v="1477781724"/>
    <b v="0"/>
    <n v="6"/>
    <b v="0"/>
    <s v="theater/plays"/>
    <n v="325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-2937"/>
    <n v="3000"/>
    <n v="63"/>
    <x v="2"/>
    <s v="GB"/>
    <s v="GBP"/>
    <n v="1435934795"/>
    <n v="1430750795"/>
    <b v="0"/>
    <n v="4"/>
    <b v="0"/>
    <s v="theater/plays"/>
    <n v="31.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-11171"/>
    <n v="11200"/>
    <n v="29"/>
    <x v="2"/>
    <s v="US"/>
    <s v="USD"/>
    <n v="1453310661"/>
    <n v="1450718661"/>
    <b v="0"/>
    <n v="1"/>
    <b v="0"/>
    <s v="theater/plays"/>
    <n v="14.5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-9200"/>
    <n v="12000"/>
    <n v="2800"/>
    <x v="2"/>
    <s v="US"/>
    <s v="USD"/>
    <n v="1440090300"/>
    <n v="1436305452"/>
    <b v="0"/>
    <n v="29"/>
    <b v="0"/>
    <s v="theater/plays"/>
    <n v="1400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-5500"/>
    <n v="5500"/>
    <n v="0"/>
    <x v="2"/>
    <s v="US"/>
    <s v="USD"/>
    <n v="1417620036"/>
    <n v="1412432436"/>
    <b v="0"/>
    <n v="0"/>
    <b v="0"/>
    <s v="theater/plays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-498"/>
    <n v="750"/>
    <n v="252"/>
    <x v="2"/>
    <s v="US"/>
    <s v="USD"/>
    <n v="1462112318"/>
    <n v="1459520318"/>
    <b v="0"/>
    <n v="4"/>
    <b v="0"/>
    <s v="theater/plays"/>
    <n v="126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-8092"/>
    <n v="10000"/>
    <n v="1908"/>
    <x v="2"/>
    <s v="US"/>
    <s v="USD"/>
    <n v="1454734740"/>
    <n v="1451684437"/>
    <b v="0"/>
    <n v="5"/>
    <b v="0"/>
    <s v="theater/plays"/>
    <n v="954"/>
    <x v="1"/>
    <s v="plays"/>
    <x v="2883"/>
    <d v="2016-02-05T23:59:00"/>
  </r>
  <r>
    <n v="2884"/>
    <s v="The Lizard King, a play by Jay Jeff Jones"/>
    <s v="Come explore the dream world of Jim Morrison, rock singer, mystic, poet, shaman."/>
    <n v="-44815"/>
    <n v="45000"/>
    <n v="185"/>
    <x v="2"/>
    <s v="US"/>
    <s v="USD"/>
    <n v="1417800435"/>
    <n v="1415208435"/>
    <b v="0"/>
    <n v="4"/>
    <b v="0"/>
    <s v="theater/plays"/>
    <n v="92.5"/>
    <x v="1"/>
    <s v="plays"/>
    <x v="2884"/>
    <d v="2014-12-05T12:27:15"/>
  </r>
  <r>
    <n v="2885"/>
    <s v="The Wedding"/>
    <s v="An historic and proud work of Polish nationalistic literature performed on stage."/>
    <n v="-270"/>
    <n v="400"/>
    <n v="130"/>
    <x v="2"/>
    <s v="US"/>
    <s v="USD"/>
    <n v="1426294201"/>
    <n v="1423705801"/>
    <b v="0"/>
    <n v="5"/>
    <b v="0"/>
    <s v="theater/plays"/>
    <n v="65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-190"/>
    <n v="200"/>
    <n v="10"/>
    <x v="2"/>
    <s v="US"/>
    <s v="USD"/>
    <n v="1442635140"/>
    <n v="1442243484"/>
    <b v="0"/>
    <n v="1"/>
    <b v="0"/>
    <s v="theater/plays"/>
    <n v="5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-2995"/>
    <n v="3000"/>
    <n v="5"/>
    <x v="2"/>
    <s v="US"/>
    <s v="USD"/>
    <n v="1420971324"/>
    <n v="1418379324"/>
    <b v="0"/>
    <n v="1"/>
    <b v="0"/>
    <s v="theater/plays"/>
    <n v="2.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-30000"/>
    <n v="30000"/>
    <n v="0"/>
    <x v="2"/>
    <s v="US"/>
    <s v="USD"/>
    <n v="1413608340"/>
    <n v="1412945440"/>
    <b v="0"/>
    <n v="0"/>
    <b v="0"/>
    <s v="theater/plays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-1858"/>
    <n v="3000"/>
    <n v="1142"/>
    <x v="2"/>
    <s v="US"/>
    <s v="USD"/>
    <n v="1409344985"/>
    <n v="1406752985"/>
    <b v="0"/>
    <n v="14"/>
    <b v="0"/>
    <s v="theater/plays"/>
    <n v="571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-1979"/>
    <n v="2000"/>
    <n v="21"/>
    <x v="2"/>
    <s v="US"/>
    <s v="USD"/>
    <n v="1407553200"/>
    <n v="1405100992"/>
    <b v="0"/>
    <n v="3"/>
    <b v="0"/>
    <s v="theater/plays"/>
    <n v="10.5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-9727"/>
    <n v="10000"/>
    <n v="273"/>
    <x v="2"/>
    <s v="US"/>
    <s v="USD"/>
    <n v="1460751128"/>
    <n v="1455570728"/>
    <b v="0"/>
    <n v="10"/>
    <b v="0"/>
    <s v="theater/plays"/>
    <n v="136.5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-5000"/>
    <n v="5500"/>
    <n v="500"/>
    <x v="2"/>
    <s v="US"/>
    <s v="USD"/>
    <n v="1409000400"/>
    <n v="1408381704"/>
    <b v="0"/>
    <n v="17"/>
    <b v="0"/>
    <s v="theater/plays"/>
    <n v="250"/>
    <x v="1"/>
    <s v="plays"/>
    <x v="2892"/>
    <d v="2014-08-25T16:00:00"/>
  </r>
  <r>
    <n v="2893"/>
    <s v="REDISCOVERING KIA THE PLAY"/>
    <s v="Fundraising for REDISCOVERING KIA THE PLAY"/>
    <n v="-4975"/>
    <n v="5000"/>
    <n v="25"/>
    <x v="2"/>
    <s v="US"/>
    <s v="USD"/>
    <n v="1420768800"/>
    <n v="1415644395"/>
    <b v="0"/>
    <n v="2"/>
    <b v="0"/>
    <s v="theater/plays"/>
    <n v="12.5"/>
    <x v="1"/>
    <s v="plays"/>
    <x v="2893"/>
    <d v="2015-01-08T21:00:00"/>
  </r>
  <r>
    <n v="2894"/>
    <s v="How Could You Do This To Me (The Stage Play)"/>
    <s v="This Is A Story About A Woman A Man And A Woman"/>
    <n v="-50000"/>
    <n v="50000"/>
    <n v="0"/>
    <x v="2"/>
    <s v="US"/>
    <s v="USD"/>
    <n v="1428100815"/>
    <n v="1422920415"/>
    <b v="0"/>
    <n v="0"/>
    <b v="0"/>
    <s v="theater/plays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-477"/>
    <n v="500"/>
    <n v="23"/>
    <x v="2"/>
    <s v="US"/>
    <s v="USD"/>
    <n v="1403470800"/>
    <n v="1403356792"/>
    <b v="0"/>
    <n v="4"/>
    <b v="0"/>
    <s v="theater/plays"/>
    <n v="11.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-2375"/>
    <n v="3000"/>
    <n v="625"/>
    <x v="2"/>
    <s v="US"/>
    <s v="USD"/>
    <n v="1481522400"/>
    <n v="1480283321"/>
    <b v="0"/>
    <n v="12"/>
    <b v="0"/>
    <s v="theater/plays"/>
    <n v="312.5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-11450"/>
    <n v="12000"/>
    <n v="550"/>
    <x v="2"/>
    <s v="US"/>
    <s v="USD"/>
    <n v="1444577345"/>
    <n v="1441985458"/>
    <b v="0"/>
    <n v="3"/>
    <b v="0"/>
    <s v="theater/plays"/>
    <n v="275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-7184"/>
    <n v="7500"/>
    <n v="316"/>
    <x v="2"/>
    <s v="US"/>
    <s v="USD"/>
    <n v="1446307053"/>
    <n v="1443715053"/>
    <b v="0"/>
    <n v="12"/>
    <b v="0"/>
    <s v="theater/plays"/>
    <n v="158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-10000"/>
    <n v="10000"/>
    <n v="0"/>
    <x v="2"/>
    <s v="US"/>
    <s v="USD"/>
    <n v="1469325158"/>
    <n v="1464141158"/>
    <b v="0"/>
    <n v="0"/>
    <b v="0"/>
    <s v="theater/plays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-2095"/>
    <n v="5500"/>
    <n v="3405"/>
    <x v="2"/>
    <s v="US"/>
    <s v="USD"/>
    <n v="1407562632"/>
    <n v="1404970632"/>
    <b v="0"/>
    <n v="7"/>
    <b v="0"/>
    <s v="theater/plays"/>
    <n v="1702.5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-744"/>
    <n v="750"/>
    <n v="6"/>
    <x v="2"/>
    <s v="US"/>
    <s v="USD"/>
    <n v="1423345339"/>
    <n v="1418161339"/>
    <b v="0"/>
    <n v="2"/>
    <b v="0"/>
    <s v="theater/plays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-149975"/>
    <n v="150000"/>
    <n v="25"/>
    <x v="2"/>
    <s v="US"/>
    <s v="USD"/>
    <n v="1440412396"/>
    <n v="1437820396"/>
    <b v="0"/>
    <n v="1"/>
    <b v="0"/>
    <s v="theater/plays"/>
    <n v="12.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-4961"/>
    <n v="5000"/>
    <n v="39"/>
    <x v="2"/>
    <s v="US"/>
    <s v="USD"/>
    <n v="1441771218"/>
    <n v="1436587218"/>
    <b v="0"/>
    <n v="4"/>
    <b v="0"/>
    <s v="theater/plays"/>
    <n v="19.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-1425"/>
    <n v="1500"/>
    <n v="75"/>
    <x v="2"/>
    <s v="GB"/>
    <s v="GBP"/>
    <n v="1415534400"/>
    <n v="1414538031"/>
    <b v="0"/>
    <n v="4"/>
    <b v="0"/>
    <s v="theater/plays"/>
    <n v="37.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-2878"/>
    <n v="3500"/>
    <n v="622"/>
    <x v="2"/>
    <s v="US"/>
    <s v="USD"/>
    <n v="1473211313"/>
    <n v="1472001713"/>
    <b v="0"/>
    <n v="17"/>
    <b v="0"/>
    <s v="theater/plays"/>
    <n v="311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-5435"/>
    <n v="6000"/>
    <n v="565"/>
    <x v="2"/>
    <s v="US"/>
    <s v="USD"/>
    <n v="1438390800"/>
    <n v="1436888066"/>
    <b v="0"/>
    <n v="7"/>
    <b v="0"/>
    <s v="theater/plays"/>
    <n v="282.5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-2498"/>
    <n v="2500"/>
    <n v="2"/>
    <x v="2"/>
    <s v="US"/>
    <s v="USD"/>
    <n v="1463259837"/>
    <n v="1458075837"/>
    <b v="0"/>
    <n v="2"/>
    <b v="0"/>
    <s v="theater/plays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-9336"/>
    <n v="9600"/>
    <n v="264"/>
    <x v="2"/>
    <s v="US"/>
    <s v="USD"/>
    <n v="1465407219"/>
    <n v="1462815219"/>
    <b v="0"/>
    <n v="5"/>
    <b v="0"/>
    <s v="theater/plays"/>
    <n v="132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-179980"/>
    <n v="180000"/>
    <n v="20"/>
    <x v="2"/>
    <s v="US"/>
    <s v="USD"/>
    <n v="1416944760"/>
    <n v="1413527001"/>
    <b v="0"/>
    <n v="1"/>
    <b v="0"/>
    <s v="theater/plays"/>
    <n v="1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-29999"/>
    <n v="30000"/>
    <n v="1"/>
    <x v="2"/>
    <s v="GB"/>
    <s v="GBP"/>
    <n v="1434139887"/>
    <n v="1428955887"/>
    <b v="0"/>
    <n v="1"/>
    <b v="0"/>
    <s v="theater/plays"/>
    <n v="0.5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-1143"/>
    <n v="1800"/>
    <n v="657"/>
    <x v="2"/>
    <s v="US"/>
    <s v="USD"/>
    <n v="1435429626"/>
    <n v="1431973626"/>
    <b v="0"/>
    <n v="14"/>
    <b v="0"/>
    <s v="theater/plays"/>
    <n v="328.5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-12410"/>
    <n v="14440"/>
    <n v="2030"/>
    <x v="2"/>
    <s v="US"/>
    <s v="USD"/>
    <n v="1452827374"/>
    <n v="1450235374"/>
    <b v="0"/>
    <n v="26"/>
    <b v="0"/>
    <s v="theater/plays"/>
    <n v="1015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-9998"/>
    <n v="10000"/>
    <n v="2"/>
    <x v="2"/>
    <s v="US"/>
    <s v="USD"/>
    <n v="1410041339"/>
    <n v="1404857339"/>
    <b v="0"/>
    <n v="2"/>
    <b v="0"/>
    <s v="theater/plays"/>
    <n v="1"/>
    <x v="1"/>
    <s v="plays"/>
    <x v="2913"/>
    <d v="2014-09-06T17:08:59"/>
  </r>
  <r>
    <n v="2914"/>
    <s v="Hercules the Panto"/>
    <s v="Hercules must complete four challenges in order to meet the father he never knew"/>
    <n v="-24999"/>
    <n v="25000"/>
    <n v="1"/>
    <x v="2"/>
    <s v="GB"/>
    <s v="GBP"/>
    <n v="1426365994"/>
    <n v="1421185594"/>
    <b v="0"/>
    <n v="1"/>
    <b v="0"/>
    <s v="theater/plays"/>
    <n v="0.5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-389"/>
    <n v="1000"/>
    <n v="611"/>
    <x v="2"/>
    <s v="GB"/>
    <s v="GBP"/>
    <n v="1458117190"/>
    <n v="1455528790"/>
    <b v="0"/>
    <n v="3"/>
    <b v="0"/>
    <s v="theater/plays"/>
    <n v="305.5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-1705"/>
    <n v="1850"/>
    <n v="145"/>
    <x v="2"/>
    <s v="GB"/>
    <s v="GBP"/>
    <n v="1400498789"/>
    <n v="1398511589"/>
    <b v="0"/>
    <n v="7"/>
    <b v="0"/>
    <s v="theater/plays"/>
    <n v="72.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-1563"/>
    <n v="2000"/>
    <n v="437"/>
    <x v="2"/>
    <s v="US"/>
    <s v="USD"/>
    <n v="1442381847"/>
    <n v="1440826647"/>
    <b v="0"/>
    <n v="9"/>
    <b v="0"/>
    <s v="theater/plays"/>
    <n v="218.5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-3638"/>
    <n v="5000"/>
    <n v="1362"/>
    <x v="2"/>
    <s v="US"/>
    <s v="USD"/>
    <n v="1446131207"/>
    <n v="1443712007"/>
    <b v="0"/>
    <n v="20"/>
    <b v="0"/>
    <s v="theater/plays"/>
    <n v="681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-549"/>
    <n v="600"/>
    <n v="51"/>
    <x v="2"/>
    <s v="US"/>
    <s v="USD"/>
    <n v="1407250329"/>
    <n v="1404658329"/>
    <b v="0"/>
    <n v="6"/>
    <b v="0"/>
    <s v="theater/plays"/>
    <n v="25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-1829"/>
    <n v="2500"/>
    <n v="671"/>
    <x v="2"/>
    <s v="CA"/>
    <s v="CAD"/>
    <n v="1427306470"/>
    <n v="1424718070"/>
    <b v="0"/>
    <n v="13"/>
    <b v="0"/>
    <s v="theater/plays"/>
    <n v="335.5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29"/>
    <n v="100"/>
    <n v="129"/>
    <x v="0"/>
    <s v="US"/>
    <s v="USD"/>
    <n v="1411679804"/>
    <n v="1409087804"/>
    <b v="0"/>
    <n v="3"/>
    <b v="1"/>
    <s v="theater/musical"/>
    <n v="64.5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0"/>
    <n v="500"/>
    <n v="500"/>
    <x v="0"/>
    <s v="GB"/>
    <s v="GBP"/>
    <n v="1431982727"/>
    <n v="1428094727"/>
    <b v="0"/>
    <n v="6"/>
    <b v="1"/>
    <s v="theater/musical"/>
    <n v="250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0"/>
    <n v="300"/>
    <n v="300"/>
    <x v="0"/>
    <s v="US"/>
    <s v="USD"/>
    <n v="1422068400"/>
    <n v="1420774779"/>
    <b v="0"/>
    <n v="10"/>
    <b v="1"/>
    <s v="theater/musical"/>
    <n v="15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800"/>
    <n v="25000"/>
    <n v="25800"/>
    <x v="0"/>
    <s v="US"/>
    <s v="USD"/>
    <n v="1431143940"/>
    <n v="1428585710"/>
    <b v="0"/>
    <n v="147"/>
    <b v="1"/>
    <s v="theater/musical"/>
    <n v="12900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1100.6900000000023"/>
    <n v="45000"/>
    <n v="46100.69"/>
    <x v="0"/>
    <s v="US"/>
    <s v="USD"/>
    <n v="1410444068"/>
    <n v="1407852068"/>
    <b v="0"/>
    <n v="199"/>
    <b v="1"/>
    <s v="theater/musical"/>
    <n v="23050.345000000001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750"/>
    <n v="3000"/>
    <n v="3750"/>
    <x v="0"/>
    <s v="US"/>
    <s v="USD"/>
    <n v="1424715779"/>
    <n v="1423506179"/>
    <b v="0"/>
    <n v="50"/>
    <b v="1"/>
    <s v="theater/musical"/>
    <n v="18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555"/>
    <n v="1800"/>
    <n v="2355"/>
    <x v="0"/>
    <s v="US"/>
    <s v="USD"/>
    <n v="1405400400"/>
    <n v="1402934629"/>
    <b v="0"/>
    <n v="21"/>
    <b v="1"/>
    <s v="theater/musical"/>
    <n v="1177.5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0"/>
    <n v="1000"/>
    <n v="1000"/>
    <x v="0"/>
    <s v="US"/>
    <s v="USD"/>
    <n v="1457135846"/>
    <n v="1454543846"/>
    <b v="0"/>
    <n v="24"/>
    <b v="1"/>
    <s v="theater/musical"/>
    <n v="500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165.55000000000018"/>
    <n v="8000"/>
    <n v="8165.55"/>
    <x v="0"/>
    <s v="US"/>
    <s v="USD"/>
    <n v="1401024758"/>
    <n v="1398432758"/>
    <b v="0"/>
    <n v="32"/>
    <b v="1"/>
    <s v="theater/musical"/>
    <n v="4082.775000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92"/>
    <n v="10000"/>
    <n v="10092"/>
    <x v="0"/>
    <s v="GB"/>
    <s v="GBP"/>
    <n v="1431007264"/>
    <n v="1428415264"/>
    <b v="0"/>
    <n v="62"/>
    <b v="1"/>
    <s v="theater/musical"/>
    <n v="5046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45"/>
    <n v="750"/>
    <n v="795"/>
    <x v="0"/>
    <s v="CA"/>
    <s v="CAD"/>
    <n v="1410761280"/>
    <n v="1408604363"/>
    <b v="0"/>
    <n v="9"/>
    <b v="1"/>
    <s v="theater/musical"/>
    <n v="397.5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158"/>
    <n v="3100"/>
    <n v="3258"/>
    <x v="0"/>
    <s v="AU"/>
    <s v="AUD"/>
    <n v="1424516400"/>
    <n v="1421812637"/>
    <b v="0"/>
    <n v="38"/>
    <b v="1"/>
    <s v="theater/musical"/>
    <n v="1629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69"/>
    <n v="2500"/>
    <n v="2569"/>
    <x v="0"/>
    <s v="US"/>
    <s v="USD"/>
    <n v="1465081053"/>
    <n v="1462489053"/>
    <b v="0"/>
    <n v="54"/>
    <b v="1"/>
    <s v="theater/musical"/>
    <n v="1284.5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00"/>
    <n v="2500"/>
    <n v="2700"/>
    <x v="0"/>
    <s v="CA"/>
    <s v="CAD"/>
    <n v="1402845364"/>
    <n v="1400253364"/>
    <b v="0"/>
    <n v="37"/>
    <b v="1"/>
    <s v="theater/musical"/>
    <n v="1350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1"/>
    <n v="3500"/>
    <n v="3531"/>
    <x v="0"/>
    <s v="US"/>
    <s v="USD"/>
    <n v="1472490000"/>
    <n v="1467468008"/>
    <b v="0"/>
    <n v="39"/>
    <b v="1"/>
    <s v="theater/musical"/>
    <n v="1765.5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280"/>
    <n v="1000"/>
    <n v="1280"/>
    <x v="0"/>
    <s v="US"/>
    <s v="USD"/>
    <n v="1413176340"/>
    <n v="1412091423"/>
    <b v="0"/>
    <n v="34"/>
    <b v="1"/>
    <s v="theater/musical"/>
    <n v="640"/>
    <x v="1"/>
    <s v="musical"/>
    <x v="2936"/>
    <d v="2014-10-12T23:59:00"/>
  </r>
  <r>
    <n v="2937"/>
    <s v="UCAS"/>
    <s v="UCAS is a new British musical premiering at the Edinburgh Fringe Festival 2014."/>
    <n v="500"/>
    <n v="1500"/>
    <n v="2000"/>
    <x v="0"/>
    <s v="GB"/>
    <s v="GBP"/>
    <n v="1405249113"/>
    <n v="1402657113"/>
    <b v="0"/>
    <n v="55"/>
    <b v="1"/>
    <s v="theater/musical"/>
    <n v="1000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55"/>
    <n v="4000"/>
    <n v="4055"/>
    <x v="0"/>
    <s v="US"/>
    <s v="USD"/>
    <n v="1422636814"/>
    <n v="1420044814"/>
    <b v="0"/>
    <n v="32"/>
    <b v="1"/>
    <s v="theater/musical"/>
    <n v="2027.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230"/>
    <n v="8000"/>
    <n v="8230"/>
    <x v="0"/>
    <s v="US"/>
    <s v="USD"/>
    <n v="1409187600"/>
    <n v="1406316312"/>
    <b v="0"/>
    <n v="25"/>
    <b v="1"/>
    <s v="theater/musical"/>
    <n v="4115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181"/>
    <n v="2500"/>
    <n v="2681"/>
    <x v="0"/>
    <s v="US"/>
    <s v="USD"/>
    <n v="1421606018"/>
    <n v="1418150018"/>
    <b v="0"/>
    <n v="33"/>
    <b v="1"/>
    <s v="theater/musical"/>
    <n v="1340.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-24999"/>
    <n v="25000"/>
    <n v="1"/>
    <x v="2"/>
    <s v="US"/>
    <s v="USD"/>
    <n v="1425250955"/>
    <n v="1422658955"/>
    <b v="0"/>
    <n v="1"/>
    <b v="0"/>
    <s v="theater/spaces"/>
    <n v="0.5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-159150"/>
    <n v="200000"/>
    <n v="40850"/>
    <x v="2"/>
    <s v="CA"/>
    <s v="CAD"/>
    <n v="1450297080"/>
    <n v="1448565459"/>
    <b v="0"/>
    <n v="202"/>
    <b v="0"/>
    <s v="theater/spaces"/>
    <n v="20425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-3000"/>
    <n v="3000"/>
    <n v="0"/>
    <x v="2"/>
    <s v="US"/>
    <s v="USD"/>
    <n v="1428894380"/>
    <n v="1426302380"/>
    <b v="0"/>
    <n v="0"/>
    <b v="0"/>
    <s v="theater/spaces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-9900"/>
    <n v="10000"/>
    <n v="100"/>
    <x v="2"/>
    <s v="US"/>
    <s v="USD"/>
    <n v="1433714198"/>
    <n v="1431122198"/>
    <b v="0"/>
    <n v="1"/>
    <b v="0"/>
    <s v="theater/spaces"/>
    <n v="5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-50000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-1998"/>
    <n v="2000"/>
    <n v="2"/>
    <x v="2"/>
    <s v="GB"/>
    <s v="GBP"/>
    <n v="1471265092"/>
    <n v="1468673092"/>
    <b v="0"/>
    <n v="2"/>
    <b v="0"/>
    <s v="theater/spaces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-23928"/>
    <n v="25000"/>
    <n v="1072"/>
    <x v="2"/>
    <s v="US"/>
    <s v="USD"/>
    <n v="1480007460"/>
    <n v="1475760567"/>
    <b v="0"/>
    <n v="13"/>
    <b v="0"/>
    <s v="theater/spaces"/>
    <n v="53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-499976"/>
    <n v="500000"/>
    <n v="24"/>
    <x v="2"/>
    <s v="US"/>
    <s v="USD"/>
    <n v="1433259293"/>
    <n v="1428075293"/>
    <b v="0"/>
    <n v="9"/>
    <b v="0"/>
    <s v="theater/spaces"/>
    <n v="12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-975"/>
    <n v="1000"/>
    <n v="25"/>
    <x v="2"/>
    <s v="US"/>
    <s v="USD"/>
    <n v="1447965917"/>
    <n v="1445370317"/>
    <b v="0"/>
    <n v="2"/>
    <b v="0"/>
    <s v="theater/spaces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-5000000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-48904"/>
    <n v="50000"/>
    <n v="1096"/>
    <x v="1"/>
    <s v="US"/>
    <s v="USD"/>
    <n v="1412536573"/>
    <n v="1408648573"/>
    <b v="0"/>
    <n v="58"/>
    <b v="0"/>
    <s v="theater/spaces"/>
    <n v="548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-18395"/>
    <n v="20000"/>
    <n v="1605"/>
    <x v="1"/>
    <s v="US"/>
    <s v="USD"/>
    <n v="1476676800"/>
    <n v="1473957239"/>
    <b v="0"/>
    <n v="8"/>
    <b v="0"/>
    <s v="theater/spaces"/>
    <n v="802.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-399395"/>
    <n v="400000"/>
    <n v="605"/>
    <x v="1"/>
    <s v="US"/>
    <s v="USD"/>
    <n v="1444330821"/>
    <n v="1441738821"/>
    <b v="0"/>
    <n v="3"/>
    <b v="0"/>
    <s v="theater/spaces"/>
    <n v="302.5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-15000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-485"/>
    <n v="1200"/>
    <n v="715"/>
    <x v="1"/>
    <s v="US"/>
    <s v="USD"/>
    <n v="1434476849"/>
    <n v="1431884849"/>
    <b v="0"/>
    <n v="11"/>
    <b v="0"/>
    <s v="theater/spaces"/>
    <n v="357.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-6578"/>
    <n v="7900"/>
    <n v="1322"/>
    <x v="1"/>
    <s v="US"/>
    <s v="USD"/>
    <n v="1462402850"/>
    <n v="1459810850"/>
    <b v="0"/>
    <n v="20"/>
    <b v="0"/>
    <s v="theater/spaces"/>
    <n v="661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-14720"/>
    <n v="15000"/>
    <n v="280"/>
    <x v="1"/>
    <s v="US"/>
    <s v="USD"/>
    <n v="1427498172"/>
    <n v="1422317772"/>
    <b v="0"/>
    <n v="3"/>
    <b v="0"/>
    <s v="theater/spaces"/>
    <n v="140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-80000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-10000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-30000000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481"/>
    <n v="5000"/>
    <n v="5481"/>
    <x v="0"/>
    <s v="US"/>
    <s v="USD"/>
    <n v="1427342400"/>
    <n v="1424927159"/>
    <b v="0"/>
    <n v="108"/>
    <b v="1"/>
    <s v="theater/plays"/>
    <n v="2740.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218"/>
    <n v="1000"/>
    <n v="1218"/>
    <x v="0"/>
    <s v="US"/>
    <s v="USD"/>
    <n v="1425193140"/>
    <n v="1422769906"/>
    <b v="0"/>
    <n v="20"/>
    <b v="1"/>
    <s v="theater/plays"/>
    <n v="60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685"/>
    <n v="10000"/>
    <n v="10685"/>
    <x v="0"/>
    <s v="US"/>
    <s v="USD"/>
    <n v="1435835824"/>
    <n v="1433243824"/>
    <b v="0"/>
    <n v="98"/>
    <b v="1"/>
    <s v="theater/plays"/>
    <n v="5342.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35.6899999999996"/>
    <n v="5000"/>
    <n v="5035.6899999999996"/>
    <x v="0"/>
    <s v="US"/>
    <s v="USD"/>
    <n v="1407360720"/>
    <n v="1404769819"/>
    <b v="0"/>
    <n v="196"/>
    <b v="1"/>
    <s v="theater/plays"/>
    <n v="2517.8449999999998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35"/>
    <n v="1500"/>
    <n v="1635"/>
    <x v="0"/>
    <s v="US"/>
    <s v="USD"/>
    <n v="1436290233"/>
    <n v="1433698233"/>
    <b v="0"/>
    <n v="39"/>
    <b v="1"/>
    <s v="theater/plays"/>
    <n v="817.5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363"/>
    <n v="10000"/>
    <n v="11363"/>
    <x v="0"/>
    <s v="US"/>
    <s v="USD"/>
    <n v="1442425412"/>
    <n v="1439833412"/>
    <b v="0"/>
    <n v="128"/>
    <b v="1"/>
    <s v="theater/plays"/>
    <n v="5681.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696"/>
    <n v="5000"/>
    <n v="5696"/>
    <x v="0"/>
    <s v="US"/>
    <s v="USD"/>
    <n v="1425872692"/>
    <n v="1423284292"/>
    <b v="0"/>
    <n v="71"/>
    <b v="1"/>
    <s v="theater/plays"/>
    <n v="2848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210"/>
    <n v="3500"/>
    <n v="3710"/>
    <x v="0"/>
    <s v="US"/>
    <s v="USD"/>
    <n v="1471406340"/>
    <n v="1470227660"/>
    <b v="0"/>
    <n v="47"/>
    <b v="1"/>
    <s v="theater/plays"/>
    <n v="1855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625"/>
    <n v="1000"/>
    <n v="1625"/>
    <x v="0"/>
    <s v="CA"/>
    <s v="CAD"/>
    <n v="1430693460"/>
    <n v="1428087153"/>
    <b v="0"/>
    <n v="17"/>
    <b v="1"/>
    <s v="theater/plays"/>
    <n v="812.5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360"/>
    <n v="6000"/>
    <n v="6360"/>
    <x v="0"/>
    <s v="US"/>
    <s v="USD"/>
    <n v="1405699451"/>
    <n v="1403107451"/>
    <b v="0"/>
    <n v="91"/>
    <b v="1"/>
    <s v="theater/plays"/>
    <n v="318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5"/>
    <n v="3200"/>
    <n v="3205"/>
    <x v="0"/>
    <s v="US"/>
    <s v="USD"/>
    <n v="1409500078"/>
    <n v="1406908078"/>
    <b v="0"/>
    <n v="43"/>
    <b v="1"/>
    <s v="theater/plays"/>
    <n v="1602.5"/>
    <x v="1"/>
    <s v="plays"/>
    <x v="2971"/>
    <d v="2014-08-31T10:47:58"/>
  </r>
  <r>
    <n v="2972"/>
    <s v="A Bad Plan"/>
    <s v="A group of artists. A mythical art piece. A harrowing quest. And some margaritas."/>
    <n v="107"/>
    <n v="2000"/>
    <n v="2107"/>
    <x v="0"/>
    <s v="US"/>
    <s v="USD"/>
    <n v="1480899600"/>
    <n v="1479609520"/>
    <b v="0"/>
    <n v="17"/>
    <b v="1"/>
    <s v="theater/plays"/>
    <n v="1053.5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3740"/>
    <n v="5000"/>
    <n v="8740"/>
    <x v="0"/>
    <s v="US"/>
    <s v="USD"/>
    <n v="1451620800"/>
    <n v="1449171508"/>
    <b v="0"/>
    <n v="33"/>
    <b v="1"/>
    <s v="theater/plays"/>
    <n v="4370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100"/>
    <n v="5000"/>
    <n v="5100"/>
    <x v="0"/>
    <s v="US"/>
    <s v="USD"/>
    <n v="1411695300"/>
    <n v="1409275671"/>
    <b v="0"/>
    <n v="87"/>
    <b v="1"/>
    <s v="theater/plays"/>
    <n v="2550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10"/>
    <n v="8000"/>
    <n v="8010"/>
    <x v="0"/>
    <s v="US"/>
    <s v="USD"/>
    <n v="1417057200"/>
    <n v="1414599886"/>
    <b v="0"/>
    <n v="113"/>
    <b v="1"/>
    <s v="theater/plays"/>
    <n v="4005"/>
    <x v="1"/>
    <s v="plays"/>
    <x v="2975"/>
    <d v="2014-11-26T22:00:00"/>
  </r>
  <r>
    <n v="2976"/>
    <s v="Pizza Delique"/>
    <s v="A play that addresses an important social issue, brought to light by members of the UoM Drama Society."/>
    <n v="50"/>
    <n v="70"/>
    <n v="120"/>
    <x v="0"/>
    <s v="GB"/>
    <s v="GBP"/>
    <n v="1457870400"/>
    <n v="1456421530"/>
    <b v="0"/>
    <n v="14"/>
    <b v="1"/>
    <s v="theater/plays"/>
    <n v="60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407"/>
    <n v="3000"/>
    <n v="3407"/>
    <x v="0"/>
    <s v="US"/>
    <s v="USD"/>
    <n v="1427076840"/>
    <n v="1421960934"/>
    <b v="0"/>
    <n v="30"/>
    <b v="1"/>
    <s v="theater/plays"/>
    <n v="1703.5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221"/>
    <n v="750"/>
    <n v="971"/>
    <x v="0"/>
    <s v="US"/>
    <s v="USD"/>
    <n v="1413784740"/>
    <n v="1412954547"/>
    <b v="0"/>
    <n v="16"/>
    <b v="1"/>
    <s v="theater/plays"/>
    <n v="485.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70"/>
    <n v="5000"/>
    <n v="5070"/>
    <x v="0"/>
    <s v="US"/>
    <s v="USD"/>
    <n v="1420524000"/>
    <n v="1419104823"/>
    <b v="0"/>
    <n v="46"/>
    <b v="1"/>
    <s v="theater/plays"/>
    <n v="2535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275"/>
    <n v="3000"/>
    <n v="3275"/>
    <x v="0"/>
    <s v="US"/>
    <s v="USD"/>
    <n v="1440381600"/>
    <n v="1438639130"/>
    <b v="0"/>
    <n v="24"/>
    <b v="1"/>
    <s v="theater/plays"/>
    <n v="1637.5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1157"/>
    <n v="4000"/>
    <n v="5157"/>
    <x v="0"/>
    <s v="IE"/>
    <s v="EUR"/>
    <n v="1443014756"/>
    <n v="1439126756"/>
    <b v="1"/>
    <n v="97"/>
    <b v="1"/>
    <s v="theater/spaces"/>
    <n v="2578.5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103"/>
    <n v="5000"/>
    <n v="5103"/>
    <x v="0"/>
    <s v="GB"/>
    <s v="GBP"/>
    <n v="1455208143"/>
    <n v="1452616143"/>
    <b v="1"/>
    <n v="59"/>
    <b v="1"/>
    <s v="theater/spaces"/>
    <n v="2551.5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53985.91"/>
    <n v="116000"/>
    <n v="169985.91"/>
    <x v="0"/>
    <s v="US"/>
    <s v="USD"/>
    <n v="1415722236"/>
    <n v="1410534636"/>
    <b v="1"/>
    <n v="1095"/>
    <b v="1"/>
    <s v="theater/spaces"/>
    <n v="84992.955000000002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88"/>
    <n v="25000"/>
    <n v="25088"/>
    <x v="0"/>
    <s v="US"/>
    <s v="USD"/>
    <n v="1472020881"/>
    <n v="1469428881"/>
    <b v="1"/>
    <n v="218"/>
    <b v="1"/>
    <s v="theater/spaces"/>
    <n v="12544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2165"/>
    <n v="10000"/>
    <n v="12165"/>
    <x v="0"/>
    <s v="NZ"/>
    <s v="NZD"/>
    <n v="1477886400"/>
    <n v="1476228128"/>
    <b v="0"/>
    <n v="111"/>
    <b v="1"/>
    <s v="theater/spaces"/>
    <n v="6082.5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132"/>
    <n v="2400"/>
    <n v="2532"/>
    <x v="0"/>
    <s v="GB"/>
    <s v="GBP"/>
    <n v="1462100406"/>
    <n v="1456920006"/>
    <b v="0"/>
    <n v="56"/>
    <b v="1"/>
    <s v="theater/spaces"/>
    <n v="1266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600.2000000000007"/>
    <n v="25000"/>
    <n v="27600.2"/>
    <x v="0"/>
    <s v="US"/>
    <s v="USD"/>
    <n v="1476316800"/>
    <n v="1473837751"/>
    <b v="0"/>
    <n v="265"/>
    <b v="1"/>
    <s v="theater/spaces"/>
    <n v="13800.1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0"/>
    <n v="1000"/>
    <n v="1000"/>
    <x v="0"/>
    <s v="GB"/>
    <s v="GBP"/>
    <n v="1466412081"/>
    <n v="1463820081"/>
    <b v="0"/>
    <n v="28"/>
    <b v="1"/>
    <s v="theater/spaces"/>
    <n v="500"/>
    <x v="1"/>
    <s v="spaces"/>
    <x v="2988"/>
    <d v="2016-06-20T03:41:21"/>
  </r>
  <r>
    <n v="2989"/>
    <s v="Let's Light Up The Gem!"/>
    <s v="Bring the movies back to Bethel, Maine."/>
    <n v="15307"/>
    <n v="20000"/>
    <n v="35307"/>
    <x v="0"/>
    <s v="US"/>
    <s v="USD"/>
    <n v="1450673940"/>
    <n v="1448756962"/>
    <b v="0"/>
    <n v="364"/>
    <b v="1"/>
    <s v="theater/spaces"/>
    <n v="17653.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0"/>
    <n v="10000"/>
    <n v="10000"/>
    <x v="0"/>
    <s v="US"/>
    <s v="USD"/>
    <n v="1452174420"/>
    <n v="1449150420"/>
    <b v="0"/>
    <n v="27"/>
    <b v="1"/>
    <s v="theater/spaces"/>
    <n v="500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280"/>
    <n v="8500"/>
    <n v="8780"/>
    <x v="0"/>
    <s v="US"/>
    <s v="USD"/>
    <n v="1485547530"/>
    <n v="1483646730"/>
    <b v="0"/>
    <n v="93"/>
    <b v="1"/>
    <s v="theater/spaces"/>
    <n v="4390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135"/>
    <n v="3000"/>
    <n v="3135"/>
    <x v="0"/>
    <s v="US"/>
    <s v="USD"/>
    <n v="1476037510"/>
    <n v="1473445510"/>
    <b v="0"/>
    <n v="64"/>
    <b v="1"/>
    <s v="theater/spaces"/>
    <n v="1567.5"/>
    <x v="1"/>
    <s v="spaces"/>
    <x v="2992"/>
    <d v="2016-10-09T13:25:10"/>
  </r>
  <r>
    <n v="2993"/>
    <s v="TRUE WEST: Think, Dog! Productions"/>
    <s v="Help us build the Kitchen from Hell!"/>
    <n v="3"/>
    <n v="1000"/>
    <n v="1003"/>
    <x v="0"/>
    <s v="US"/>
    <s v="USD"/>
    <n v="1455998867"/>
    <n v="1453406867"/>
    <b v="0"/>
    <n v="22"/>
    <b v="1"/>
    <s v="theater/spaces"/>
    <n v="501.5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1073.24"/>
    <n v="300"/>
    <n v="1373.24"/>
    <x v="0"/>
    <s v="GB"/>
    <s v="GBP"/>
    <n v="1412335772"/>
    <n v="1409743772"/>
    <b v="0"/>
    <n v="59"/>
    <b v="1"/>
    <s v="theater/spaces"/>
    <n v="686.62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744"/>
    <n v="15000"/>
    <n v="15744"/>
    <x v="0"/>
    <s v="US"/>
    <s v="USD"/>
    <n v="1484841471"/>
    <n v="1482249471"/>
    <b v="0"/>
    <n v="249"/>
    <b v="1"/>
    <s v="theater/spaces"/>
    <n v="7872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25180"/>
    <n v="35000"/>
    <n v="60180"/>
    <x v="0"/>
    <s v="US"/>
    <s v="USD"/>
    <n v="1432677240"/>
    <n v="1427493240"/>
    <b v="0"/>
    <n v="392"/>
    <b v="1"/>
    <s v="theater/spaces"/>
    <n v="30090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373"/>
    <n v="10000"/>
    <n v="10373"/>
    <x v="0"/>
    <s v="US"/>
    <s v="USD"/>
    <n v="1488171540"/>
    <n v="1486661793"/>
    <b v="0"/>
    <n v="115"/>
    <b v="1"/>
    <s v="theater/spaces"/>
    <n v="5186.5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1514.5"/>
    <n v="50000"/>
    <n v="51514.5"/>
    <x v="0"/>
    <s v="US"/>
    <s v="USD"/>
    <n v="1402892700"/>
    <n v="1400474329"/>
    <b v="0"/>
    <n v="433"/>
    <b v="1"/>
    <s v="theater/spaces"/>
    <n v="25757.25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255"/>
    <n v="1350"/>
    <n v="1605"/>
    <x v="0"/>
    <s v="US"/>
    <s v="USD"/>
    <n v="1488333600"/>
    <n v="1487094360"/>
    <b v="0"/>
    <n v="20"/>
    <b v="1"/>
    <s v="theater/spaces"/>
    <n v="802.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0"/>
    <n v="500"/>
    <n v="500"/>
    <x v="0"/>
    <s v="US"/>
    <s v="USD"/>
    <n v="1485885600"/>
    <n v="1484682670"/>
    <b v="0"/>
    <n v="8"/>
    <b v="1"/>
    <s v="theater/spaces"/>
    <n v="250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15777.009999999998"/>
    <n v="7214"/>
    <n v="22991.01"/>
    <x v="0"/>
    <s v="US"/>
    <s v="USD"/>
    <n v="1468445382"/>
    <n v="1465853382"/>
    <b v="0"/>
    <n v="175"/>
    <b v="1"/>
    <s v="theater/spaces"/>
    <n v="11495.504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595.43000000000029"/>
    <n v="7000"/>
    <n v="7595.43"/>
    <x v="0"/>
    <s v="US"/>
    <s v="USD"/>
    <n v="1356552252"/>
    <n v="1353960252"/>
    <b v="0"/>
    <n v="104"/>
    <b v="1"/>
    <s v="theater/spaces"/>
    <n v="3797.7150000000001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5"/>
    <n v="3000"/>
    <n v="3035"/>
    <x v="0"/>
    <s v="US"/>
    <s v="USD"/>
    <n v="1456811940"/>
    <n v="1454098976"/>
    <b v="0"/>
    <n v="17"/>
    <b v="1"/>
    <s v="theater/spaces"/>
    <n v="1517.5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5126"/>
    <n v="40000"/>
    <n v="45126"/>
    <x v="0"/>
    <s v="US"/>
    <s v="USD"/>
    <n v="1416089324"/>
    <n v="1413493724"/>
    <b v="0"/>
    <n v="277"/>
    <b v="1"/>
    <s v="theater/spaces"/>
    <n v="225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2172.6000000000004"/>
    <n v="10600"/>
    <n v="12772.6"/>
    <x v="0"/>
    <s v="US"/>
    <s v="USD"/>
    <n v="1412611905"/>
    <n v="1410019905"/>
    <b v="0"/>
    <n v="118"/>
    <b v="1"/>
    <s v="theater/spaces"/>
    <n v="6386.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620"/>
    <n v="8000"/>
    <n v="8620"/>
    <x v="0"/>
    <s v="CA"/>
    <s v="CAD"/>
    <n v="1418580591"/>
    <n v="1415988591"/>
    <b v="0"/>
    <n v="97"/>
    <b v="1"/>
    <s v="theater/spaces"/>
    <n v="4310"/>
    <x v="1"/>
    <s v="spaces"/>
    <x v="3006"/>
    <d v="2014-12-14T13:09:51"/>
  </r>
  <r>
    <n v="3007"/>
    <s v="Bethlem"/>
    <s v="Consuite for 2015 CoreCon.  An adventure into insanity."/>
    <n v="480"/>
    <n v="600"/>
    <n v="1080"/>
    <x v="0"/>
    <s v="US"/>
    <s v="USD"/>
    <n v="1429938683"/>
    <n v="1428124283"/>
    <b v="0"/>
    <n v="20"/>
    <b v="1"/>
    <s v="theater/spaces"/>
    <n v="540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5"/>
    <n v="3000"/>
    <n v="3035"/>
    <x v="0"/>
    <s v="US"/>
    <s v="USD"/>
    <n v="1453352719"/>
    <n v="1450760719"/>
    <b v="0"/>
    <n v="26"/>
    <b v="1"/>
    <s v="theater/spaces"/>
    <n v="1517.5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4939"/>
    <n v="25000"/>
    <n v="29939"/>
    <x v="0"/>
    <s v="US"/>
    <s v="USD"/>
    <n v="1417012840"/>
    <n v="1414417240"/>
    <b v="0"/>
    <n v="128"/>
    <b v="1"/>
    <s v="theater/spaces"/>
    <n v="14969.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870"/>
    <n v="1500"/>
    <n v="2370"/>
    <x v="0"/>
    <s v="US"/>
    <s v="USD"/>
    <n v="1424548719"/>
    <n v="1419364719"/>
    <b v="0"/>
    <n v="15"/>
    <b v="1"/>
    <s v="theater/spaces"/>
    <n v="1185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71"/>
    <n v="300"/>
    <n v="371"/>
    <x v="0"/>
    <s v="ES"/>
    <s v="EUR"/>
    <n v="1450911540"/>
    <n v="1448536516"/>
    <b v="0"/>
    <n v="25"/>
    <b v="1"/>
    <s v="theater/spaces"/>
    <n v="185.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685"/>
    <n v="4000"/>
    <n v="4685"/>
    <x v="0"/>
    <s v="US"/>
    <s v="USD"/>
    <n v="1423587130"/>
    <n v="1421772730"/>
    <b v="0"/>
    <n v="55"/>
    <b v="1"/>
    <s v="theater/spaces"/>
    <n v="2342.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5696"/>
    <n v="10000"/>
    <n v="15696"/>
    <x v="0"/>
    <s v="US"/>
    <s v="USD"/>
    <n v="1434917049"/>
    <n v="1432325049"/>
    <b v="0"/>
    <n v="107"/>
    <b v="1"/>
    <s v="theater/spaces"/>
    <n v="7848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3276"/>
    <n v="25000"/>
    <n v="28276"/>
    <x v="0"/>
    <s v="US"/>
    <s v="USD"/>
    <n v="1415163600"/>
    <n v="1412737080"/>
    <b v="0"/>
    <n v="557"/>
    <b v="1"/>
    <s v="theater/spaces"/>
    <n v="14138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108"/>
    <n v="3400"/>
    <n v="3508"/>
    <x v="0"/>
    <s v="US"/>
    <s v="USD"/>
    <n v="1402459200"/>
    <n v="1401125238"/>
    <b v="0"/>
    <n v="40"/>
    <b v="1"/>
    <s v="theater/spaces"/>
    <n v="1754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222"/>
    <n v="8500"/>
    <n v="8722"/>
    <x v="0"/>
    <s v="US"/>
    <s v="USD"/>
    <n v="1405688952"/>
    <n v="1400504952"/>
    <b v="0"/>
    <n v="36"/>
    <b v="1"/>
    <s v="theater/spaces"/>
    <n v="4361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1285"/>
    <n v="22000"/>
    <n v="23285"/>
    <x v="0"/>
    <s v="US"/>
    <s v="USD"/>
    <n v="1408566243"/>
    <n v="1405974243"/>
    <b v="0"/>
    <n v="159"/>
    <b v="1"/>
    <s v="theater/spaces"/>
    <n v="11642.5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30"/>
    <n v="4200"/>
    <n v="4230"/>
    <x v="0"/>
    <s v="FR"/>
    <s v="EUR"/>
    <n v="1437429600"/>
    <n v="1433747376"/>
    <b v="0"/>
    <n v="41"/>
    <b v="1"/>
    <s v="theater/spaces"/>
    <n v="2115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3185"/>
    <n v="15000"/>
    <n v="18185"/>
    <x v="0"/>
    <s v="US"/>
    <s v="USD"/>
    <n v="1401159600"/>
    <n v="1398801620"/>
    <b v="0"/>
    <n v="226"/>
    <b v="1"/>
    <s v="theater/spaces"/>
    <n v="9092.5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40"/>
    <n v="7000"/>
    <n v="7040"/>
    <x v="0"/>
    <s v="US"/>
    <s v="USD"/>
    <n v="1439583533"/>
    <n v="1434399533"/>
    <b v="0"/>
    <n v="30"/>
    <b v="1"/>
    <s v="theater/spaces"/>
    <n v="3520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721"/>
    <n v="4500"/>
    <n v="5221"/>
    <x v="0"/>
    <s v="US"/>
    <s v="USD"/>
    <n v="1479794340"/>
    <n v="1476715869"/>
    <b v="0"/>
    <n v="103"/>
    <b v="1"/>
    <s v="theater/spaces"/>
    <n v="2610.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88"/>
    <n v="10000"/>
    <n v="10088"/>
    <x v="0"/>
    <s v="US"/>
    <s v="USD"/>
    <n v="1472338409"/>
    <n v="1468450409"/>
    <b v="0"/>
    <n v="62"/>
    <b v="1"/>
    <s v="theater/spaces"/>
    <n v="5044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21"/>
    <n v="700"/>
    <n v="721"/>
    <x v="0"/>
    <s v="GB"/>
    <s v="GBP"/>
    <n v="1434039186"/>
    <n v="1430151186"/>
    <b v="0"/>
    <n v="6"/>
    <b v="1"/>
    <s v="theater/spaces"/>
    <n v="360.5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7321"/>
    <n v="5000"/>
    <n v="12321"/>
    <x v="0"/>
    <s v="US"/>
    <s v="USD"/>
    <n v="1349567475"/>
    <n v="1346975475"/>
    <b v="0"/>
    <n v="182"/>
    <b v="1"/>
    <s v="theater/spaces"/>
    <n v="6160.5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5055"/>
    <n v="2500"/>
    <n v="7555"/>
    <x v="0"/>
    <s v="GB"/>
    <s v="GBP"/>
    <n v="1401465600"/>
    <n v="1399032813"/>
    <b v="0"/>
    <n v="145"/>
    <b v="1"/>
    <s v="theater/spaces"/>
    <n v="3777.5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390"/>
    <n v="900"/>
    <n v="1290"/>
    <x v="0"/>
    <s v="GB"/>
    <s v="GBP"/>
    <n v="1488538892"/>
    <n v="1487329292"/>
    <b v="0"/>
    <n v="25"/>
    <b v="1"/>
    <s v="theater/spaces"/>
    <n v="645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12576"/>
    <n v="40000"/>
    <n v="52576"/>
    <x v="0"/>
    <s v="US"/>
    <s v="USD"/>
    <n v="1426866851"/>
    <n v="1424278451"/>
    <b v="0"/>
    <n v="320"/>
    <b v="1"/>
    <s v="theater/spaces"/>
    <n v="26288"/>
    <x v="1"/>
    <s v="spaces"/>
    <x v="3027"/>
    <d v="2015-03-20T10:54:11"/>
  </r>
  <r>
    <n v="3028"/>
    <s v="A Home for Vegas Theatre Hub"/>
    <s v="We have a space! Help us fill it with a stage, chairs, gear and audiences' laughter!"/>
    <n v="3401"/>
    <n v="5000"/>
    <n v="8401"/>
    <x v="0"/>
    <s v="US"/>
    <s v="USD"/>
    <n v="1471242025"/>
    <n v="1468650025"/>
    <b v="0"/>
    <n v="99"/>
    <b v="1"/>
    <s v="theater/spaces"/>
    <n v="4200.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2903"/>
    <n v="30000"/>
    <n v="32903"/>
    <x v="0"/>
    <s v="US"/>
    <s v="USD"/>
    <n v="1416285300"/>
    <n v="1413824447"/>
    <b v="0"/>
    <n v="348"/>
    <b v="1"/>
    <s v="theater/spaces"/>
    <n v="16451.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17"/>
    <n v="1750"/>
    <n v="1867"/>
    <x v="0"/>
    <s v="US"/>
    <s v="USD"/>
    <n v="1442426171"/>
    <n v="1439834171"/>
    <b v="0"/>
    <n v="41"/>
    <b v="1"/>
    <s v="theater/spaces"/>
    <n v="933.5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0"/>
    <n v="1500"/>
    <n v="1500"/>
    <x v="0"/>
    <s v="US"/>
    <s v="USD"/>
    <n v="1476479447"/>
    <n v="1471295447"/>
    <b v="0"/>
    <n v="29"/>
    <b v="1"/>
    <s v="theater/spaces"/>
    <n v="750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272"/>
    <n v="1000"/>
    <n v="1272"/>
    <x v="0"/>
    <s v="US"/>
    <s v="USD"/>
    <n v="1441933459"/>
    <n v="1439341459"/>
    <b v="0"/>
    <n v="25"/>
    <b v="1"/>
    <s v="theater/spaces"/>
    <n v="636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1396"/>
    <n v="3000"/>
    <n v="4396"/>
    <x v="0"/>
    <s v="US"/>
    <s v="USD"/>
    <n v="1471487925"/>
    <n v="1468895925"/>
    <b v="0"/>
    <n v="23"/>
    <b v="1"/>
    <s v="theater/spaces"/>
    <n v="2198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2536"/>
    <n v="100000"/>
    <n v="112536"/>
    <x v="0"/>
    <s v="US"/>
    <s v="USD"/>
    <n v="1477972740"/>
    <n v="1475326255"/>
    <b v="0"/>
    <n v="1260"/>
    <b v="1"/>
    <s v="theater/spaces"/>
    <n v="56268"/>
    <x v="1"/>
    <s v="spaces"/>
    <x v="3034"/>
    <d v="2016-10-31T22:59:00"/>
  </r>
  <r>
    <n v="3035"/>
    <s v="The Coalition Theater"/>
    <s v="Help create a permanent home for live comedy shows and classes in Downtown RVA."/>
    <n v="2196.7099999999991"/>
    <n v="25000"/>
    <n v="27196.71"/>
    <x v="0"/>
    <s v="US"/>
    <s v="USD"/>
    <n v="1367674009"/>
    <n v="1365082009"/>
    <b v="0"/>
    <n v="307"/>
    <b v="1"/>
    <s v="theater/spaces"/>
    <n v="13598.355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6683"/>
    <n v="25000"/>
    <n v="31683"/>
    <x v="0"/>
    <s v="US"/>
    <s v="USD"/>
    <n v="1376654340"/>
    <n v="1373568644"/>
    <b v="0"/>
    <n v="329"/>
    <b v="1"/>
    <s v="theater/spaces"/>
    <n v="15841.5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66"/>
    <n v="500"/>
    <n v="1066"/>
    <x v="0"/>
    <s v="US"/>
    <s v="USD"/>
    <n v="1285995540"/>
    <n v="1279574773"/>
    <b v="0"/>
    <n v="32"/>
    <b v="1"/>
    <s v="theater/spaces"/>
    <n v="5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5"/>
    <n v="1000"/>
    <n v="1005"/>
    <x v="0"/>
    <s v="US"/>
    <s v="USD"/>
    <n v="1457071397"/>
    <n v="1451887397"/>
    <b v="0"/>
    <n v="27"/>
    <b v="1"/>
    <s v="theater/spaces"/>
    <n v="502.5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1742.7799999999988"/>
    <n v="20000"/>
    <n v="21742.78"/>
    <x v="0"/>
    <s v="US"/>
    <s v="USD"/>
    <n v="1388303940"/>
    <n v="1386011038"/>
    <b v="0"/>
    <n v="236"/>
    <b v="1"/>
    <s v="theater/spaces"/>
    <n v="10871.39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225"/>
    <n v="3000"/>
    <n v="3225"/>
    <x v="0"/>
    <s v="US"/>
    <s v="USD"/>
    <n v="1435359600"/>
    <n v="1434999621"/>
    <b v="0"/>
    <n v="42"/>
    <b v="1"/>
    <s v="theater/spaces"/>
    <n v="1612.5"/>
    <x v="1"/>
    <s v="spaces"/>
    <x v="3040"/>
    <d v="2015-06-26T18:00:00"/>
  </r>
  <r>
    <n v="3041"/>
    <s v="Lend a Hand in Our Home"/>
    <s v="Privet! Hello! Bon Jour! We are the Arlekin Players Theatre and we need a home."/>
    <n v="870"/>
    <n v="8300"/>
    <n v="9170"/>
    <x v="0"/>
    <s v="US"/>
    <s v="USD"/>
    <n v="1453323048"/>
    <n v="1450731048"/>
    <b v="0"/>
    <n v="95"/>
    <b v="1"/>
    <s v="theater/spaces"/>
    <n v="45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420"/>
    <n v="1500"/>
    <n v="1920"/>
    <x v="0"/>
    <s v="GB"/>
    <s v="GBP"/>
    <n v="1444149047"/>
    <n v="1441557047"/>
    <b v="0"/>
    <n v="37"/>
    <b v="1"/>
    <s v="theater/spaces"/>
    <n v="960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1"/>
    <n v="15000"/>
    <n v="16501"/>
    <x v="0"/>
    <s v="CA"/>
    <s v="CAD"/>
    <n v="1429152600"/>
    <n v="1426815699"/>
    <b v="0"/>
    <n v="128"/>
    <b v="1"/>
    <s v="theater/spaces"/>
    <n v="8250.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121"/>
    <n v="12000"/>
    <n v="13121"/>
    <x v="0"/>
    <s v="US"/>
    <s v="USD"/>
    <n v="1454433998"/>
    <n v="1453137998"/>
    <b v="0"/>
    <n v="156"/>
    <b v="1"/>
    <s v="theater/spaces"/>
    <n v="6560.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1308.2600000000002"/>
    <n v="4000"/>
    <n v="5308.26"/>
    <x v="0"/>
    <s v="US"/>
    <s v="USD"/>
    <n v="1408679055"/>
    <n v="1406087055"/>
    <b v="0"/>
    <n v="64"/>
    <b v="1"/>
    <s v="theater/spaces"/>
    <n v="2654.1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177"/>
    <n v="7900"/>
    <n v="15077"/>
    <x v="0"/>
    <s v="US"/>
    <s v="USD"/>
    <n v="1410324720"/>
    <n v="1407784586"/>
    <b v="0"/>
    <n v="58"/>
    <b v="1"/>
    <s v="theater/spaces"/>
    <n v="7538.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245"/>
    <n v="500"/>
    <n v="745"/>
    <x v="0"/>
    <s v="US"/>
    <s v="USD"/>
    <n v="1461762960"/>
    <n v="1457999054"/>
    <b v="0"/>
    <n v="20"/>
    <b v="1"/>
    <s v="theater/spaces"/>
    <n v="372.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3320"/>
    <n v="5000"/>
    <n v="8320"/>
    <x v="0"/>
    <s v="US"/>
    <s v="USD"/>
    <n v="1420060920"/>
    <n v="1417556262"/>
    <b v="0"/>
    <n v="47"/>
    <b v="1"/>
    <s v="theater/spaces"/>
    <n v="4160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250"/>
    <n v="3750"/>
    <n v="4000"/>
    <x v="0"/>
    <s v="US"/>
    <s v="USD"/>
    <n v="1434241255"/>
    <n v="1431649255"/>
    <b v="0"/>
    <n v="54"/>
    <b v="1"/>
    <s v="theater/spaces"/>
    <n v="2000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36"/>
    <n v="600"/>
    <n v="636"/>
    <x v="0"/>
    <s v="US"/>
    <s v="USD"/>
    <n v="1462420960"/>
    <n v="1459828960"/>
    <b v="0"/>
    <n v="9"/>
    <b v="1"/>
    <s v="theater/spaces"/>
    <n v="318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-2673"/>
    <n v="3500"/>
    <n v="827"/>
    <x v="2"/>
    <s v="GB"/>
    <s v="GBP"/>
    <n v="1486547945"/>
    <n v="1483955945"/>
    <b v="1"/>
    <n v="35"/>
    <b v="0"/>
    <s v="theater/spaces"/>
    <n v="413.5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-49925"/>
    <n v="50000"/>
    <n v="75"/>
    <x v="2"/>
    <s v="US"/>
    <s v="USD"/>
    <n v="1432828740"/>
    <n v="1430237094"/>
    <b v="0"/>
    <n v="2"/>
    <b v="0"/>
    <s v="theater/spaces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-9960"/>
    <n v="10000"/>
    <n v="40"/>
    <x v="2"/>
    <s v="US"/>
    <s v="USD"/>
    <n v="1412222340"/>
    <n v="1407781013"/>
    <b v="0"/>
    <n v="3"/>
    <b v="0"/>
    <s v="theater/spaces"/>
    <n v="20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-300"/>
    <n v="300"/>
    <n v="0"/>
    <x v="2"/>
    <s v="US"/>
    <s v="USD"/>
    <n v="1425258240"/>
    <n v="1422043154"/>
    <b v="0"/>
    <n v="0"/>
    <b v="0"/>
    <s v="theater/spaces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-19999"/>
    <n v="20000"/>
    <n v="1"/>
    <x v="2"/>
    <s v="US"/>
    <s v="USD"/>
    <n v="1420844390"/>
    <n v="1415660390"/>
    <b v="0"/>
    <n v="1"/>
    <b v="0"/>
    <s v="theater/spaces"/>
    <n v="0.5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-25000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-50000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-17997"/>
    <n v="18000"/>
    <n v="3"/>
    <x v="2"/>
    <s v="IT"/>
    <s v="EUR"/>
    <n v="1463734740"/>
    <n v="1459414740"/>
    <b v="0"/>
    <n v="3"/>
    <b v="0"/>
    <s v="theater/spaces"/>
    <n v="1.5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-14549"/>
    <n v="15000"/>
    <n v="451"/>
    <x v="2"/>
    <s v="US"/>
    <s v="USD"/>
    <n v="1407536846"/>
    <n v="1404944846"/>
    <b v="0"/>
    <n v="11"/>
    <b v="0"/>
    <s v="theater/spaces"/>
    <n v="225.5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-219665"/>
    <n v="220000"/>
    <n v="335"/>
    <x v="2"/>
    <s v="US"/>
    <s v="USD"/>
    <n v="1443422134"/>
    <n v="1440830134"/>
    <b v="0"/>
    <n v="6"/>
    <b v="0"/>
    <s v="theater/spaces"/>
    <n v="167.5"/>
    <x v="1"/>
    <s v="spaces"/>
    <x v="3060"/>
    <d v="2015-09-28T01:35:34"/>
  </r>
  <r>
    <n v="3061"/>
    <s v="Help Save Parkway Cinemas!"/>
    <s v="Save a historic Local theater."/>
    <n v="-1000000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-3316"/>
    <n v="10000"/>
    <n v="6684"/>
    <x v="2"/>
    <s v="US"/>
    <s v="USD"/>
    <n v="1443636000"/>
    <n v="1441111892"/>
    <b v="0"/>
    <n v="67"/>
    <b v="0"/>
    <s v="theater/spaces"/>
    <n v="3342"/>
    <x v="1"/>
    <s v="spaces"/>
    <x v="3062"/>
    <d v="2015-09-30T13:00:00"/>
  </r>
  <r>
    <n v="3063"/>
    <s v="Spec Haus"/>
    <s v="Members of the local Miami music scene are putting together a venue/creative space in Kendall!"/>
    <n v="-2413"/>
    <n v="3000"/>
    <n v="587"/>
    <x v="2"/>
    <s v="US"/>
    <s v="USD"/>
    <n v="1477174138"/>
    <n v="1474150138"/>
    <b v="0"/>
    <n v="23"/>
    <b v="0"/>
    <s v="theater/spaces"/>
    <n v="293.5"/>
    <x v="1"/>
    <s v="spaces"/>
    <x v="3063"/>
    <d v="2016-10-22T17:08:58"/>
  </r>
  <r>
    <n v="3064"/>
    <s v="Kickstart the Crossroads Community"/>
    <s v="An epicenter for connection, creation and expression of the community."/>
    <n v="-66529"/>
    <n v="75000"/>
    <n v="8471"/>
    <x v="2"/>
    <s v="US"/>
    <s v="USD"/>
    <n v="1448175540"/>
    <n v="1445483246"/>
    <b v="0"/>
    <n v="72"/>
    <b v="0"/>
    <s v="theater/spaces"/>
    <n v="4235.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-24990"/>
    <n v="25000"/>
    <n v="10"/>
    <x v="2"/>
    <s v="US"/>
    <s v="USD"/>
    <n v="1406683172"/>
    <n v="1404523172"/>
    <b v="0"/>
    <n v="2"/>
    <b v="0"/>
    <s v="theater/spaces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-308050"/>
    <n v="350000"/>
    <n v="41950"/>
    <x v="2"/>
    <s v="AU"/>
    <s v="AUD"/>
    <n v="1468128537"/>
    <n v="1465536537"/>
    <b v="0"/>
    <n v="15"/>
    <b v="0"/>
    <s v="theater/spaces"/>
    <n v="2097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-7800"/>
    <n v="8000"/>
    <n v="200"/>
    <x v="2"/>
    <s v="NZ"/>
    <s v="NZD"/>
    <n v="1441837879"/>
    <n v="1439245879"/>
    <b v="0"/>
    <n v="1"/>
    <b v="0"/>
    <s v="theater/spaces"/>
    <n v="1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-249825"/>
    <n v="250000"/>
    <n v="175"/>
    <x v="2"/>
    <s v="US"/>
    <s v="USD"/>
    <n v="1445013352"/>
    <n v="1442421352"/>
    <b v="0"/>
    <n v="2"/>
    <b v="0"/>
    <s v="theater/spaces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-859"/>
    <n v="1000"/>
    <n v="141"/>
    <x v="2"/>
    <s v="US"/>
    <s v="USD"/>
    <n v="1418587234"/>
    <n v="1415995234"/>
    <b v="0"/>
    <n v="7"/>
    <b v="0"/>
    <s v="theater/spaces"/>
    <n v="70.5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-9666"/>
    <n v="10000"/>
    <n v="334"/>
    <x v="2"/>
    <s v="GB"/>
    <s v="GBP"/>
    <n v="1481132169"/>
    <n v="1479317769"/>
    <b v="0"/>
    <n v="16"/>
    <b v="0"/>
    <s v="theater/spaces"/>
    <n v="167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-4827"/>
    <n v="12000"/>
    <n v="7173"/>
    <x v="2"/>
    <s v="US"/>
    <s v="USD"/>
    <n v="1429595940"/>
    <n v="1428082481"/>
    <b v="0"/>
    <n v="117"/>
    <b v="0"/>
    <s v="theater/spaces"/>
    <n v="3586.5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-11998"/>
    <n v="12000"/>
    <n v="2"/>
    <x v="2"/>
    <s v="US"/>
    <s v="USD"/>
    <n v="1477791960"/>
    <n v="1476549262"/>
    <b v="0"/>
    <n v="2"/>
    <b v="0"/>
    <s v="theater/spaces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-2799355"/>
    <n v="2800000"/>
    <n v="645"/>
    <x v="2"/>
    <s v="US"/>
    <s v="USD"/>
    <n v="1434309540"/>
    <n v="1429287900"/>
    <b v="0"/>
    <n v="7"/>
    <b v="0"/>
    <s v="theater/spaces"/>
    <n v="322.5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-24978"/>
    <n v="25000"/>
    <n v="22"/>
    <x v="2"/>
    <s v="FR"/>
    <s v="EUR"/>
    <n v="1457617359"/>
    <n v="1455025359"/>
    <b v="0"/>
    <n v="3"/>
    <b v="0"/>
    <s v="theater/spaces"/>
    <n v="11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-13704"/>
    <n v="15000"/>
    <n v="1296"/>
    <x v="2"/>
    <s v="US"/>
    <s v="USD"/>
    <n v="1471573640"/>
    <n v="1467253640"/>
    <b v="0"/>
    <n v="20"/>
    <b v="0"/>
    <s v="theater/spaces"/>
    <n v="648"/>
    <x v="1"/>
    <s v="spaces"/>
    <x v="3075"/>
    <d v="2016-08-18T21:27:20"/>
  </r>
  <r>
    <n v="3076"/>
    <s v="10,000 Hours"/>
    <s v="Helping female comedians get in their 10,000 Hours of practice!"/>
    <n v="-8494"/>
    <n v="10000"/>
    <n v="1506"/>
    <x v="2"/>
    <s v="US"/>
    <s v="USD"/>
    <n v="1444405123"/>
    <n v="1439221123"/>
    <b v="0"/>
    <n v="50"/>
    <b v="0"/>
    <s v="theater/spaces"/>
    <n v="753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-21895"/>
    <n v="22000"/>
    <n v="105"/>
    <x v="2"/>
    <s v="CA"/>
    <s v="CAD"/>
    <n v="1488495478"/>
    <n v="1485903478"/>
    <b v="0"/>
    <n v="2"/>
    <b v="0"/>
    <s v="theater/spaces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-59929"/>
    <n v="60000"/>
    <n v="71"/>
    <x v="2"/>
    <s v="US"/>
    <s v="USD"/>
    <n v="1424920795"/>
    <n v="1422328795"/>
    <b v="0"/>
    <n v="3"/>
    <b v="0"/>
    <s v="theater/spaces"/>
    <n v="35.5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-1322440"/>
    <n v="1333666"/>
    <n v="11226"/>
    <x v="2"/>
    <s v="US"/>
    <s v="USD"/>
    <n v="1427040435"/>
    <n v="1424452035"/>
    <b v="0"/>
    <n v="27"/>
    <b v="0"/>
    <s v="theater/spaces"/>
    <n v="5613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-1999624"/>
    <n v="2000000"/>
    <n v="376"/>
    <x v="2"/>
    <s v="US"/>
    <s v="USD"/>
    <n v="1419644444"/>
    <n v="1414456844"/>
    <b v="0"/>
    <n v="7"/>
    <b v="0"/>
    <s v="theater/spaces"/>
    <n v="188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-997897"/>
    <n v="1000000"/>
    <n v="2103"/>
    <x v="2"/>
    <s v="US"/>
    <s v="USD"/>
    <n v="1442722891"/>
    <n v="1440130891"/>
    <b v="0"/>
    <n v="5"/>
    <b v="0"/>
    <s v="theater/spaces"/>
    <n v="1051.5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-9000"/>
    <n v="9000"/>
    <n v="0"/>
    <x v="2"/>
    <s v="US"/>
    <s v="USD"/>
    <n v="1447628946"/>
    <n v="1445033346"/>
    <b v="0"/>
    <n v="0"/>
    <b v="0"/>
    <s v="theater/spaces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-19944"/>
    <n v="20000"/>
    <n v="56"/>
    <x v="2"/>
    <s v="US"/>
    <s v="USD"/>
    <n v="1409547600"/>
    <n v="1406986278"/>
    <b v="0"/>
    <n v="3"/>
    <b v="0"/>
    <s v="theater/spaces"/>
    <n v="2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-3589"/>
    <n v="4059"/>
    <n v="470"/>
    <x v="2"/>
    <s v="US"/>
    <s v="USD"/>
    <n v="1430851680"/>
    <n v="1428340931"/>
    <b v="0"/>
    <n v="6"/>
    <b v="0"/>
    <s v="theater/spaces"/>
    <n v="235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-24390"/>
    <n v="25000"/>
    <n v="610"/>
    <x v="2"/>
    <s v="US"/>
    <s v="USD"/>
    <n v="1443561159"/>
    <n v="1440969159"/>
    <b v="0"/>
    <n v="9"/>
    <b v="0"/>
    <s v="theater/spaces"/>
    <n v="305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-19950"/>
    <n v="20000"/>
    <n v="50"/>
    <x v="2"/>
    <s v="IT"/>
    <s v="EUR"/>
    <n v="1439827559"/>
    <n v="1434643559"/>
    <b v="0"/>
    <n v="3"/>
    <b v="0"/>
    <s v="theater/spaces"/>
    <n v="25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-19875"/>
    <n v="20000"/>
    <n v="125"/>
    <x v="2"/>
    <s v="US"/>
    <s v="USD"/>
    <n v="1482294990"/>
    <n v="1477107390"/>
    <b v="0"/>
    <n v="2"/>
    <b v="0"/>
    <s v="theater/spaces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-64874"/>
    <n v="65000"/>
    <n v="126"/>
    <x v="2"/>
    <s v="US"/>
    <s v="USD"/>
    <n v="1420724460"/>
    <n v="1418046247"/>
    <b v="0"/>
    <n v="3"/>
    <b v="0"/>
    <s v="theater/spaces"/>
    <n v="63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-19146"/>
    <n v="25000"/>
    <n v="5854"/>
    <x v="2"/>
    <s v="US"/>
    <s v="USD"/>
    <n v="1468029540"/>
    <n v="1465304483"/>
    <b v="0"/>
    <n v="45"/>
    <b v="0"/>
    <s v="theater/spaces"/>
    <n v="2927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-213568"/>
    <n v="225000"/>
    <n v="11432"/>
    <x v="2"/>
    <s v="US"/>
    <s v="USD"/>
    <n v="1430505545"/>
    <n v="1425325145"/>
    <b v="0"/>
    <n v="9"/>
    <b v="0"/>
    <s v="theater/spaces"/>
    <n v="5716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-4204"/>
    <n v="5000"/>
    <n v="796"/>
    <x v="2"/>
    <s v="US"/>
    <s v="USD"/>
    <n v="1471214743"/>
    <n v="1468622743"/>
    <b v="0"/>
    <n v="9"/>
    <b v="0"/>
    <s v="theater/spaces"/>
    <n v="39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-98816.81"/>
    <n v="100000"/>
    <n v="1183.19"/>
    <x v="2"/>
    <s v="US"/>
    <s v="USD"/>
    <n v="1444946400"/>
    <n v="1441723912"/>
    <b v="0"/>
    <n v="21"/>
    <b v="0"/>
    <s v="theater/spaces"/>
    <n v="591.5950000000011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-3090"/>
    <n v="4000"/>
    <n v="910"/>
    <x v="2"/>
    <s v="CA"/>
    <s v="CAD"/>
    <n v="1401595140"/>
    <n v="1398980941"/>
    <b v="0"/>
    <n v="17"/>
    <b v="0"/>
    <s v="theater/spaces"/>
    <n v="455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-99975"/>
    <n v="100000"/>
    <n v="25"/>
    <x v="2"/>
    <s v="US"/>
    <s v="USD"/>
    <n v="1442775956"/>
    <n v="1437591956"/>
    <b v="0"/>
    <n v="1"/>
    <b v="0"/>
    <s v="theater/spaces"/>
    <n v="12.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-14870"/>
    <n v="14920"/>
    <n v="50"/>
    <x v="2"/>
    <s v="US"/>
    <s v="USD"/>
    <n v="1470011780"/>
    <n v="1464827780"/>
    <b v="0"/>
    <n v="1"/>
    <b v="0"/>
    <s v="theater/spaces"/>
    <n v="25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-19205"/>
    <n v="20000"/>
    <n v="795"/>
    <x v="2"/>
    <s v="US"/>
    <s v="USD"/>
    <n v="1432151326"/>
    <n v="1429559326"/>
    <b v="0"/>
    <n v="14"/>
    <b v="0"/>
    <s v="theater/spaces"/>
    <n v="397.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-8285"/>
    <n v="10000"/>
    <n v="1715"/>
    <x v="2"/>
    <s v="GB"/>
    <s v="GBP"/>
    <n v="1475848800"/>
    <n v="1474027501"/>
    <b v="0"/>
    <n v="42"/>
    <b v="0"/>
    <s v="theater/spaces"/>
    <n v="857.5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-46967"/>
    <n v="48725"/>
    <n v="1758"/>
    <x v="2"/>
    <s v="US"/>
    <s v="USD"/>
    <n v="1454890620"/>
    <n v="1450724449"/>
    <b v="0"/>
    <n v="27"/>
    <b v="0"/>
    <s v="theater/spaces"/>
    <n v="879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-1722"/>
    <n v="2000"/>
    <n v="278"/>
    <x v="2"/>
    <s v="US"/>
    <s v="USD"/>
    <n v="1455251591"/>
    <n v="1452659591"/>
    <b v="0"/>
    <n v="5"/>
    <b v="0"/>
    <s v="theater/spaces"/>
    <n v="139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-10173"/>
    <n v="12000"/>
    <n v="1827"/>
    <x v="2"/>
    <s v="US"/>
    <s v="USD"/>
    <n v="1413816975"/>
    <n v="1411224975"/>
    <b v="0"/>
    <n v="13"/>
    <b v="0"/>
    <s v="theater/spaces"/>
    <n v="913.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-2200"/>
    <n v="2500"/>
    <n v="300"/>
    <x v="2"/>
    <s v="FR"/>
    <s v="EUR"/>
    <n v="1437033360"/>
    <n v="1434445937"/>
    <b v="0"/>
    <n v="12"/>
    <b v="0"/>
    <s v="theater/spaces"/>
    <n v="150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-9742"/>
    <n v="16000"/>
    <n v="6258"/>
    <x v="2"/>
    <s v="GB"/>
    <s v="GBP"/>
    <n v="1471939818"/>
    <n v="1467619818"/>
    <b v="0"/>
    <n v="90"/>
    <b v="0"/>
    <s v="theater/spaces"/>
    <n v="3129"/>
    <x v="1"/>
    <s v="spaces"/>
    <x v="3102"/>
    <d v="2016-08-23T03:10:18"/>
  </r>
  <r>
    <n v="3103"/>
    <s v="Professional Venue for local artists!!"/>
    <s v="Creating a place for local artists to perform, at substantially less cost for them"/>
    <n v="-4089"/>
    <n v="4100"/>
    <n v="11"/>
    <x v="2"/>
    <s v="US"/>
    <s v="USD"/>
    <n v="1434080706"/>
    <n v="1428896706"/>
    <b v="0"/>
    <n v="2"/>
    <b v="0"/>
    <s v="theater/spaces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-2815"/>
    <n v="4000"/>
    <n v="1185"/>
    <x v="2"/>
    <s v="AU"/>
    <s v="AUD"/>
    <n v="1422928800"/>
    <n v="1420235311"/>
    <b v="0"/>
    <n v="5"/>
    <b v="0"/>
    <s v="theater/spaces"/>
    <n v="592.5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-3369"/>
    <n v="5845"/>
    <n v="2476"/>
    <x v="2"/>
    <s v="US"/>
    <s v="USD"/>
    <n v="1413694800"/>
    <n v="1408986916"/>
    <b v="0"/>
    <n v="31"/>
    <b v="0"/>
    <s v="theater/spaces"/>
    <n v="123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-959"/>
    <n v="1000"/>
    <n v="41"/>
    <x v="2"/>
    <s v="GB"/>
    <s v="GBP"/>
    <n v="1442440800"/>
    <n v="1440497876"/>
    <b v="0"/>
    <n v="4"/>
    <b v="0"/>
    <s v="theater/spaces"/>
    <n v="20.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-32095"/>
    <n v="40000"/>
    <n v="7905"/>
    <x v="2"/>
    <s v="US"/>
    <s v="USD"/>
    <n v="1431372751"/>
    <n v="1430767951"/>
    <b v="0"/>
    <n v="29"/>
    <b v="0"/>
    <s v="theater/spaces"/>
    <n v="3952.5"/>
    <x v="1"/>
    <s v="spaces"/>
    <x v="3107"/>
    <d v="2015-05-11T14:32:31"/>
  </r>
  <r>
    <n v="3108"/>
    <s v="Funding a home for our Children's Theater"/>
    <s v="We need a permanent home for the theater!"/>
    <n v="-49974"/>
    <n v="50000"/>
    <n v="26"/>
    <x v="2"/>
    <s v="US"/>
    <s v="USD"/>
    <n v="1430234394"/>
    <n v="1425053994"/>
    <b v="0"/>
    <n v="2"/>
    <b v="0"/>
    <s v="theater/spaces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-19867"/>
    <n v="26500"/>
    <n v="6633"/>
    <x v="2"/>
    <s v="US"/>
    <s v="USD"/>
    <n v="1409194810"/>
    <n v="1406170810"/>
    <b v="0"/>
    <n v="114"/>
    <b v="0"/>
    <s v="theater/spaces"/>
    <n v="3316.5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-24990"/>
    <n v="25000"/>
    <n v="10"/>
    <x v="2"/>
    <s v="US"/>
    <s v="USD"/>
    <n v="1487465119"/>
    <n v="1484009119"/>
    <b v="0"/>
    <n v="1"/>
    <b v="0"/>
    <s v="theater/spaces"/>
    <n v="5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-14672"/>
    <n v="20000"/>
    <n v="5328"/>
    <x v="2"/>
    <s v="US"/>
    <s v="USD"/>
    <n v="1412432220"/>
    <n v="1409753820"/>
    <b v="0"/>
    <n v="76"/>
    <b v="0"/>
    <s v="theater/spaces"/>
    <n v="266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-10479"/>
    <n v="11000"/>
    <n v="521"/>
    <x v="2"/>
    <s v="US"/>
    <s v="USD"/>
    <n v="1477968934"/>
    <n v="1472784934"/>
    <b v="0"/>
    <n v="9"/>
    <b v="0"/>
    <s v="theater/spaces"/>
    <n v="260.5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-104590"/>
    <n v="109225"/>
    <n v="4635"/>
    <x v="2"/>
    <s v="US"/>
    <s v="USD"/>
    <n v="1429291982"/>
    <n v="1426699982"/>
    <b v="0"/>
    <n v="37"/>
    <b v="0"/>
    <s v="theater/spaces"/>
    <n v="2317.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-75000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-9700"/>
    <n v="10000"/>
    <n v="300"/>
    <x v="2"/>
    <s v="SE"/>
    <s v="SEK"/>
    <n v="1465123427"/>
    <n v="1462531427"/>
    <b v="0"/>
    <n v="1"/>
    <b v="0"/>
    <s v="theater/spaces"/>
    <n v="15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-320"/>
    <n v="750"/>
    <n v="430"/>
    <x v="2"/>
    <s v="US"/>
    <s v="USD"/>
    <n v="1427890925"/>
    <n v="1426681325"/>
    <b v="0"/>
    <n v="10"/>
    <b v="0"/>
    <s v="theater/spaces"/>
    <n v="215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-999"/>
    <n v="1000"/>
    <n v="1"/>
    <x v="2"/>
    <s v="GB"/>
    <s v="GBP"/>
    <n v="1464354720"/>
    <n v="1463648360"/>
    <b v="0"/>
    <n v="1"/>
    <b v="0"/>
    <s v="theater/spaces"/>
    <n v="0.5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-498450"/>
    <n v="500000"/>
    <n v="1550"/>
    <x v="2"/>
    <s v="SE"/>
    <s v="SEK"/>
    <n v="1467473723"/>
    <n v="1465832123"/>
    <b v="0"/>
    <n v="2"/>
    <b v="0"/>
    <s v="theater/spaces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-9995"/>
    <n v="10000"/>
    <n v="5"/>
    <x v="2"/>
    <s v="US"/>
    <s v="USD"/>
    <n v="1427414732"/>
    <n v="1424826332"/>
    <b v="0"/>
    <n v="1"/>
    <b v="0"/>
    <s v="theater/spaces"/>
    <n v="2.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-1299872"/>
    <n v="1300000"/>
    <n v="128"/>
    <x v="2"/>
    <s v="NL"/>
    <s v="EUR"/>
    <n v="1462484196"/>
    <n v="1457303796"/>
    <b v="0"/>
    <n v="10"/>
    <b v="0"/>
    <s v="theater/spaces"/>
    <n v="64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-1490"/>
    <n v="1500"/>
    <n v="10"/>
    <x v="1"/>
    <s v="CA"/>
    <s v="CAD"/>
    <n v="1411748335"/>
    <n v="1406564335"/>
    <b v="0"/>
    <n v="1"/>
    <b v="0"/>
    <s v="theater/spaces"/>
    <n v="5"/>
    <x v="1"/>
    <s v="spaces"/>
    <x v="3121"/>
    <d v="2014-09-26T11:18:55"/>
  </r>
  <r>
    <n v="3122"/>
    <s v="be back soon (Canceled)"/>
    <s v="cancelled until further notice"/>
    <n v="-83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-39808"/>
    <n v="125000"/>
    <n v="85192"/>
    <x v="1"/>
    <s v="US"/>
    <s v="USD"/>
    <n v="1468108198"/>
    <n v="1465516198"/>
    <b v="0"/>
    <n v="348"/>
    <b v="0"/>
    <s v="theater/spaces"/>
    <n v="42596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-799974"/>
    <n v="800000"/>
    <n v="26"/>
    <x v="1"/>
    <s v="US"/>
    <s v="USD"/>
    <n v="1422902601"/>
    <n v="1417718601"/>
    <b v="0"/>
    <n v="4"/>
    <b v="0"/>
    <s v="theater/spaces"/>
    <n v="13"/>
    <x v="1"/>
    <s v="spaces"/>
    <x v="3124"/>
    <d v="2015-02-02T13:43:21"/>
  </r>
  <r>
    <n v="3125"/>
    <s v="N/A (Canceled)"/>
    <s v="N/A"/>
    <n v="-1500000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-23960"/>
    <n v="25000"/>
    <n v="1040"/>
    <x v="1"/>
    <s v="US"/>
    <s v="USD"/>
    <n v="1459121162"/>
    <n v="1456532762"/>
    <b v="0"/>
    <n v="17"/>
    <b v="0"/>
    <s v="theater/spaces"/>
    <n v="520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-100000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291"/>
    <n v="15000"/>
    <n v="16291"/>
    <x v="3"/>
    <s v="US"/>
    <s v="USD"/>
    <n v="1489690141"/>
    <n v="1487101741"/>
    <b v="0"/>
    <n v="117"/>
    <b v="0"/>
    <s v="theater/plays"/>
    <n v="8145.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-1240"/>
    <n v="1250"/>
    <n v="10"/>
    <x v="3"/>
    <s v="US"/>
    <s v="USD"/>
    <n v="1492542819"/>
    <n v="1489090419"/>
    <b v="0"/>
    <n v="1"/>
    <b v="0"/>
    <s v="theater/plays"/>
    <n v="5"/>
    <x v="1"/>
    <s v="plays"/>
    <x v="3129"/>
    <d v="2017-04-18T14:13:39"/>
  </r>
  <r>
    <n v="3130"/>
    <s v="MEDEA | A New Vision"/>
    <s v="A shockingly relevant modern take on a 2,000-year-old tragedy that confronts current gender politics."/>
    <n v="-9625"/>
    <n v="10000"/>
    <n v="375"/>
    <x v="3"/>
    <s v="US"/>
    <s v="USD"/>
    <n v="1492145940"/>
    <n v="1489504916"/>
    <b v="0"/>
    <n v="4"/>
    <b v="0"/>
    <s v="theater/plays"/>
    <n v="187.5"/>
    <x v="1"/>
    <s v="plays"/>
    <x v="3130"/>
    <d v="2017-04-13T23:59:00"/>
  </r>
  <r>
    <n v="3131"/>
    <s v="SNAKE EYES"/>
    <s v="A Staged Reading of &quot;Snake Eyes,&quot; a new play by Alex Rafala"/>
    <n v="-3455"/>
    <n v="4100"/>
    <n v="645"/>
    <x v="3"/>
    <s v="US"/>
    <s v="USD"/>
    <n v="1491656045"/>
    <n v="1489067645"/>
    <b v="0"/>
    <n v="12"/>
    <b v="0"/>
    <s v="theater/plays"/>
    <n v="322.5"/>
    <x v="1"/>
    <s v="plays"/>
    <x v="3131"/>
    <d v="2017-04-08T07:54:05"/>
  </r>
  <r>
    <n v="3132"/>
    <s v="A Bite of a Snake Play"/>
    <s v="Smells Like Money, Drips Like Honey, Taste Like Mocha, Better Run AWAY"/>
    <n v="-29990"/>
    <n v="30000"/>
    <n v="10"/>
    <x v="3"/>
    <s v="US"/>
    <s v="USD"/>
    <n v="1492759460"/>
    <n v="1487579060"/>
    <b v="0"/>
    <n v="1"/>
    <b v="0"/>
    <s v="theater/plays"/>
    <n v="5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40"/>
    <n v="500"/>
    <n v="540"/>
    <x v="3"/>
    <s v="GB"/>
    <s v="GBP"/>
    <n v="1490358834"/>
    <n v="1487770434"/>
    <b v="0"/>
    <n v="16"/>
    <b v="0"/>
    <s v="theater/plays"/>
    <n v="270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-775"/>
    <n v="1000"/>
    <n v="225"/>
    <x v="3"/>
    <s v="GB"/>
    <s v="GBP"/>
    <n v="1490631419"/>
    <n v="1488820619"/>
    <b v="0"/>
    <n v="12"/>
    <b v="0"/>
    <s v="theater/plays"/>
    <n v="112.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-615"/>
    <n v="777"/>
    <n v="162"/>
    <x v="3"/>
    <s v="US"/>
    <s v="USD"/>
    <n v="1491277121"/>
    <n v="1489376321"/>
    <b v="0"/>
    <n v="7"/>
    <b v="0"/>
    <s v="theater/plays"/>
    <n v="81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139"/>
    <n v="500"/>
    <n v="639"/>
    <x v="3"/>
    <s v="GB"/>
    <s v="GBP"/>
    <n v="1491001140"/>
    <n v="1487847954"/>
    <b v="0"/>
    <n v="22"/>
    <b v="0"/>
    <s v="theater/plays"/>
    <n v="319.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-1450"/>
    <n v="1500"/>
    <n v="50"/>
    <x v="3"/>
    <s v="US"/>
    <s v="USD"/>
    <n v="1493838720"/>
    <n v="1489439669"/>
    <b v="0"/>
    <n v="1"/>
    <b v="0"/>
    <s v="theater/plays"/>
    <n v="25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-200"/>
    <n v="200"/>
    <n v="0"/>
    <x v="3"/>
    <s v="GB"/>
    <s v="GBP"/>
    <n v="1491233407"/>
    <n v="1489591807"/>
    <b v="0"/>
    <n v="0"/>
    <b v="0"/>
    <s v="theater/plays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-47300"/>
    <n v="50000"/>
    <n v="2700"/>
    <x v="3"/>
    <s v="MX"/>
    <s v="MXN"/>
    <n v="1490416380"/>
    <n v="1487485760"/>
    <b v="0"/>
    <n v="6"/>
    <b v="0"/>
    <s v="theater/plays"/>
    <n v="13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-9904"/>
    <n v="10000"/>
    <n v="96"/>
    <x v="3"/>
    <s v="FR"/>
    <s v="EUR"/>
    <n v="1491581703"/>
    <n v="1488993303"/>
    <b v="0"/>
    <n v="4"/>
    <b v="0"/>
    <s v="theater/plays"/>
    <n v="48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-242"/>
    <n v="500"/>
    <n v="258"/>
    <x v="3"/>
    <s v="NL"/>
    <s v="EUR"/>
    <n v="1492372800"/>
    <n v="1488823488"/>
    <b v="0"/>
    <n v="8"/>
    <b v="0"/>
    <s v="theater/plays"/>
    <n v="129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-2705"/>
    <n v="2750"/>
    <n v="45"/>
    <x v="3"/>
    <s v="GB"/>
    <s v="GBP"/>
    <n v="1489922339"/>
    <n v="1487333939"/>
    <b v="0"/>
    <n v="3"/>
    <b v="0"/>
    <s v="theater/plays"/>
    <n v="22.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-700"/>
    <n v="700"/>
    <n v="0"/>
    <x v="3"/>
    <s v="GB"/>
    <s v="GBP"/>
    <n v="1491726956"/>
    <n v="1489480556"/>
    <b v="0"/>
    <n v="0"/>
    <b v="0"/>
    <s v="theater/plays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-2460"/>
    <n v="10000"/>
    <n v="7540"/>
    <x v="3"/>
    <s v="US"/>
    <s v="USD"/>
    <n v="1489903200"/>
    <n v="1488459307"/>
    <b v="0"/>
    <n v="30"/>
    <b v="0"/>
    <s v="theater/plays"/>
    <n v="3770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-25000"/>
    <n v="25000"/>
    <n v="0"/>
    <x v="3"/>
    <s v="US"/>
    <s v="USD"/>
    <n v="1490659134"/>
    <n v="1485478734"/>
    <b v="0"/>
    <n v="0"/>
    <b v="0"/>
    <s v="theater/plays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-44750"/>
    <n v="50000"/>
    <n v="5250"/>
    <x v="3"/>
    <s v="MX"/>
    <s v="MXN"/>
    <n v="1492356166"/>
    <n v="1488471766"/>
    <b v="0"/>
    <n v="12"/>
    <b v="0"/>
    <s v="theater/plays"/>
    <n v="262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3505"/>
    <n v="20000"/>
    <n v="23505"/>
    <x v="0"/>
    <s v="US"/>
    <s v="USD"/>
    <n v="1415319355"/>
    <n v="1411859755"/>
    <b v="1"/>
    <n v="213"/>
    <b v="1"/>
    <s v="theater/plays"/>
    <n v="11752.5"/>
    <x v="1"/>
    <s v="plays"/>
    <x v="3147"/>
    <d v="2014-11-06T19:15:55"/>
  </r>
  <r>
    <n v="3148"/>
    <s v="The Aurora Project: A Sci-Fi Epic by Bella Poynton"/>
    <s v="Help fund The Aurora Project, an immersive science fiction epic."/>
    <n v="561"/>
    <n v="1800"/>
    <n v="2361"/>
    <x v="0"/>
    <s v="US"/>
    <s v="USD"/>
    <n v="1412136000"/>
    <n v="1410278284"/>
    <b v="1"/>
    <n v="57"/>
    <b v="1"/>
    <s v="theater/plays"/>
    <n v="1180.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50"/>
    <n v="1250"/>
    <n v="1300"/>
    <x v="0"/>
    <s v="US"/>
    <s v="USD"/>
    <n v="1354845600"/>
    <n v="1352766300"/>
    <b v="1"/>
    <n v="25"/>
    <b v="1"/>
    <s v="theater/plays"/>
    <n v="650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"/>
    <n v="3500"/>
    <n v="3535"/>
    <x v="0"/>
    <s v="US"/>
    <s v="USD"/>
    <n v="1295928000"/>
    <n v="1288160403"/>
    <b v="1"/>
    <n v="104"/>
    <b v="1"/>
    <s v="theater/plays"/>
    <n v="1767.5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14"/>
    <n v="3500"/>
    <n v="3514"/>
    <x v="0"/>
    <s v="US"/>
    <s v="USD"/>
    <n v="1410379774"/>
    <n v="1407787774"/>
    <b v="1"/>
    <n v="34"/>
    <b v="1"/>
    <s v="theater/plays"/>
    <n v="1757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131"/>
    <n v="2200"/>
    <n v="2331"/>
    <x v="0"/>
    <s v="GB"/>
    <s v="GBP"/>
    <n v="1383425367"/>
    <n v="1380833367"/>
    <b v="1"/>
    <n v="67"/>
    <b v="1"/>
    <s v="theater/plays"/>
    <n v="1165.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7067.5"/>
    <n v="3000"/>
    <n v="10067.5"/>
    <x v="0"/>
    <s v="US"/>
    <s v="USD"/>
    <n v="1304225940"/>
    <n v="1301542937"/>
    <b v="1"/>
    <n v="241"/>
    <b v="1"/>
    <s v="theater/plays"/>
    <n v="5033.7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905"/>
    <n v="7000"/>
    <n v="7905"/>
    <x v="0"/>
    <s v="US"/>
    <s v="USD"/>
    <n v="1333310458"/>
    <n v="1330722058"/>
    <b v="1"/>
    <n v="123"/>
    <b v="1"/>
    <s v="theater/plays"/>
    <n v="3952.5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4425.2299999999996"/>
    <n v="5000"/>
    <n v="9425.23"/>
    <x v="0"/>
    <s v="GB"/>
    <s v="GBP"/>
    <n v="1356004725"/>
    <n v="1353412725"/>
    <b v="1"/>
    <n v="302"/>
    <b v="1"/>
    <s v="theater/plays"/>
    <n v="4712.6149999999998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100"/>
    <n v="5500"/>
    <n v="5600"/>
    <x v="0"/>
    <s v="US"/>
    <s v="USD"/>
    <n v="1338591144"/>
    <n v="1335567144"/>
    <b v="1"/>
    <n v="89"/>
    <b v="1"/>
    <s v="theater/plays"/>
    <n v="2800"/>
    <x v="1"/>
    <s v="plays"/>
    <x v="3156"/>
    <d v="2012-06-01T17:52:24"/>
  </r>
  <r>
    <n v="3157"/>
    <s v="Summer FourPlay"/>
    <s v="Four Directors.  Four One Acts.  Four Genres.  For You."/>
    <n v="40"/>
    <n v="4000"/>
    <n v="4040"/>
    <x v="0"/>
    <s v="US"/>
    <s v="USD"/>
    <n v="1405746000"/>
    <n v="1404932105"/>
    <b v="1"/>
    <n v="41"/>
    <b v="1"/>
    <s v="theater/plays"/>
    <n v="2020"/>
    <x v="1"/>
    <s v="plays"/>
    <x v="3157"/>
    <d v="2014-07-19T00:00:00"/>
  </r>
  <r>
    <n v="3158"/>
    <s v="Nursery Crimes"/>
    <s v="A 40s crime-noir play using nursery rhyme characters."/>
    <n v="700"/>
    <n v="5000"/>
    <n v="5700"/>
    <x v="0"/>
    <s v="US"/>
    <s v="USD"/>
    <n v="1374523752"/>
    <n v="1371931752"/>
    <b v="1"/>
    <n v="69"/>
    <b v="1"/>
    <s v="theater/plays"/>
    <n v="2850"/>
    <x v="1"/>
    <s v="plays"/>
    <x v="3158"/>
    <d v="2013-07-22T15:09:12"/>
  </r>
  <r>
    <n v="3159"/>
    <s v="Waxwing: A New Play"/>
    <s v="WAXWING is an exciting new world premiere of mythic (perhaps even apocalyptic!) proportions."/>
    <n v="502.22"/>
    <n v="1500"/>
    <n v="2002.22"/>
    <x v="0"/>
    <s v="US"/>
    <s v="USD"/>
    <n v="1326927600"/>
    <n v="1323221761"/>
    <b v="1"/>
    <n v="52"/>
    <b v="1"/>
    <s v="theater/plays"/>
    <n v="1001.11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69"/>
    <n v="4500"/>
    <n v="4569"/>
    <x v="0"/>
    <s v="US"/>
    <s v="USD"/>
    <n v="1407905940"/>
    <n v="1405923687"/>
    <b v="1"/>
    <n v="57"/>
    <b v="1"/>
    <s v="theater/plays"/>
    <n v="2284.5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102"/>
    <n v="2000"/>
    <n v="2102"/>
    <x v="0"/>
    <s v="GB"/>
    <s v="GBP"/>
    <n v="1413377522"/>
    <n v="1410785522"/>
    <b v="1"/>
    <n v="74"/>
    <b v="1"/>
    <s v="theater/plays"/>
    <n v="105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1086"/>
    <n v="4000"/>
    <n v="5086"/>
    <x v="0"/>
    <s v="US"/>
    <s v="USD"/>
    <n v="1404698400"/>
    <n v="1402331262"/>
    <b v="1"/>
    <n v="63"/>
    <b v="1"/>
    <s v="theater/plays"/>
    <n v="254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450"/>
    <n v="13000"/>
    <n v="14450"/>
    <x v="0"/>
    <s v="US"/>
    <s v="USD"/>
    <n v="1402855525"/>
    <n v="1400263525"/>
    <b v="1"/>
    <n v="72"/>
    <b v="1"/>
    <s v="theater/plays"/>
    <n v="7225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169"/>
    <n v="2500"/>
    <n v="2669"/>
    <x v="0"/>
    <s v="US"/>
    <s v="USD"/>
    <n v="1402341615"/>
    <n v="1399490415"/>
    <b v="1"/>
    <n v="71"/>
    <b v="1"/>
    <s v="theater/plays"/>
    <n v="1334.5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470"/>
    <n v="750"/>
    <n v="1220"/>
    <x v="0"/>
    <s v="US"/>
    <s v="USD"/>
    <n v="1304395140"/>
    <n v="1302493760"/>
    <b v="1"/>
    <n v="21"/>
    <b v="1"/>
    <s v="theater/plays"/>
    <n v="610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21079.83"/>
    <n v="35000"/>
    <n v="56079.83"/>
    <x v="0"/>
    <s v="US"/>
    <s v="USD"/>
    <n v="1416988740"/>
    <n v="1414514153"/>
    <b v="1"/>
    <n v="930"/>
    <b v="1"/>
    <s v="theater/plays"/>
    <n v="28039.915000000001"/>
    <x v="1"/>
    <s v="plays"/>
    <x v="3166"/>
    <d v="2014-11-26T02:59:00"/>
  </r>
  <r>
    <n v="3167"/>
    <s v="Destiny is Judd Nelson: a new play at FringeNYC"/>
    <s v="What is destiny? Explore it with us this August at FringeNYC."/>
    <n v="485"/>
    <n v="3000"/>
    <n v="3485"/>
    <x v="0"/>
    <s v="US"/>
    <s v="USD"/>
    <n v="1406952781"/>
    <n v="1405743181"/>
    <b v="1"/>
    <n v="55"/>
    <b v="1"/>
    <s v="theater/plays"/>
    <n v="1742.5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605"/>
    <n v="2500"/>
    <n v="3105"/>
    <x v="0"/>
    <s v="US"/>
    <s v="USD"/>
    <n v="1402696800"/>
    <n v="1399948353"/>
    <b v="1"/>
    <n v="61"/>
    <b v="1"/>
    <s v="theater/plays"/>
    <n v="1552.5"/>
    <x v="1"/>
    <s v="plays"/>
    <x v="3168"/>
    <d v="2014-06-13T17:00:00"/>
  </r>
  <r>
    <n v="3169"/>
    <s v="The Window"/>
    <s v="We're bringing The Window to the Cherry Lane Theater in January 2014."/>
    <n v="241"/>
    <n v="8000"/>
    <n v="8241"/>
    <x v="0"/>
    <s v="US"/>
    <s v="USD"/>
    <n v="1386910740"/>
    <n v="1384364561"/>
    <b v="1"/>
    <n v="82"/>
    <b v="1"/>
    <s v="theater/plays"/>
    <n v="412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45"/>
    <n v="2000"/>
    <n v="2245"/>
    <x v="0"/>
    <s v="US"/>
    <s v="USD"/>
    <n v="1404273600"/>
    <n v="1401414944"/>
    <b v="1"/>
    <n v="71"/>
    <b v="1"/>
    <s v="theater/plays"/>
    <n v="1122.5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617"/>
    <n v="7000"/>
    <n v="7617"/>
    <x v="0"/>
    <s v="GB"/>
    <s v="GBP"/>
    <n v="1462545358"/>
    <n v="1459953358"/>
    <b v="1"/>
    <n v="117"/>
    <b v="1"/>
    <s v="theater/plays"/>
    <n v="3808.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300"/>
    <n v="2000"/>
    <n v="2300"/>
    <x v="0"/>
    <s v="US"/>
    <s v="USD"/>
    <n v="1329240668"/>
    <n v="1326648668"/>
    <b v="1"/>
    <n v="29"/>
    <b v="1"/>
    <s v="theater/plays"/>
    <n v="1150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300"/>
    <n v="10000"/>
    <n v="10300"/>
    <x v="0"/>
    <s v="US"/>
    <s v="USD"/>
    <n v="1411765492"/>
    <n v="1409173492"/>
    <b v="1"/>
    <n v="74"/>
    <b v="1"/>
    <s v="theater/plays"/>
    <n v="5150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4"/>
    <n v="3000"/>
    <n v="3034"/>
    <x v="0"/>
    <s v="US"/>
    <s v="USD"/>
    <n v="1408999508"/>
    <n v="1407789908"/>
    <b v="1"/>
    <n v="23"/>
    <b v="1"/>
    <s v="theater/plays"/>
    <n v="151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478"/>
    <n v="5000"/>
    <n v="5478"/>
    <x v="0"/>
    <s v="US"/>
    <s v="USD"/>
    <n v="1297977427"/>
    <n v="1292793427"/>
    <b v="1"/>
    <n v="60"/>
    <b v="1"/>
    <s v="theater/plays"/>
    <n v="2739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282"/>
    <n v="1900"/>
    <n v="2182"/>
    <x v="0"/>
    <s v="US"/>
    <s v="USD"/>
    <n v="1376838000"/>
    <n v="1374531631"/>
    <b v="1"/>
    <n v="55"/>
    <b v="1"/>
    <s v="theater/plays"/>
    <n v="1091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435"/>
    <n v="2500"/>
    <n v="2935"/>
    <x v="0"/>
    <s v="US"/>
    <s v="USD"/>
    <n v="1403366409"/>
    <n v="1400774409"/>
    <b v="1"/>
    <n v="51"/>
    <b v="1"/>
    <s v="theater/plays"/>
    <n v="1467.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076"/>
    <n v="1500"/>
    <n v="2576"/>
    <x v="0"/>
    <s v="GB"/>
    <s v="GBP"/>
    <n v="1405521075"/>
    <n v="1402929075"/>
    <b v="1"/>
    <n v="78"/>
    <b v="1"/>
    <s v="theater/plays"/>
    <n v="1288"/>
    <x v="1"/>
    <s v="plays"/>
    <x v="3178"/>
    <d v="2014-07-16T09:31:15"/>
  </r>
  <r>
    <n v="3179"/>
    <s v="I Do Wonder"/>
    <s v="A Sci-fi play in several vignettes that will narrate an alternate history in the mid-20th century."/>
    <n v="594.81999999999971"/>
    <n v="4200"/>
    <n v="4794.82"/>
    <x v="0"/>
    <s v="US"/>
    <s v="USD"/>
    <n v="1367859071"/>
    <n v="1365699071"/>
    <b v="1"/>
    <n v="62"/>
    <b v="1"/>
    <s v="theater/plays"/>
    <n v="2397.41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237"/>
    <n v="1200"/>
    <n v="1437"/>
    <x v="0"/>
    <s v="GB"/>
    <s v="GBP"/>
    <n v="1403258049"/>
    <n v="1400666049"/>
    <b v="1"/>
    <n v="45"/>
    <b v="1"/>
    <s v="theater/plays"/>
    <n v="718.5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45"/>
    <n v="500"/>
    <n v="545"/>
    <x v="0"/>
    <s v="GB"/>
    <s v="GBP"/>
    <n v="1402848000"/>
    <n v="1400570787"/>
    <b v="1"/>
    <n v="15"/>
    <b v="1"/>
    <s v="theater/plays"/>
    <n v="272.5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62"/>
    <n v="7000"/>
    <n v="7062"/>
    <x v="0"/>
    <s v="US"/>
    <s v="USD"/>
    <n v="1328029200"/>
    <n v="1323211621"/>
    <b v="1"/>
    <n v="151"/>
    <b v="1"/>
    <s v="theater/plays"/>
    <n v="3531"/>
    <x v="1"/>
    <s v="plays"/>
    <x v="3182"/>
    <d v="2012-01-31T12:00:00"/>
  </r>
  <r>
    <n v="3183"/>
    <s v="The Seagull on The River"/>
    <s v="Anton Chekhov's The Seagull. An outdoor Amphitheater in Manhattan. Trees. A River. Daybreak."/>
    <n v="225"/>
    <n v="2500"/>
    <n v="2725"/>
    <x v="0"/>
    <s v="US"/>
    <s v="USD"/>
    <n v="1377284669"/>
    <n v="1375729469"/>
    <b v="1"/>
    <n v="68"/>
    <b v="1"/>
    <s v="theater/plays"/>
    <n v="1362.5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310"/>
    <n v="4300"/>
    <n v="4610"/>
    <x v="0"/>
    <s v="US"/>
    <s v="USD"/>
    <n v="1404258631"/>
    <n v="1401666631"/>
    <b v="1"/>
    <n v="46"/>
    <b v="1"/>
    <s v="theater/plays"/>
    <n v="2305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0"/>
    <n v="1000"/>
    <n v="1000"/>
    <x v="0"/>
    <s v="GB"/>
    <s v="GBP"/>
    <n v="1405553241"/>
    <n v="1404948441"/>
    <b v="1"/>
    <n v="24"/>
    <b v="1"/>
    <s v="theater/plays"/>
    <n v="500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70"/>
    <n v="3200"/>
    <n v="3270"/>
    <x v="0"/>
    <s v="GB"/>
    <s v="GBP"/>
    <n v="1410901200"/>
    <n v="1408313438"/>
    <b v="1"/>
    <n v="70"/>
    <b v="1"/>
    <s v="theater/plays"/>
    <n v="163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2444"/>
    <n v="15000"/>
    <n v="17444"/>
    <x v="0"/>
    <s v="US"/>
    <s v="USD"/>
    <n v="1407167973"/>
    <n v="1405439973"/>
    <b v="1"/>
    <n v="244"/>
    <b v="1"/>
    <s v="theater/plays"/>
    <n v="87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-70"/>
    <n v="200"/>
    <n v="130"/>
    <x v="2"/>
    <s v="GB"/>
    <s v="GBP"/>
    <n v="1433930302"/>
    <n v="1432115902"/>
    <b v="0"/>
    <n v="9"/>
    <b v="0"/>
    <s v="theater/musical"/>
    <n v="6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-48220"/>
    <n v="55000"/>
    <n v="6780"/>
    <x v="2"/>
    <s v="SE"/>
    <s v="SEK"/>
    <n v="1432455532"/>
    <n v="1429863532"/>
    <b v="0"/>
    <n v="19"/>
    <b v="0"/>
    <s v="theater/musical"/>
    <n v="3390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-4000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-3599"/>
    <n v="3750"/>
    <n v="151"/>
    <x v="2"/>
    <s v="US"/>
    <s v="USD"/>
    <n v="1471370869"/>
    <n v="1466186869"/>
    <b v="0"/>
    <n v="4"/>
    <b v="0"/>
    <s v="theater/musical"/>
    <n v="75.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-9898"/>
    <n v="10000"/>
    <n v="102"/>
    <x v="2"/>
    <s v="GB"/>
    <s v="GBP"/>
    <n v="1425160800"/>
    <n v="1421274859"/>
    <b v="0"/>
    <n v="8"/>
    <b v="0"/>
    <s v="theater/musical"/>
    <n v="51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-4413"/>
    <n v="5000"/>
    <n v="587"/>
    <x v="2"/>
    <s v="GB"/>
    <s v="GBP"/>
    <n v="1424474056"/>
    <n v="1420586056"/>
    <b v="0"/>
    <n v="24"/>
    <b v="0"/>
    <s v="theater/musical"/>
    <n v="293.5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-11000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-1430"/>
    <n v="3500"/>
    <n v="2070"/>
    <x v="2"/>
    <s v="US"/>
    <s v="USD"/>
    <n v="1423750542"/>
    <n v="1421158542"/>
    <b v="0"/>
    <n v="39"/>
    <b v="0"/>
    <s v="theater/musical"/>
    <n v="1035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-2998200"/>
    <n v="3000000"/>
    <n v="1800"/>
    <x v="2"/>
    <s v="US"/>
    <s v="USD"/>
    <n v="1438437600"/>
    <n v="1433254875"/>
    <b v="0"/>
    <n v="6"/>
    <b v="0"/>
    <s v="theater/musical"/>
    <n v="900"/>
    <x v="1"/>
    <s v="musical"/>
    <x v="3196"/>
    <d v="2015-08-01T09:00:00"/>
  </r>
  <r>
    <n v="3197"/>
    <s v="Mirror, mirror on the wall"/>
    <s v="This years most important stage project for young artists in our region. www.ungespor.no"/>
    <n v="-8855"/>
    <n v="10000"/>
    <n v="1145"/>
    <x v="2"/>
    <s v="NO"/>
    <s v="NOK"/>
    <n v="1423050618"/>
    <n v="1420458618"/>
    <b v="0"/>
    <n v="4"/>
    <b v="0"/>
    <s v="theater/musical"/>
    <n v="572.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-29890"/>
    <n v="30000"/>
    <n v="110"/>
    <x v="2"/>
    <s v="DK"/>
    <s v="DKK"/>
    <n v="1424081477"/>
    <n v="1420798277"/>
    <b v="0"/>
    <n v="3"/>
    <b v="0"/>
    <s v="theater/musical"/>
    <n v="55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-2392"/>
    <n v="5000"/>
    <n v="2608"/>
    <x v="2"/>
    <s v="US"/>
    <s v="USD"/>
    <n v="1410037200"/>
    <n v="1407435418"/>
    <b v="0"/>
    <n v="53"/>
    <b v="0"/>
    <s v="theater/musical"/>
    <n v="1304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-49999"/>
    <n v="50000"/>
    <n v="1"/>
    <x v="2"/>
    <s v="US"/>
    <s v="USD"/>
    <n v="1461994440"/>
    <n v="1459410101"/>
    <b v="0"/>
    <n v="1"/>
    <b v="0"/>
    <s v="theater/musical"/>
    <n v="0.5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-1975"/>
    <n v="2000"/>
    <n v="25"/>
    <x v="2"/>
    <s v="GB"/>
    <s v="GBP"/>
    <n v="1409509477"/>
    <n v="1407695077"/>
    <b v="0"/>
    <n v="2"/>
    <b v="0"/>
    <s v="theater/musical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-2274"/>
    <n v="5000"/>
    <n v="2726"/>
    <x v="2"/>
    <s v="US"/>
    <s v="USD"/>
    <n v="1450072740"/>
    <n v="1445027346"/>
    <b v="0"/>
    <n v="25"/>
    <b v="0"/>
    <s v="theater/musical"/>
    <n v="1363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-750"/>
    <n v="1000"/>
    <n v="250"/>
    <x v="2"/>
    <s v="US"/>
    <s v="USD"/>
    <n v="1443224622"/>
    <n v="1440632622"/>
    <b v="0"/>
    <n v="6"/>
    <b v="0"/>
    <s v="theater/musical"/>
    <n v="125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-500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-7727"/>
    <n v="8000"/>
    <n v="273"/>
    <x v="2"/>
    <s v="GB"/>
    <s v="GBP"/>
    <n v="1430470772"/>
    <n v="1427878772"/>
    <b v="0"/>
    <n v="12"/>
    <b v="0"/>
    <s v="theater/musical"/>
    <n v="136.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-5000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-2950"/>
    <n v="5500"/>
    <n v="2550"/>
    <x v="2"/>
    <s v="US"/>
    <s v="USD"/>
    <n v="1429767607"/>
    <n v="1424587207"/>
    <b v="0"/>
    <n v="36"/>
    <b v="0"/>
    <s v="theater/musical"/>
    <n v="1275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175"/>
    <n v="5000"/>
    <n v="5175"/>
    <x v="0"/>
    <s v="US"/>
    <s v="USD"/>
    <n v="1406557877"/>
    <n v="1404743477"/>
    <b v="1"/>
    <n v="82"/>
    <b v="1"/>
    <s v="theater/plays"/>
    <n v="2587.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1835.7000000000007"/>
    <n v="9500"/>
    <n v="11335.7"/>
    <x v="0"/>
    <s v="US"/>
    <s v="USD"/>
    <n v="1403305200"/>
    <n v="1400512658"/>
    <b v="1"/>
    <n v="226"/>
    <b v="1"/>
    <s v="theater/plays"/>
    <n v="5667.85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773"/>
    <n v="3000"/>
    <n v="3773"/>
    <x v="0"/>
    <s v="US"/>
    <s v="USD"/>
    <n v="1338523140"/>
    <n v="1334442519"/>
    <b v="1"/>
    <n v="60"/>
    <b v="1"/>
    <s v="theater/plays"/>
    <n v="1886.5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4541"/>
    <n v="23000"/>
    <n v="27541"/>
    <x v="0"/>
    <s v="US"/>
    <s v="USD"/>
    <n v="1408068000"/>
    <n v="1405346680"/>
    <b v="1"/>
    <n v="322"/>
    <b v="1"/>
    <s v="theater/plays"/>
    <n v="13770.5"/>
    <x v="1"/>
    <s v="plays"/>
    <x v="3211"/>
    <d v="2014-08-14T21:00:00"/>
  </r>
  <r>
    <n v="3212"/>
    <s v="Campo Maldito"/>
    <s v="Help us bring our production of Campo Maldito to New York AND San Francisco!"/>
    <n v="1050"/>
    <n v="4000"/>
    <n v="5050"/>
    <x v="0"/>
    <s v="US"/>
    <s v="USD"/>
    <n v="1407524751"/>
    <n v="1404932751"/>
    <b v="1"/>
    <n v="94"/>
    <b v="1"/>
    <s v="theater/plays"/>
    <n v="2525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7"/>
    <n v="6000"/>
    <n v="6007"/>
    <x v="0"/>
    <s v="GB"/>
    <s v="GBP"/>
    <n v="1437934759"/>
    <n v="1434478759"/>
    <b v="1"/>
    <n v="47"/>
    <b v="1"/>
    <s v="theater/plays"/>
    <n v="3003.5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256"/>
    <n v="12000"/>
    <n v="12256"/>
    <x v="0"/>
    <s v="GB"/>
    <s v="GBP"/>
    <n v="1452038100"/>
    <n v="1448823673"/>
    <b v="1"/>
    <n v="115"/>
    <b v="1"/>
    <s v="theater/plays"/>
    <n v="6128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123"/>
    <n v="35000"/>
    <n v="35123"/>
    <x v="0"/>
    <s v="US"/>
    <s v="USD"/>
    <n v="1441857540"/>
    <n v="1438617471"/>
    <b v="1"/>
    <n v="134"/>
    <b v="1"/>
    <s v="theater/plays"/>
    <n v="17561.5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1"/>
    <n v="2000"/>
    <n v="2001"/>
    <x v="0"/>
    <s v="GB"/>
    <s v="GBP"/>
    <n v="1436625000"/>
    <n v="1433934371"/>
    <b v="1"/>
    <n v="35"/>
    <b v="1"/>
    <s v="theater/plays"/>
    <n v="1000.5"/>
    <x v="1"/>
    <s v="plays"/>
    <x v="3216"/>
    <d v="2015-07-11T09:30:00"/>
  </r>
  <r>
    <n v="3217"/>
    <s v="Wake Up Call @ IRT Theater"/>
    <s v="Wake Up Call is a comedic play about a group of hotel employees working on Christmas Eve."/>
    <n v="721"/>
    <n v="4500"/>
    <n v="5221"/>
    <x v="0"/>
    <s v="US"/>
    <s v="USD"/>
    <n v="1478264784"/>
    <n v="1475672784"/>
    <b v="1"/>
    <n v="104"/>
    <b v="1"/>
    <s v="theater/plays"/>
    <n v="2610.5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252"/>
    <n v="12000"/>
    <n v="12252"/>
    <x v="0"/>
    <s v="GB"/>
    <s v="GBP"/>
    <n v="1419984000"/>
    <n v="1417132986"/>
    <b v="1"/>
    <n v="184"/>
    <b v="1"/>
    <s v="theater/plays"/>
    <n v="6126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2"/>
    <n v="20000"/>
    <n v="20022"/>
    <x v="0"/>
    <s v="US"/>
    <s v="USD"/>
    <n v="1427063747"/>
    <n v="1424043347"/>
    <b v="1"/>
    <n v="119"/>
    <b v="1"/>
    <s v="theater/plays"/>
    <n v="10011"/>
    <x v="1"/>
    <s v="plays"/>
    <x v="3219"/>
    <d v="2015-03-22T17:35:47"/>
  </r>
  <r>
    <n v="3220"/>
    <s v="Burners"/>
    <s v="A sci-fi thriller for the stage opening March 10 in Los Angeles."/>
    <n v="126"/>
    <n v="15000"/>
    <n v="15126"/>
    <x v="0"/>
    <s v="US"/>
    <s v="USD"/>
    <n v="1489352400"/>
    <n v="1486411204"/>
    <b v="1"/>
    <n v="59"/>
    <b v="1"/>
    <s v="theater/plays"/>
    <n v="7563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137"/>
    <n v="4000"/>
    <n v="4137"/>
    <x v="0"/>
    <s v="GB"/>
    <s v="GBP"/>
    <n v="1436114603"/>
    <n v="1433090603"/>
    <b v="1"/>
    <n v="113"/>
    <b v="1"/>
    <s v="theater/plays"/>
    <n v="2068.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620"/>
    <n v="2500"/>
    <n v="3120"/>
    <x v="0"/>
    <s v="US"/>
    <s v="USD"/>
    <n v="1445722140"/>
    <n v="1443016697"/>
    <b v="1"/>
    <n v="84"/>
    <b v="1"/>
    <s v="theater/plays"/>
    <n v="1560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295"/>
    <n v="3100"/>
    <n v="3395"/>
    <x v="0"/>
    <s v="US"/>
    <s v="USD"/>
    <n v="1440100976"/>
    <n v="1437508976"/>
    <b v="1"/>
    <n v="74"/>
    <b v="1"/>
    <s v="theater/plays"/>
    <n v="1697.5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610"/>
    <n v="30000"/>
    <n v="30610"/>
    <x v="0"/>
    <s v="US"/>
    <s v="USD"/>
    <n v="1484024400"/>
    <n v="1479932713"/>
    <b v="1"/>
    <n v="216"/>
    <b v="1"/>
    <s v="theater/plays"/>
    <n v="15305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47"/>
    <n v="2000"/>
    <n v="2047"/>
    <x v="0"/>
    <s v="US"/>
    <s v="USD"/>
    <n v="1464987600"/>
    <n v="1463145938"/>
    <b v="1"/>
    <n v="39"/>
    <b v="1"/>
    <s v="theater/plays"/>
    <n v="1023.5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50"/>
    <n v="1200"/>
    <n v="1250"/>
    <x v="0"/>
    <s v="GB"/>
    <s v="GBP"/>
    <n v="1446213612"/>
    <n v="1443621612"/>
    <b v="1"/>
    <n v="21"/>
    <b v="1"/>
    <s v="theater/plays"/>
    <n v="625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300"/>
    <n v="1200"/>
    <n v="1500"/>
    <x v="0"/>
    <s v="GB"/>
    <s v="GBP"/>
    <n v="1484687436"/>
    <n v="1482095436"/>
    <b v="0"/>
    <n v="30"/>
    <b v="1"/>
    <s v="theater/plays"/>
    <n v="750"/>
    <x v="1"/>
    <s v="plays"/>
    <x v="3227"/>
    <d v="2017-01-17T16:10:36"/>
  </r>
  <r>
    <n v="3228"/>
    <s v="Hear Me Roar: A Season of Powerful Women"/>
    <s v="A Season of Powerful Women. A Season of Defiance."/>
    <n v="164"/>
    <n v="7000"/>
    <n v="7164"/>
    <x v="0"/>
    <s v="US"/>
    <s v="USD"/>
    <n v="1450328340"/>
    <n v="1447606884"/>
    <b v="1"/>
    <n v="37"/>
    <b v="1"/>
    <s v="theater/plays"/>
    <n v="358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1573"/>
    <n v="20000"/>
    <n v="21573"/>
    <x v="0"/>
    <s v="US"/>
    <s v="USD"/>
    <n v="1416470398"/>
    <n v="1413874798"/>
    <b v="1"/>
    <n v="202"/>
    <b v="1"/>
    <s v="theater/plays"/>
    <n v="10786.5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57"/>
    <n v="2600"/>
    <n v="2857"/>
    <x v="0"/>
    <s v="US"/>
    <s v="USD"/>
    <n v="1412135940"/>
    <n v="1410840126"/>
    <b v="1"/>
    <n v="37"/>
    <b v="1"/>
    <s v="theater/plays"/>
    <n v="1428.5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610"/>
    <n v="1000"/>
    <n v="1610"/>
    <x v="0"/>
    <s v="US"/>
    <s v="USD"/>
    <n v="1460846347"/>
    <n v="1458254347"/>
    <b v="0"/>
    <n v="28"/>
    <b v="1"/>
    <s v="theater/plays"/>
    <n v="80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312"/>
    <n v="1000"/>
    <n v="1312"/>
    <x v="0"/>
    <s v="US"/>
    <s v="USD"/>
    <n v="1462334340"/>
    <n v="1459711917"/>
    <b v="1"/>
    <n v="26"/>
    <b v="1"/>
    <s v="theater/plays"/>
    <n v="65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940"/>
    <n v="5000"/>
    <n v="5940"/>
    <x v="0"/>
    <s v="US"/>
    <s v="USD"/>
    <n v="1488482355"/>
    <n v="1485890355"/>
    <b v="0"/>
    <n v="61"/>
    <b v="1"/>
    <s v="theater/plays"/>
    <n v="2970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15.710000000000036"/>
    <n v="4000"/>
    <n v="4015.71"/>
    <x v="0"/>
    <s v="GB"/>
    <s v="GBP"/>
    <n v="1485991860"/>
    <n v="1483124208"/>
    <b v="0"/>
    <n v="115"/>
    <b v="1"/>
    <s v="theater/plays"/>
    <n v="2007.85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481"/>
    <n v="15000"/>
    <n v="15481"/>
    <x v="0"/>
    <s v="US"/>
    <s v="USD"/>
    <n v="1467361251"/>
    <n v="1464769251"/>
    <b v="1"/>
    <n v="181"/>
    <b v="1"/>
    <s v="theater/plays"/>
    <n v="7740.5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120"/>
    <n v="20000"/>
    <n v="20120"/>
    <x v="0"/>
    <s v="US"/>
    <s v="USD"/>
    <n v="1482962433"/>
    <n v="1480370433"/>
    <b v="0"/>
    <n v="110"/>
    <b v="1"/>
    <s v="theater/plays"/>
    <n v="10060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275.63999999999942"/>
    <n v="35000"/>
    <n v="35275.64"/>
    <x v="0"/>
    <s v="US"/>
    <s v="USD"/>
    <n v="1443499140"/>
    <n v="1441452184"/>
    <b v="1"/>
    <n v="269"/>
    <b v="1"/>
    <s v="theater/plays"/>
    <n v="17637.82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345"/>
    <n v="2800"/>
    <n v="3145"/>
    <x v="0"/>
    <s v="GB"/>
    <s v="GBP"/>
    <n v="1435752898"/>
    <n v="1433160898"/>
    <b v="1"/>
    <n v="79"/>
    <b v="1"/>
    <s v="theater/plays"/>
    <n v="1572.5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346.97999999999956"/>
    <n v="5862"/>
    <n v="6208.98"/>
    <x v="0"/>
    <s v="GB"/>
    <s v="GBP"/>
    <n v="1445817540"/>
    <n v="1443665293"/>
    <b v="1"/>
    <n v="104"/>
    <b v="1"/>
    <s v="theater/plays"/>
    <n v="3104.49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17"/>
    <n v="3000"/>
    <n v="3017"/>
    <x v="0"/>
    <s v="GB"/>
    <s v="GBP"/>
    <n v="1487286000"/>
    <n v="1484843948"/>
    <b v="0"/>
    <n v="34"/>
    <b v="1"/>
    <s v="theater/plays"/>
    <n v="1508.5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1301"/>
    <n v="8500"/>
    <n v="9801"/>
    <x v="0"/>
    <s v="US"/>
    <s v="USD"/>
    <n v="1413269940"/>
    <n v="1410421670"/>
    <b v="1"/>
    <n v="167"/>
    <b v="1"/>
    <s v="theater/plays"/>
    <n v="4900.5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2730.42"/>
    <n v="10000"/>
    <n v="12730.42"/>
    <x v="0"/>
    <s v="US"/>
    <s v="USD"/>
    <n v="1411150092"/>
    <n v="1408558092"/>
    <b v="1"/>
    <n v="183"/>
    <b v="1"/>
    <s v="theater/plays"/>
    <n v="6365.21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227"/>
    <n v="8000"/>
    <n v="8227"/>
    <x v="0"/>
    <s v="US"/>
    <s v="USD"/>
    <n v="1444348800"/>
    <n v="1442283562"/>
    <b v="1"/>
    <n v="71"/>
    <b v="1"/>
    <s v="theater/plays"/>
    <n v="4113.5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47"/>
    <n v="1600"/>
    <n v="1647"/>
    <x v="0"/>
    <s v="GB"/>
    <s v="GBP"/>
    <n v="1480613982"/>
    <n v="1478018382"/>
    <b v="0"/>
    <n v="69"/>
    <b v="1"/>
    <s v="theater/plays"/>
    <n v="823.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904"/>
    <n v="21000"/>
    <n v="21904"/>
    <x v="0"/>
    <s v="US"/>
    <s v="USD"/>
    <n v="1434074400"/>
    <n v="1431354258"/>
    <b v="0"/>
    <n v="270"/>
    <b v="1"/>
    <s v="theater/plays"/>
    <n v="10952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122"/>
    <n v="10000"/>
    <n v="11122"/>
    <x v="0"/>
    <s v="US"/>
    <s v="USD"/>
    <n v="1442030340"/>
    <n v="1439551200"/>
    <b v="1"/>
    <n v="193"/>
    <b v="1"/>
    <s v="theater/plays"/>
    <n v="5561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146.5"/>
    <n v="2500"/>
    <n v="2646.5"/>
    <x v="0"/>
    <s v="GB"/>
    <s v="GBP"/>
    <n v="1436696712"/>
    <n v="1434104712"/>
    <b v="1"/>
    <n v="57"/>
    <b v="1"/>
    <s v="theater/plays"/>
    <n v="1323.25"/>
    <x v="1"/>
    <s v="plays"/>
    <x v="3247"/>
    <d v="2015-07-12T05:25:12"/>
  </r>
  <r>
    <n v="3248"/>
    <s v="Honest Accomplice Theatre 2015-16 Season"/>
    <s v="Honest Accomplice Theatre produces theatre for social change."/>
    <n v="95"/>
    <n v="12000"/>
    <n v="12095"/>
    <x v="0"/>
    <s v="US"/>
    <s v="USD"/>
    <n v="1428178757"/>
    <n v="1425590357"/>
    <b v="1"/>
    <n v="200"/>
    <b v="1"/>
    <s v="theater/plays"/>
    <n v="6047.5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271"/>
    <n v="5500"/>
    <n v="5771"/>
    <x v="0"/>
    <s v="US"/>
    <s v="USD"/>
    <n v="1434822914"/>
    <n v="1432230914"/>
    <b v="1"/>
    <n v="88"/>
    <b v="1"/>
    <s v="theater/plays"/>
    <n v="2885.5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388"/>
    <n v="25000"/>
    <n v="25388"/>
    <x v="0"/>
    <s v="US"/>
    <s v="USD"/>
    <n v="1415213324"/>
    <n v="1412617724"/>
    <b v="1"/>
    <n v="213"/>
    <b v="1"/>
    <s v="theater/plays"/>
    <n v="12694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61"/>
    <n v="1500"/>
    <n v="1661"/>
    <x v="0"/>
    <s v="US"/>
    <s v="USD"/>
    <n v="1434907966"/>
    <n v="1432315966"/>
    <b v="1"/>
    <n v="20"/>
    <b v="1"/>
    <s v="theater/plays"/>
    <n v="830.5"/>
    <x v="1"/>
    <s v="plays"/>
    <x v="3251"/>
    <d v="2015-06-21T12:32:46"/>
  </r>
  <r>
    <n v="3252"/>
    <s v="Modern Love"/>
    <s v="How do we navigate the boundaries between friendship, sexual intimacy and obsessive desire?"/>
    <n v="626"/>
    <n v="2250"/>
    <n v="2876"/>
    <x v="0"/>
    <s v="GB"/>
    <s v="GBP"/>
    <n v="1473247240"/>
    <n v="1470655240"/>
    <b v="1"/>
    <n v="50"/>
    <b v="1"/>
    <s v="theater/plays"/>
    <n v="1438"/>
    <x v="1"/>
    <s v="plays"/>
    <x v="3252"/>
    <d v="2016-09-07T06:20:40"/>
  </r>
  <r>
    <n v="3253"/>
    <s v="EMPATHITRAX, a new play by Ana Nogueira"/>
    <s v="Can you ever truly feel what someone else is feeling?_x000a_Do you want to?"/>
    <n v="365"/>
    <n v="20000"/>
    <n v="20365"/>
    <x v="0"/>
    <s v="US"/>
    <s v="USD"/>
    <n v="1473306300"/>
    <n v="1471701028"/>
    <b v="1"/>
    <n v="115"/>
    <b v="1"/>
    <s v="theater/plays"/>
    <n v="10182.5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63.5"/>
    <n v="13000"/>
    <n v="13163.5"/>
    <x v="0"/>
    <s v="GB"/>
    <s v="GBP"/>
    <n v="1427331809"/>
    <n v="1424743409"/>
    <b v="1"/>
    <n v="186"/>
    <b v="1"/>
    <s v="theater/plays"/>
    <n v="6581.75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225"/>
    <n v="300"/>
    <n v="525"/>
    <x v="0"/>
    <s v="GB"/>
    <s v="GBP"/>
    <n v="1412706375"/>
    <n v="1410114375"/>
    <b v="1"/>
    <n v="18"/>
    <b v="1"/>
    <s v="theater/plays"/>
    <n v="262.5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2806"/>
    <n v="10000"/>
    <n v="12806"/>
    <x v="0"/>
    <s v="US"/>
    <s v="USD"/>
    <n v="1433995140"/>
    <n v="1432129577"/>
    <b v="1"/>
    <n v="176"/>
    <b v="1"/>
    <s v="theater/plays"/>
    <n v="640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125.98999999999978"/>
    <n v="2000"/>
    <n v="2125.9899999999998"/>
    <x v="0"/>
    <s v="GB"/>
    <s v="GBP"/>
    <n v="1487769952"/>
    <n v="1485177952"/>
    <b v="0"/>
    <n v="41"/>
    <b v="1"/>
    <s v="theater/plays"/>
    <n v="1062.9949999999999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365"/>
    <n v="7000"/>
    <n v="7365"/>
    <x v="0"/>
    <s v="US"/>
    <s v="USD"/>
    <n v="1420751861"/>
    <n v="1418159861"/>
    <b v="1"/>
    <n v="75"/>
    <b v="1"/>
    <s v="theater/plays"/>
    <n v="3682.5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1418.5999999999985"/>
    <n v="23000"/>
    <n v="24418.6"/>
    <x v="0"/>
    <s v="US"/>
    <s v="USD"/>
    <n v="1475294340"/>
    <n v="1472753745"/>
    <b v="1"/>
    <n v="97"/>
    <b v="1"/>
    <s v="theater/plays"/>
    <n v="12209.3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462"/>
    <n v="5000"/>
    <n v="5462"/>
    <x v="0"/>
    <s v="US"/>
    <s v="USD"/>
    <n v="1448903318"/>
    <n v="1445875718"/>
    <b v="1"/>
    <n v="73"/>
    <b v="1"/>
    <s v="theater/plays"/>
    <n v="2731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15"/>
    <n v="3300"/>
    <n v="3315"/>
    <x v="0"/>
    <s v="US"/>
    <s v="USD"/>
    <n v="1437067476"/>
    <n v="1434475476"/>
    <b v="1"/>
    <n v="49"/>
    <b v="1"/>
    <s v="theater/plays"/>
    <n v="1657.5"/>
    <x v="1"/>
    <s v="plays"/>
    <x v="3261"/>
    <d v="2015-07-16T12:24:36"/>
  </r>
  <r>
    <n v="3262"/>
    <s v="Prison Boxing: A New Play by Leah Joki"/>
    <s v="A one-woman theatrical exploration of the prison system and its inhabitants."/>
    <n v="371"/>
    <n v="12200"/>
    <n v="12571"/>
    <x v="0"/>
    <s v="US"/>
    <s v="USD"/>
    <n v="1419220800"/>
    <n v="1416555262"/>
    <b v="1"/>
    <n v="134"/>
    <b v="1"/>
    <s v="theater/plays"/>
    <n v="6285.5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304.15999999999985"/>
    <n v="2500"/>
    <n v="2804.16"/>
    <x v="0"/>
    <s v="US"/>
    <s v="USD"/>
    <n v="1446238800"/>
    <n v="1444220588"/>
    <b v="1"/>
    <n v="68"/>
    <b v="1"/>
    <s v="theater/plays"/>
    <n v="1402.08"/>
    <x v="1"/>
    <s v="plays"/>
    <x v="3263"/>
    <d v="2015-10-30T16:00:00"/>
  </r>
  <r>
    <n v="3264"/>
    <s v="Kapow-i GoGo at The PIT"/>
    <s v="The three part comedic saga of Kapow-i GoGo, who saves the world.  Again.  And again."/>
    <n v="75"/>
    <n v="2500"/>
    <n v="2575"/>
    <x v="0"/>
    <s v="US"/>
    <s v="USD"/>
    <n v="1422482400"/>
    <n v="1421089938"/>
    <b v="1"/>
    <n v="49"/>
    <b v="1"/>
    <s v="theater/plays"/>
    <n v="1287.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1728"/>
    <n v="2700"/>
    <n v="4428"/>
    <x v="0"/>
    <s v="IE"/>
    <s v="EUR"/>
    <n v="1449162000"/>
    <n v="1446570315"/>
    <b v="1"/>
    <n v="63"/>
    <b v="1"/>
    <s v="theater/plays"/>
    <n v="2214"/>
    <x v="1"/>
    <s v="plays"/>
    <x v="3265"/>
    <d v="2015-12-03T12:00:00"/>
  </r>
  <r>
    <n v="3266"/>
    <s v="Macbeth"/>
    <s v="An original version of Shakespeare's masterpiece that emphasizes family and explores the destruction of blood ties"/>
    <n v="1877"/>
    <n v="6000"/>
    <n v="7877"/>
    <x v="0"/>
    <s v="US"/>
    <s v="USD"/>
    <n v="1434142800"/>
    <n v="1431435122"/>
    <b v="1"/>
    <n v="163"/>
    <b v="1"/>
    <s v="theater/plays"/>
    <n v="3938.5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315"/>
    <n v="15000"/>
    <n v="15315"/>
    <x v="0"/>
    <s v="US"/>
    <s v="USD"/>
    <n v="1437156660"/>
    <n v="1434564660"/>
    <b v="1"/>
    <n v="288"/>
    <b v="1"/>
    <s v="theater/plays"/>
    <n v="7657.5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560"/>
    <n v="2000"/>
    <n v="2560"/>
    <x v="0"/>
    <s v="US"/>
    <s v="USD"/>
    <n v="1472074928"/>
    <n v="1470692528"/>
    <b v="1"/>
    <n v="42"/>
    <b v="1"/>
    <s v="theater/plays"/>
    <n v="1280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120"/>
    <n v="8000"/>
    <n v="8120"/>
    <x v="0"/>
    <s v="GB"/>
    <s v="GBP"/>
    <n v="1434452400"/>
    <n v="1431509397"/>
    <b v="1"/>
    <n v="70"/>
    <b v="1"/>
    <s v="theater/plays"/>
    <n v="4060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30"/>
    <n v="1800"/>
    <n v="1830"/>
    <x v="0"/>
    <s v="GB"/>
    <s v="GBP"/>
    <n v="1436705265"/>
    <n v="1434113265"/>
    <b v="1"/>
    <n v="30"/>
    <b v="1"/>
    <s v="theater/plays"/>
    <n v="915"/>
    <x v="1"/>
    <s v="plays"/>
    <x v="3270"/>
    <d v="2015-07-12T07:47:45"/>
  </r>
  <r>
    <n v="3271"/>
    <s v="Saxon Court at Southwark Playhouse"/>
    <s v="A razor sharp satire to darken your Christmas."/>
    <n v="450"/>
    <n v="1500"/>
    <n v="1950"/>
    <x v="0"/>
    <s v="GB"/>
    <s v="GBP"/>
    <n v="1414927775"/>
    <n v="1412332175"/>
    <b v="1"/>
    <n v="51"/>
    <b v="1"/>
    <s v="theater/plays"/>
    <n v="975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5443"/>
    <n v="10000"/>
    <n v="15443"/>
    <x v="0"/>
    <s v="US"/>
    <s v="USD"/>
    <n v="1446814809"/>
    <n v="1444219209"/>
    <b v="1"/>
    <n v="145"/>
    <b v="1"/>
    <s v="theater/plays"/>
    <n v="7721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296"/>
    <n v="4000"/>
    <n v="4296"/>
    <x v="0"/>
    <s v="US"/>
    <s v="USD"/>
    <n v="1473879600"/>
    <n v="1472498042"/>
    <b v="1"/>
    <n v="21"/>
    <b v="1"/>
    <s v="theater/plays"/>
    <n v="214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205"/>
    <n v="15500"/>
    <n v="15705"/>
    <x v="0"/>
    <s v="US"/>
    <s v="USD"/>
    <n v="1458075600"/>
    <n v="1454259272"/>
    <b v="1"/>
    <n v="286"/>
    <b v="1"/>
    <s v="theater/plays"/>
    <n v="7852.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5"/>
    <n v="1800"/>
    <n v="1805"/>
    <x v="0"/>
    <s v="US"/>
    <s v="USD"/>
    <n v="1423456200"/>
    <n v="1421183271"/>
    <b v="1"/>
    <n v="12"/>
    <b v="1"/>
    <s v="theater/plays"/>
    <n v="902.5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758"/>
    <n v="4500"/>
    <n v="5258"/>
    <x v="0"/>
    <s v="CA"/>
    <s v="CAD"/>
    <n v="1459483140"/>
    <n v="1456526879"/>
    <b v="1"/>
    <n v="100"/>
    <b v="1"/>
    <s v="theater/plays"/>
    <n v="2629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430"/>
    <n v="5000"/>
    <n v="5430"/>
    <x v="0"/>
    <s v="GB"/>
    <s v="GBP"/>
    <n v="1416331406"/>
    <n v="1413735806"/>
    <b v="1"/>
    <n v="100"/>
    <b v="1"/>
    <s v="theater/plays"/>
    <n v="2715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85"/>
    <n v="2500"/>
    <n v="2585"/>
    <x v="0"/>
    <s v="GB"/>
    <s v="GBP"/>
    <n v="1433017303"/>
    <n v="1430425303"/>
    <b v="1"/>
    <n v="34"/>
    <b v="1"/>
    <s v="theater/plays"/>
    <n v="1292.5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828"/>
    <n v="5800"/>
    <n v="6628"/>
    <x v="0"/>
    <s v="US"/>
    <s v="USD"/>
    <n v="1459474059"/>
    <n v="1456885659"/>
    <b v="0"/>
    <n v="63"/>
    <b v="1"/>
    <s v="theater/plays"/>
    <n v="3314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60"/>
    <n v="2000"/>
    <n v="2060"/>
    <x v="0"/>
    <s v="US"/>
    <s v="USD"/>
    <n v="1433134800"/>
    <n v="1430158198"/>
    <b v="0"/>
    <n v="30"/>
    <b v="1"/>
    <s v="theater/plays"/>
    <n v="1030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1080"/>
    <n v="5000"/>
    <n v="6080"/>
    <x v="0"/>
    <s v="US"/>
    <s v="USD"/>
    <n v="1441153705"/>
    <n v="1438561705"/>
    <b v="0"/>
    <n v="47"/>
    <b v="1"/>
    <s v="theater/plays"/>
    <n v="3040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820.5"/>
    <n v="31000"/>
    <n v="31820.5"/>
    <x v="0"/>
    <s v="US"/>
    <s v="USD"/>
    <n v="1461904788"/>
    <n v="1458103188"/>
    <b v="0"/>
    <n v="237"/>
    <b v="1"/>
    <s v="theater/plays"/>
    <n v="15910.25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38"/>
    <n v="800"/>
    <n v="838"/>
    <x v="0"/>
    <s v="GB"/>
    <s v="GBP"/>
    <n v="1455138000"/>
    <n v="1452448298"/>
    <b v="0"/>
    <n v="47"/>
    <b v="1"/>
    <s v="theater/plays"/>
    <n v="419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48"/>
    <n v="3000"/>
    <n v="3048"/>
    <x v="0"/>
    <s v="US"/>
    <s v="USD"/>
    <n v="1454047140"/>
    <n v="1452546853"/>
    <b v="0"/>
    <n v="15"/>
    <b v="1"/>
    <s v="theater/plays"/>
    <n v="1524"/>
    <x v="1"/>
    <s v="plays"/>
    <x v="3284"/>
    <d v="2016-01-29T00:59:00"/>
  </r>
  <r>
    <n v="3285"/>
    <s v="By Morning"/>
    <s v="A new play by Matthew Gasda"/>
    <n v="605"/>
    <n v="4999"/>
    <n v="5604"/>
    <x v="0"/>
    <s v="US"/>
    <s v="USD"/>
    <n v="1488258000"/>
    <n v="1485556626"/>
    <b v="0"/>
    <n v="81"/>
    <b v="1"/>
    <s v="theater/plays"/>
    <n v="2802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265"/>
    <n v="15000"/>
    <n v="15265"/>
    <x v="0"/>
    <s v="US"/>
    <s v="USD"/>
    <n v="1471291782"/>
    <n v="1468699782"/>
    <b v="0"/>
    <n v="122"/>
    <b v="1"/>
    <s v="theater/plays"/>
    <n v="7632.5"/>
    <x v="1"/>
    <s v="plays"/>
    <x v="3286"/>
    <d v="2016-08-15T15:09:42"/>
  </r>
  <r>
    <n v="3287"/>
    <s v="Three Things: Stories About Life"/>
    <s v="An inspirational one-man play about crisis, community, and the search for wholeness."/>
    <n v="0"/>
    <n v="2500"/>
    <n v="2500"/>
    <x v="0"/>
    <s v="CA"/>
    <s v="CAD"/>
    <n v="1448733628"/>
    <n v="1446573628"/>
    <b v="0"/>
    <n v="34"/>
    <b v="1"/>
    <s v="theater/plays"/>
    <n v="1250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26.489999999999782"/>
    <n v="10000"/>
    <n v="10026.49"/>
    <x v="0"/>
    <s v="GB"/>
    <s v="GBP"/>
    <n v="1466463600"/>
    <n v="1463337315"/>
    <b v="0"/>
    <n v="207"/>
    <b v="1"/>
    <s v="theater/plays"/>
    <n v="5013.2449999999999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165.21000000000004"/>
    <n v="500"/>
    <n v="665.21"/>
    <x v="0"/>
    <s v="GB"/>
    <s v="GBP"/>
    <n v="1487580602"/>
    <n v="1485161402"/>
    <b v="0"/>
    <n v="25"/>
    <b v="1"/>
    <s v="theater/plays"/>
    <n v="332.60500000000002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424"/>
    <n v="2000"/>
    <n v="2424"/>
    <x v="0"/>
    <s v="GB"/>
    <s v="GBP"/>
    <n v="1489234891"/>
    <n v="1486642891"/>
    <b v="0"/>
    <n v="72"/>
    <b v="1"/>
    <s v="theater/plays"/>
    <n v="1212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70"/>
    <n v="500"/>
    <n v="570"/>
    <x v="0"/>
    <s v="US"/>
    <s v="USD"/>
    <n v="1442462340"/>
    <n v="1439743900"/>
    <b v="0"/>
    <n v="14"/>
    <b v="1"/>
    <s v="theater/plays"/>
    <n v="28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88"/>
    <n v="101"/>
    <n v="289"/>
    <x v="0"/>
    <s v="GB"/>
    <s v="GBP"/>
    <n v="1449257348"/>
    <n v="1444069748"/>
    <b v="0"/>
    <n v="15"/>
    <b v="1"/>
    <s v="theater/plays"/>
    <n v="144.5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3170"/>
    <n v="4500"/>
    <n v="7670"/>
    <x v="0"/>
    <s v="NZ"/>
    <s v="NZD"/>
    <n v="1488622352"/>
    <n v="1486030352"/>
    <b v="0"/>
    <n v="91"/>
    <b v="1"/>
    <s v="theater/plays"/>
    <n v="3835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110"/>
    <n v="600"/>
    <n v="710"/>
    <x v="0"/>
    <s v="GB"/>
    <s v="GBP"/>
    <n v="1434459554"/>
    <n v="1431867554"/>
    <b v="0"/>
    <n v="24"/>
    <b v="1"/>
    <s v="theater/plays"/>
    <n v="355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20.009999999999991"/>
    <n v="700"/>
    <n v="720.01"/>
    <x v="0"/>
    <s v="GB"/>
    <s v="GBP"/>
    <n v="1474886229"/>
    <n v="1472294229"/>
    <b v="0"/>
    <n v="27"/>
    <b v="1"/>
    <s v="theater/plays"/>
    <n v="360.005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661"/>
    <n v="1500"/>
    <n v="2161"/>
    <x v="0"/>
    <s v="GB"/>
    <s v="GBP"/>
    <n v="1448229600"/>
    <n v="1446401372"/>
    <b v="0"/>
    <n v="47"/>
    <b v="1"/>
    <s v="theater/plays"/>
    <n v="1080.5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4"/>
    <n v="5500"/>
    <n v="5504"/>
    <x v="0"/>
    <s v="GB"/>
    <s v="GBP"/>
    <n v="1438037940"/>
    <n v="1436380256"/>
    <b v="0"/>
    <n v="44"/>
    <b v="1"/>
    <s v="theater/plays"/>
    <n v="2752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73"/>
    <n v="10000"/>
    <n v="10173"/>
    <x v="0"/>
    <s v="US"/>
    <s v="USD"/>
    <n v="1442102400"/>
    <n v="1440370768"/>
    <b v="0"/>
    <n v="72"/>
    <b v="1"/>
    <s v="theater/plays"/>
    <n v="5086.5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486"/>
    <n v="3000"/>
    <n v="3486"/>
    <x v="0"/>
    <s v="US"/>
    <s v="USD"/>
    <n v="1444860063"/>
    <n v="1442268063"/>
    <b v="0"/>
    <n v="63"/>
    <b v="1"/>
    <s v="theater/plays"/>
    <n v="174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1085"/>
    <n v="3000"/>
    <n v="4085"/>
    <x v="0"/>
    <s v="US"/>
    <s v="USD"/>
    <n v="1430329862"/>
    <n v="1428515462"/>
    <b v="0"/>
    <n v="88"/>
    <b v="1"/>
    <s v="theater/plays"/>
    <n v="2042.5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1004"/>
    <n v="3000"/>
    <n v="4004"/>
    <x v="0"/>
    <s v="US"/>
    <s v="USD"/>
    <n v="1470034740"/>
    <n v="1466185176"/>
    <b v="0"/>
    <n v="70"/>
    <b v="1"/>
    <s v="theater/plays"/>
    <n v="2002"/>
    <x v="1"/>
    <s v="plays"/>
    <x v="3301"/>
    <d v="2016-08-01T01:59:00"/>
  </r>
  <r>
    <n v="3302"/>
    <s v="El muro de BorÃ­s KiÃ©n"/>
    <s v="FilosofÃ­a de los anÃ³nimos"/>
    <n v="285"/>
    <n v="8400"/>
    <n v="8685"/>
    <x v="0"/>
    <s v="ES"/>
    <s v="EUR"/>
    <n v="1481099176"/>
    <n v="1478507176"/>
    <b v="0"/>
    <n v="50"/>
    <b v="1"/>
    <s v="theater/plays"/>
    <n v="4342.5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286"/>
    <n v="1800"/>
    <n v="2086"/>
    <x v="0"/>
    <s v="US"/>
    <s v="USD"/>
    <n v="1427553484"/>
    <n v="1424533084"/>
    <b v="0"/>
    <n v="35"/>
    <b v="1"/>
    <s v="theater/plays"/>
    <n v="1043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677.5"/>
    <n v="15000"/>
    <n v="15677.5"/>
    <x v="0"/>
    <s v="US"/>
    <s v="USD"/>
    <n v="1482418752"/>
    <n v="1479826752"/>
    <b v="0"/>
    <n v="175"/>
    <b v="1"/>
    <s v="theater/plays"/>
    <n v="7838.75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81"/>
    <n v="4000"/>
    <n v="4081"/>
    <x v="0"/>
    <s v="US"/>
    <s v="USD"/>
    <n v="1438374748"/>
    <n v="1435782748"/>
    <b v="0"/>
    <n v="20"/>
    <b v="1"/>
    <s v="theater/plays"/>
    <n v="2040.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130"/>
    <n v="1500"/>
    <n v="2630"/>
    <x v="0"/>
    <s v="US"/>
    <s v="USD"/>
    <n v="1465527600"/>
    <n v="1462252542"/>
    <b v="0"/>
    <n v="54"/>
    <b v="1"/>
    <s v="theater/plays"/>
    <n v="1315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66.799999999999955"/>
    <n v="1000"/>
    <n v="1066.8"/>
    <x v="0"/>
    <s v="US"/>
    <s v="USD"/>
    <n v="1463275339"/>
    <n v="1460683339"/>
    <b v="0"/>
    <n v="20"/>
    <b v="1"/>
    <s v="theater/plays"/>
    <n v="533.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780"/>
    <n v="3500"/>
    <n v="4280"/>
    <x v="0"/>
    <s v="US"/>
    <s v="USD"/>
    <n v="1460581365"/>
    <n v="1458766965"/>
    <b v="0"/>
    <n v="57"/>
    <b v="1"/>
    <s v="theater/plays"/>
    <n v="2140"/>
    <x v="1"/>
    <s v="plays"/>
    <x v="3308"/>
    <d v="2016-04-13T16:02:45"/>
  </r>
  <r>
    <n v="3309"/>
    <s v="Collision Course"/>
    <s v="Two unlikely friends, a garage, tinned beans &amp; the end of the world."/>
    <n v="208"/>
    <n v="350"/>
    <n v="558"/>
    <x v="0"/>
    <s v="GB"/>
    <s v="GBP"/>
    <n v="1476632178"/>
    <n v="1473953778"/>
    <b v="0"/>
    <n v="31"/>
    <b v="1"/>
    <s v="theater/plays"/>
    <n v="279"/>
    <x v="1"/>
    <s v="plays"/>
    <x v="3309"/>
    <d v="2016-10-16T10:36:18"/>
  </r>
  <r>
    <n v="3310"/>
    <s v="The Island Boys: A New Play"/>
    <s v="A new play about coming coming home, recovery, and trying to find God in the process."/>
    <n v="5"/>
    <n v="6500"/>
    <n v="6505"/>
    <x v="0"/>
    <s v="US"/>
    <s v="USD"/>
    <n v="1444169825"/>
    <n v="1441577825"/>
    <b v="0"/>
    <n v="31"/>
    <b v="1"/>
    <s v="theater/plays"/>
    <n v="3252.5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46"/>
    <n v="2500"/>
    <n v="2746"/>
    <x v="0"/>
    <s v="US"/>
    <s v="USD"/>
    <n v="1445065210"/>
    <n v="1442473210"/>
    <b v="0"/>
    <n v="45"/>
    <b v="1"/>
    <s v="theater/plays"/>
    <n v="1373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1"/>
    <n v="2500"/>
    <n v="2501"/>
    <x v="0"/>
    <s v="US"/>
    <s v="USD"/>
    <n v="1478901600"/>
    <n v="1477077946"/>
    <b v="0"/>
    <n v="41"/>
    <b v="1"/>
    <s v="theater/plays"/>
    <n v="1250.5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321"/>
    <n v="2000"/>
    <n v="2321"/>
    <x v="0"/>
    <s v="US"/>
    <s v="USD"/>
    <n v="1453856400"/>
    <n v="1452664317"/>
    <b v="0"/>
    <n v="29"/>
    <b v="1"/>
    <s v="theater/plays"/>
    <n v="1160.5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86"/>
    <n v="800"/>
    <n v="1686"/>
    <x v="0"/>
    <s v="GB"/>
    <s v="GBP"/>
    <n v="1431115500"/>
    <n v="1428733511"/>
    <b v="0"/>
    <n v="58"/>
    <b v="1"/>
    <s v="theater/plays"/>
    <n v="843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"/>
    <n v="4000"/>
    <n v="4400"/>
    <x v="0"/>
    <s v="GB"/>
    <s v="GBP"/>
    <n v="1462519041"/>
    <n v="1459927041"/>
    <b v="0"/>
    <n v="89"/>
    <b v="1"/>
    <s v="theater/plays"/>
    <n v="2200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0.180000000000291"/>
    <n v="11737"/>
    <n v="11747.18"/>
    <x v="0"/>
    <s v="US"/>
    <s v="USD"/>
    <n v="1407506040"/>
    <n v="1404680075"/>
    <b v="0"/>
    <n v="125"/>
    <b v="1"/>
    <s v="theater/plays"/>
    <n v="5873.59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65"/>
    <n v="1050"/>
    <n v="1115"/>
    <x v="0"/>
    <s v="US"/>
    <s v="USD"/>
    <n v="1465347424"/>
    <n v="1462755424"/>
    <b v="0"/>
    <n v="18"/>
    <b v="1"/>
    <s v="theater/plays"/>
    <n v="557.5"/>
    <x v="1"/>
    <s v="plays"/>
    <x v="3317"/>
    <d v="2016-06-07T19:57:04"/>
  </r>
  <r>
    <n v="3318"/>
    <s v="ROOMIES - Atlantic Canada Tour 2016-17"/>
    <s v="Help us strengthen and inspire disability arts in Atlantic Canada"/>
    <n v="512"/>
    <n v="2000"/>
    <n v="2512"/>
    <x v="0"/>
    <s v="CA"/>
    <s v="CAD"/>
    <n v="1460341800"/>
    <n v="1456902893"/>
    <b v="0"/>
    <n v="32"/>
    <b v="1"/>
    <s v="theater/plays"/>
    <n v="1256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40"/>
    <n v="500"/>
    <n v="540"/>
    <x v="0"/>
    <s v="GB"/>
    <s v="GBP"/>
    <n v="1422712986"/>
    <n v="1418824986"/>
    <b v="0"/>
    <n v="16"/>
    <b v="1"/>
    <s v="theater/plays"/>
    <n v="270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"/>
    <n v="2500"/>
    <n v="2525"/>
    <x v="0"/>
    <s v="US"/>
    <s v="USD"/>
    <n v="1466557557"/>
    <n v="1463965557"/>
    <b v="0"/>
    <n v="38"/>
    <b v="1"/>
    <s v="theater/plays"/>
    <n v="1262.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37"/>
    <n v="500"/>
    <n v="537"/>
    <x v="0"/>
    <s v="US"/>
    <s v="USD"/>
    <n v="1413431940"/>
    <n v="1412216665"/>
    <b v="0"/>
    <n v="15"/>
    <b v="1"/>
    <s v="theater/plays"/>
    <n v="268.5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50"/>
    <n v="3300"/>
    <n v="3350"/>
    <x v="0"/>
    <s v="US"/>
    <s v="USD"/>
    <n v="1466567700"/>
    <n v="1464653696"/>
    <b v="0"/>
    <n v="23"/>
    <b v="1"/>
    <s v="theater/plays"/>
    <n v="167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259"/>
    <n v="1000"/>
    <n v="1259"/>
    <x v="0"/>
    <s v="GB"/>
    <s v="GBP"/>
    <n v="1474793208"/>
    <n v="1472201208"/>
    <b v="0"/>
    <n v="49"/>
    <b v="1"/>
    <s v="theater/plays"/>
    <n v="629.5"/>
    <x v="1"/>
    <s v="plays"/>
    <x v="3323"/>
    <d v="2016-09-25T03:46:48"/>
  </r>
  <r>
    <n v="3324"/>
    <s v="At Swim, Two Boys"/>
    <s v="The play tells the story of Jim and Doyler and their friendship on the brink of Irish independence."/>
    <n v="25"/>
    <n v="1500"/>
    <n v="1525"/>
    <x v="0"/>
    <s v="IE"/>
    <s v="EUR"/>
    <n v="1465135190"/>
    <n v="1463925590"/>
    <b v="0"/>
    <n v="10"/>
    <b v="1"/>
    <s v="theater/plays"/>
    <n v="76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50"/>
    <n v="400"/>
    <n v="450"/>
    <x v="0"/>
    <s v="GB"/>
    <s v="GBP"/>
    <n v="1428256277"/>
    <n v="1425235877"/>
    <b v="0"/>
    <n v="15"/>
    <b v="1"/>
    <s v="theater/plays"/>
    <n v="225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110"/>
    <n v="8000"/>
    <n v="8110"/>
    <x v="0"/>
    <s v="US"/>
    <s v="USD"/>
    <n v="1425830905"/>
    <n v="1423242505"/>
    <b v="0"/>
    <n v="57"/>
    <b v="1"/>
    <s v="theater/plays"/>
    <n v="4055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10"/>
    <n v="800"/>
    <n v="810"/>
    <x v="0"/>
    <s v="GB"/>
    <s v="GBP"/>
    <n v="1462697966"/>
    <n v="1460105966"/>
    <b v="0"/>
    <n v="33"/>
    <b v="1"/>
    <s v="theater/plays"/>
    <n v="40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835"/>
    <n v="1800"/>
    <n v="2635"/>
    <x v="0"/>
    <s v="US"/>
    <s v="USD"/>
    <n v="1404522000"/>
    <n v="1404308883"/>
    <b v="0"/>
    <n v="9"/>
    <b v="1"/>
    <s v="theater/plays"/>
    <n v="1317.5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68"/>
    <n v="1000"/>
    <n v="1168"/>
    <x v="0"/>
    <s v="GB"/>
    <s v="GBP"/>
    <n v="1406502000"/>
    <n v="1405583108"/>
    <b v="0"/>
    <n v="26"/>
    <b v="1"/>
    <s v="theater/plays"/>
    <n v="584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94"/>
    <n v="1500"/>
    <n v="1594"/>
    <x v="0"/>
    <s v="GB"/>
    <s v="GBP"/>
    <n v="1427919468"/>
    <n v="1425331068"/>
    <b v="0"/>
    <n v="69"/>
    <b v="1"/>
    <s v="theater/plays"/>
    <n v="797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226"/>
    <n v="5000"/>
    <n v="5226"/>
    <x v="0"/>
    <s v="US"/>
    <s v="USD"/>
    <n v="1444149886"/>
    <n v="1441125886"/>
    <b v="0"/>
    <n v="65"/>
    <b v="1"/>
    <s v="theater/plays"/>
    <n v="2613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0"/>
    <n v="6000"/>
    <n v="6000"/>
    <x v="0"/>
    <s v="US"/>
    <s v="USD"/>
    <n v="1405802330"/>
    <n v="1403210330"/>
    <b v="0"/>
    <n v="83"/>
    <b v="1"/>
    <s v="theater/plays"/>
    <n v="3000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160"/>
    <n v="3500"/>
    <n v="3660"/>
    <x v="0"/>
    <s v="US"/>
    <s v="USD"/>
    <n v="1434384880"/>
    <n v="1432484080"/>
    <b v="0"/>
    <n v="111"/>
    <b v="1"/>
    <s v="theater/plays"/>
    <n v="1830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1495"/>
    <n v="3871"/>
    <n v="5366"/>
    <x v="0"/>
    <s v="US"/>
    <s v="USD"/>
    <n v="1438259422"/>
    <n v="1435667422"/>
    <b v="0"/>
    <n v="46"/>
    <b v="1"/>
    <s v="theater/plays"/>
    <n v="2683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16"/>
    <n v="5000"/>
    <n v="5016"/>
    <x v="0"/>
    <s v="GB"/>
    <s v="GBP"/>
    <n v="1407106800"/>
    <n v="1404749446"/>
    <b v="0"/>
    <n v="63"/>
    <b v="1"/>
    <s v="theater/plays"/>
    <n v="2508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0"/>
    <n v="250"/>
    <n v="250"/>
    <x v="0"/>
    <s v="GB"/>
    <s v="GBP"/>
    <n v="1459845246"/>
    <n v="1457429646"/>
    <b v="0"/>
    <n v="9"/>
    <b v="1"/>
    <s v="theater/plays"/>
    <n v="125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5"/>
    <n v="2500"/>
    <n v="2755"/>
    <x v="0"/>
    <s v="GB"/>
    <s v="GBP"/>
    <n v="1412974800"/>
    <n v="1411109167"/>
    <b v="0"/>
    <n v="34"/>
    <b v="1"/>
    <s v="theater/plays"/>
    <n v="1377.5"/>
    <x v="1"/>
    <s v="plays"/>
    <x v="3337"/>
    <d v="2014-10-10T16:00:00"/>
  </r>
  <r>
    <n v="3338"/>
    <s v="The Last Days of Judas Iscariot"/>
    <s v="Join Estelle Parsons in support of Theater That Looks and Sounds Like America"/>
    <n v="327"/>
    <n v="15000"/>
    <n v="15327"/>
    <x v="0"/>
    <s v="US"/>
    <s v="USD"/>
    <n v="1487944080"/>
    <n v="1486129680"/>
    <b v="0"/>
    <n v="112"/>
    <b v="1"/>
    <s v="theater/plays"/>
    <n v="7663.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348"/>
    <n v="8000"/>
    <n v="8348"/>
    <x v="0"/>
    <s v="US"/>
    <s v="USD"/>
    <n v="1469721518"/>
    <n v="1467129518"/>
    <b v="0"/>
    <n v="47"/>
    <b v="1"/>
    <s v="theater/plays"/>
    <n v="4174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1145"/>
    <n v="3000"/>
    <n v="4145"/>
    <x v="0"/>
    <s v="US"/>
    <s v="USD"/>
    <n v="1481066554"/>
    <n v="1478906554"/>
    <b v="0"/>
    <n v="38"/>
    <b v="1"/>
    <s v="theater/plays"/>
    <n v="2072.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0"/>
    <n v="3350"/>
    <n v="3350"/>
    <x v="0"/>
    <s v="GB"/>
    <s v="GBP"/>
    <n v="1465750800"/>
    <n v="1463771421"/>
    <b v="0"/>
    <n v="28"/>
    <b v="1"/>
    <s v="theater/plays"/>
    <n v="1675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100"/>
    <n v="6000"/>
    <n v="6100"/>
    <x v="0"/>
    <s v="US"/>
    <s v="USD"/>
    <n v="1427864340"/>
    <n v="1425020810"/>
    <b v="0"/>
    <n v="78"/>
    <b v="1"/>
    <s v="theater/plays"/>
    <n v="3050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500"/>
    <n v="700"/>
    <n v="1200"/>
    <x v="0"/>
    <s v="GB"/>
    <s v="GBP"/>
    <n v="1460553480"/>
    <n v="1458770384"/>
    <b v="0"/>
    <n v="23"/>
    <b v="1"/>
    <s v="theater/plays"/>
    <n v="600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65"/>
    <n v="4500"/>
    <n v="4565"/>
    <x v="0"/>
    <s v="US"/>
    <s v="USD"/>
    <n v="1409374093"/>
    <n v="1406782093"/>
    <b v="0"/>
    <n v="40"/>
    <b v="1"/>
    <s v="theater/plays"/>
    <n v="2282.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150"/>
    <n v="500"/>
    <n v="650"/>
    <x v="0"/>
    <s v="US"/>
    <s v="USD"/>
    <n v="1429317420"/>
    <n v="1424226768"/>
    <b v="0"/>
    <n v="13"/>
    <b v="1"/>
    <s v="theater/plays"/>
    <n v="325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"/>
    <n v="1500"/>
    <n v="1650"/>
    <x v="0"/>
    <s v="US"/>
    <s v="USD"/>
    <n v="1424910910"/>
    <n v="1424306110"/>
    <b v="0"/>
    <n v="18"/>
    <b v="1"/>
    <s v="theater/plays"/>
    <n v="825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389"/>
    <n v="2000"/>
    <n v="2389"/>
    <x v="0"/>
    <s v="GB"/>
    <s v="GBP"/>
    <n v="1462741200"/>
    <n v="1461503654"/>
    <b v="0"/>
    <n v="22"/>
    <b v="1"/>
    <s v="theater/plays"/>
    <n v="1194.5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16"/>
    <n v="5500"/>
    <n v="5516"/>
    <x v="0"/>
    <s v="US"/>
    <s v="USD"/>
    <n v="1461988740"/>
    <n v="1459949080"/>
    <b v="0"/>
    <n v="79"/>
    <b v="1"/>
    <s v="theater/plays"/>
    <n v="275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534"/>
    <n v="1000"/>
    <n v="1534"/>
    <x v="0"/>
    <s v="US"/>
    <s v="USD"/>
    <n v="1465837200"/>
    <n v="1463971172"/>
    <b v="0"/>
    <n v="14"/>
    <b v="1"/>
    <s v="theater/plays"/>
    <n v="76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155"/>
    <n v="3500"/>
    <n v="3655"/>
    <x v="0"/>
    <s v="LU"/>
    <s v="EUR"/>
    <n v="1448838000"/>
    <n v="1445791811"/>
    <b v="0"/>
    <n v="51"/>
    <b v="1"/>
    <s v="theater/plays"/>
    <n v="1827.5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5"/>
    <n v="5000"/>
    <n v="5055"/>
    <x v="0"/>
    <s v="GB"/>
    <s v="GBP"/>
    <n v="1406113200"/>
    <n v="1402910965"/>
    <b v="0"/>
    <n v="54"/>
    <b v="1"/>
    <s v="theater/plays"/>
    <n v="2527.5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376"/>
    <n v="5000"/>
    <n v="5376"/>
    <x v="0"/>
    <s v="GB"/>
    <s v="GBP"/>
    <n v="1467414000"/>
    <n v="1462492178"/>
    <b v="0"/>
    <n v="70"/>
    <b v="1"/>
    <s v="theater/plays"/>
    <n v="268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1075"/>
    <n v="500"/>
    <n v="1575"/>
    <x v="0"/>
    <s v="GB"/>
    <s v="GBP"/>
    <n v="1462230000"/>
    <n v="1461061350"/>
    <b v="0"/>
    <n v="44"/>
    <b v="1"/>
    <s v="theater/plays"/>
    <n v="787.5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58"/>
    <n v="3000"/>
    <n v="3058"/>
    <x v="0"/>
    <s v="US"/>
    <s v="USD"/>
    <n v="1446091260"/>
    <n v="1443029206"/>
    <b v="0"/>
    <n v="55"/>
    <b v="1"/>
    <s v="theater/plays"/>
    <n v="1529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460"/>
    <n v="1750"/>
    <n v="2210"/>
    <x v="0"/>
    <s v="GB"/>
    <s v="GBP"/>
    <n v="1462879020"/>
    <n v="1461941527"/>
    <b v="0"/>
    <n v="15"/>
    <b v="1"/>
    <s v="theater/plays"/>
    <n v="1105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21"/>
    <n v="1500"/>
    <n v="1521"/>
    <x v="0"/>
    <s v="GB"/>
    <s v="GBP"/>
    <n v="1468611272"/>
    <n v="1466019272"/>
    <b v="0"/>
    <n v="27"/>
    <b v="1"/>
    <s v="theater/plays"/>
    <n v="760.5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"/>
    <n v="2000"/>
    <n v="2020"/>
    <x v="0"/>
    <s v="GB"/>
    <s v="GBP"/>
    <n v="1406887310"/>
    <n v="1404295310"/>
    <b v="0"/>
    <n v="21"/>
    <b v="1"/>
    <s v="theater/plays"/>
    <n v="1010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299"/>
    <n v="10000"/>
    <n v="10299"/>
    <x v="0"/>
    <s v="US"/>
    <s v="USD"/>
    <n v="1416385679"/>
    <n v="1413790079"/>
    <b v="0"/>
    <n v="162"/>
    <b v="1"/>
    <s v="theater/plays"/>
    <n v="5149.5"/>
    <x v="1"/>
    <s v="plays"/>
    <x v="3358"/>
    <d v="2014-11-19T03:27:59"/>
  </r>
  <r>
    <n v="3359"/>
    <s v="BEIRUT, LADY OF LEBANON"/>
    <s v="A Theatrical Production Celebrating the Lebanese Culture and the Human Spirit in Time of War."/>
    <n v="250"/>
    <n v="4000"/>
    <n v="4250"/>
    <x v="0"/>
    <s v="US"/>
    <s v="USD"/>
    <n v="1487985734"/>
    <n v="1484097734"/>
    <b v="0"/>
    <n v="23"/>
    <b v="1"/>
    <s v="theater/plays"/>
    <n v="2125"/>
    <x v="1"/>
    <s v="plays"/>
    <x v="3359"/>
    <d v="2017-02-24T20:22:14"/>
  </r>
  <r>
    <n v="3360"/>
    <s v="Pretty Butch"/>
    <s v="World Premiere, an M1 Singapore Fringe Festival 2017 commission."/>
    <n v="124"/>
    <n v="9000"/>
    <n v="9124"/>
    <x v="0"/>
    <s v="SG"/>
    <s v="SGD"/>
    <n v="1481731140"/>
    <n v="1479866343"/>
    <b v="0"/>
    <n v="72"/>
    <b v="1"/>
    <s v="theater/plays"/>
    <n v="456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673"/>
    <n v="5000"/>
    <n v="5673"/>
    <x v="0"/>
    <s v="US"/>
    <s v="USD"/>
    <n v="1409587140"/>
    <n v="1408062990"/>
    <b v="0"/>
    <n v="68"/>
    <b v="1"/>
    <s v="theater/plays"/>
    <n v="2836.5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90"/>
    <n v="500"/>
    <n v="1090"/>
    <x v="0"/>
    <s v="US"/>
    <s v="USD"/>
    <n v="1425704100"/>
    <n v="1424484717"/>
    <b v="0"/>
    <n v="20"/>
    <b v="1"/>
    <s v="theater/plays"/>
    <n v="54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110"/>
    <n v="7750"/>
    <n v="7860"/>
    <x v="0"/>
    <s v="US"/>
    <s v="USD"/>
    <n v="1408464000"/>
    <n v="1406831445"/>
    <b v="0"/>
    <n v="26"/>
    <b v="1"/>
    <s v="theater/plays"/>
    <n v="3930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178"/>
    <n v="3000"/>
    <n v="3178"/>
    <x v="0"/>
    <s v="GB"/>
    <s v="GBP"/>
    <n v="1458075600"/>
    <n v="1456183649"/>
    <b v="0"/>
    <n v="72"/>
    <b v="1"/>
    <s v="theater/plays"/>
    <n v="1589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100"/>
    <n v="2500"/>
    <n v="2600"/>
    <x v="0"/>
    <s v="US"/>
    <s v="USD"/>
    <n v="1449973592"/>
    <n v="1447381592"/>
    <b v="0"/>
    <n v="3"/>
    <b v="1"/>
    <s v="theater/plays"/>
    <n v="1300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605"/>
    <n v="500"/>
    <n v="1105"/>
    <x v="0"/>
    <s v="US"/>
    <s v="USD"/>
    <n v="1431481037"/>
    <n v="1428889037"/>
    <b v="0"/>
    <n v="18"/>
    <b v="1"/>
    <s v="theater/plays"/>
    <n v="552.5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140"/>
    <n v="750"/>
    <n v="890"/>
    <x v="0"/>
    <s v="GB"/>
    <s v="GBP"/>
    <n v="1438467894"/>
    <n v="1436307894"/>
    <b v="0"/>
    <n v="30"/>
    <b v="1"/>
    <s v="theater/plays"/>
    <n v="445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46"/>
    <n v="1000"/>
    <n v="1046"/>
    <x v="0"/>
    <s v="US"/>
    <s v="USD"/>
    <n v="1420088400"/>
    <n v="1416977259"/>
    <b v="0"/>
    <n v="23"/>
    <b v="1"/>
    <s v="theater/plays"/>
    <n v="523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195"/>
    <n v="5000"/>
    <n v="5195"/>
    <x v="0"/>
    <s v="IE"/>
    <s v="EUR"/>
    <n v="1484441980"/>
    <n v="1479257980"/>
    <b v="0"/>
    <n v="54"/>
    <b v="1"/>
    <s v="theater/plays"/>
    <n v="2597.5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266"/>
    <n v="1500"/>
    <n v="1766"/>
    <x v="0"/>
    <s v="US"/>
    <s v="USD"/>
    <n v="1481961600"/>
    <n v="1479283285"/>
    <b v="0"/>
    <n v="26"/>
    <b v="1"/>
    <s v="theater/plays"/>
    <n v="883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77"/>
    <n v="200"/>
    <n v="277"/>
    <x v="0"/>
    <s v="US"/>
    <s v="USD"/>
    <n v="1449089965"/>
    <n v="1446670765"/>
    <b v="0"/>
    <n v="9"/>
    <b v="1"/>
    <s v="theater/plays"/>
    <n v="138.5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35"/>
    <n v="1000"/>
    <n v="1035"/>
    <x v="0"/>
    <s v="US"/>
    <s v="USD"/>
    <n v="1408942740"/>
    <n v="1407157756"/>
    <b v="0"/>
    <n v="27"/>
    <b v="1"/>
    <s v="theater/plays"/>
    <n v="517.5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5"/>
    <n v="2000"/>
    <n v="2005"/>
    <x v="0"/>
    <s v="GB"/>
    <s v="GBP"/>
    <n v="1437235200"/>
    <n v="1435177840"/>
    <b v="0"/>
    <n v="30"/>
    <b v="1"/>
    <s v="theater/plays"/>
    <n v="1002.5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230"/>
    <n v="3500"/>
    <n v="3730"/>
    <x v="0"/>
    <s v="CA"/>
    <s v="CAD"/>
    <n v="1446053616"/>
    <n v="1443461616"/>
    <b v="0"/>
    <n v="52"/>
    <b v="1"/>
    <s v="theater/plays"/>
    <n v="1865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0"/>
    <n v="3000"/>
    <n v="3000"/>
    <x v="0"/>
    <s v="GB"/>
    <s v="GBP"/>
    <n v="1400423973"/>
    <n v="1399387173"/>
    <b v="0"/>
    <n v="17"/>
    <b v="1"/>
    <s v="theater/plays"/>
    <n v="1500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1"/>
    <n v="8000"/>
    <n v="8001"/>
    <x v="0"/>
    <s v="US"/>
    <s v="USD"/>
    <n v="1429976994"/>
    <n v="1424796594"/>
    <b v="0"/>
    <n v="19"/>
    <b v="1"/>
    <s v="theater/plays"/>
    <n v="4000.5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4"/>
    <n v="8000"/>
    <n v="8084"/>
    <x v="0"/>
    <s v="GB"/>
    <s v="GBP"/>
    <n v="1426870560"/>
    <n v="1424280899"/>
    <b v="0"/>
    <n v="77"/>
    <b v="1"/>
    <s v="theater/plays"/>
    <n v="4042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42"/>
    <n v="550"/>
    <n v="592"/>
    <x v="0"/>
    <s v="GB"/>
    <s v="GBP"/>
    <n v="1409490480"/>
    <n v="1407400306"/>
    <b v="0"/>
    <n v="21"/>
    <b v="1"/>
    <s v="theater/plays"/>
    <n v="296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73"/>
    <n v="2000"/>
    <n v="2073"/>
    <x v="0"/>
    <s v="GB"/>
    <s v="GBP"/>
    <n v="1440630000"/>
    <n v="1439122800"/>
    <b v="0"/>
    <n v="38"/>
    <b v="1"/>
    <s v="theater/plays"/>
    <n v="1036.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133"/>
    <n v="3000"/>
    <n v="3133"/>
    <x v="0"/>
    <s v="US"/>
    <s v="USD"/>
    <n v="1417305178"/>
    <n v="1414277578"/>
    <b v="0"/>
    <n v="28"/>
    <b v="1"/>
    <s v="theater/plays"/>
    <n v="1566.5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90"/>
    <n v="4000"/>
    <n v="4090"/>
    <x v="0"/>
    <s v="US"/>
    <s v="USD"/>
    <n v="1426044383"/>
    <n v="1423455983"/>
    <b v="0"/>
    <n v="48"/>
    <b v="1"/>
    <s v="theater/plays"/>
    <n v="204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26"/>
    <n v="3500"/>
    <n v="3526"/>
    <x v="0"/>
    <s v="GB"/>
    <s v="GBP"/>
    <n v="1470092340"/>
    <n v="1467973256"/>
    <b v="0"/>
    <n v="46"/>
    <b v="1"/>
    <s v="theater/plays"/>
    <n v="1763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205"/>
    <n v="1750"/>
    <n v="1955"/>
    <x v="0"/>
    <s v="US"/>
    <s v="USD"/>
    <n v="1466707620"/>
    <n v="1464979620"/>
    <b v="0"/>
    <n v="30"/>
    <b v="1"/>
    <s v="theater/plays"/>
    <n v="977.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0.65999999999985448"/>
    <n v="6000"/>
    <n v="6000.66"/>
    <x v="0"/>
    <s v="US"/>
    <s v="USD"/>
    <n v="1448074800"/>
    <n v="1444874768"/>
    <b v="0"/>
    <n v="64"/>
    <b v="1"/>
    <s v="theater/plays"/>
    <n v="3000.33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0"/>
    <n v="2000"/>
    <n v="2000"/>
    <x v="0"/>
    <s v="US"/>
    <s v="USD"/>
    <n v="1418244552"/>
    <n v="1415652552"/>
    <b v="0"/>
    <n v="15"/>
    <b v="1"/>
    <s v="theater/plays"/>
    <n v="1000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100"/>
    <n v="2000"/>
    <n v="2100"/>
    <x v="0"/>
    <s v="US"/>
    <s v="USD"/>
    <n v="1417620506"/>
    <n v="1415028506"/>
    <b v="0"/>
    <n v="41"/>
    <b v="1"/>
    <s v="theater/plays"/>
    <n v="1050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506"/>
    <n v="3000"/>
    <n v="3506"/>
    <x v="0"/>
    <s v="US"/>
    <s v="USD"/>
    <n v="1418581088"/>
    <n v="1415125088"/>
    <b v="0"/>
    <n v="35"/>
    <b v="1"/>
    <s v="theater/plays"/>
    <n v="1753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57"/>
    <n v="1500"/>
    <n v="1557"/>
    <x v="0"/>
    <s v="GB"/>
    <s v="GBP"/>
    <n v="1434625441"/>
    <n v="1432033441"/>
    <b v="0"/>
    <n v="45"/>
    <b v="1"/>
    <s v="theater/plays"/>
    <n v="778.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450"/>
    <n v="10000"/>
    <n v="11450"/>
    <x v="0"/>
    <s v="US"/>
    <s v="USD"/>
    <n v="1464960682"/>
    <n v="1462368682"/>
    <b v="0"/>
    <n v="62"/>
    <b v="1"/>
    <s v="theater/plays"/>
    <n v="572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36"/>
    <n v="1500"/>
    <n v="1536"/>
    <x v="0"/>
    <s v="US"/>
    <s v="USD"/>
    <n v="1405017345"/>
    <n v="1403721345"/>
    <b v="0"/>
    <n v="22"/>
    <b v="1"/>
    <s v="theater/plays"/>
    <n v="768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615"/>
    <n v="500"/>
    <n v="1115"/>
    <x v="0"/>
    <s v="US"/>
    <s v="USD"/>
    <n v="1407536880"/>
    <n v="1404997548"/>
    <b v="0"/>
    <n v="18"/>
    <b v="1"/>
    <s v="theater/plays"/>
    <n v="557.5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0"/>
    <n v="500"/>
    <n v="500"/>
    <x v="0"/>
    <s v="GB"/>
    <s v="GBP"/>
    <n v="1462565855"/>
    <n v="1458245855"/>
    <b v="0"/>
    <n v="12"/>
    <b v="1"/>
    <s v="theater/plays"/>
    <n v="250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87"/>
    <n v="1500"/>
    <n v="1587"/>
    <x v="0"/>
    <s v="US"/>
    <s v="USD"/>
    <n v="1415234760"/>
    <n v="1413065230"/>
    <b v="0"/>
    <n v="44"/>
    <b v="1"/>
    <s v="theater/plays"/>
    <n v="793.5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233"/>
    <n v="550"/>
    <n v="783"/>
    <x v="0"/>
    <s v="GB"/>
    <s v="GBP"/>
    <n v="1406470645"/>
    <n v="1403878645"/>
    <b v="0"/>
    <n v="27"/>
    <b v="1"/>
    <s v="theater/plays"/>
    <n v="391.5"/>
    <x v="1"/>
    <s v="plays"/>
    <x v="3394"/>
    <d v="2014-07-27T09:17:25"/>
  </r>
  <r>
    <n v="3395"/>
    <s v="MIRAMAR"/>
    <s v="Miramar is a a darkly funny play exploring what it is we call â€˜homeâ€™."/>
    <n v="420"/>
    <n v="500"/>
    <n v="920"/>
    <x v="0"/>
    <s v="GB"/>
    <s v="GBP"/>
    <n v="1433009400"/>
    <n v="1431795944"/>
    <b v="0"/>
    <n v="38"/>
    <b v="1"/>
    <s v="theater/plays"/>
    <n v="460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65"/>
    <n v="1500"/>
    <n v="1565"/>
    <x v="0"/>
    <s v="US"/>
    <s v="USD"/>
    <n v="1401595140"/>
    <n v="1399286589"/>
    <b v="0"/>
    <n v="28"/>
    <b v="1"/>
    <s v="theater/plays"/>
    <n v="782.5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30"/>
    <n v="250"/>
    <n v="280"/>
    <x v="0"/>
    <s v="GB"/>
    <s v="GBP"/>
    <n v="1455832800"/>
    <n v="1452338929"/>
    <b v="0"/>
    <n v="24"/>
    <b v="1"/>
    <s v="theater/plays"/>
    <n v="140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43"/>
    <n v="4000"/>
    <n v="4443"/>
    <x v="0"/>
    <s v="US"/>
    <s v="USD"/>
    <n v="1416589200"/>
    <n v="1414605776"/>
    <b v="0"/>
    <n v="65"/>
    <b v="1"/>
    <s v="theater/plays"/>
    <n v="2221.5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45"/>
    <n v="1200"/>
    <n v="1245"/>
    <x v="0"/>
    <s v="GB"/>
    <s v="GBP"/>
    <n v="1424556325"/>
    <n v="1421964325"/>
    <b v="0"/>
    <n v="46"/>
    <b v="1"/>
    <s v="theater/plays"/>
    <n v="622.5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41"/>
    <n v="10000"/>
    <n v="10041"/>
    <x v="0"/>
    <s v="US"/>
    <s v="USD"/>
    <n v="1409266414"/>
    <n v="1405378414"/>
    <b v="0"/>
    <n v="85"/>
    <b v="1"/>
    <s v="theater/plays"/>
    <n v="5020.5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54"/>
    <n v="2900"/>
    <n v="2954"/>
    <x v="0"/>
    <s v="GB"/>
    <s v="GBP"/>
    <n v="1438968146"/>
    <n v="1436376146"/>
    <b v="0"/>
    <n v="66"/>
    <b v="1"/>
    <s v="theater/plays"/>
    <n v="1477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465"/>
    <n v="15000"/>
    <n v="16465"/>
    <x v="0"/>
    <s v="US"/>
    <s v="USD"/>
    <n v="1447295460"/>
    <n v="1444747843"/>
    <b v="0"/>
    <n v="165"/>
    <b v="1"/>
    <s v="theater/plays"/>
    <n v="8232.5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0"/>
    <n v="2000"/>
    <n v="2000"/>
    <x v="0"/>
    <s v="GB"/>
    <s v="GBP"/>
    <n v="1435230324"/>
    <n v="1432638324"/>
    <b v="0"/>
    <n v="17"/>
    <b v="1"/>
    <s v="theater/plays"/>
    <n v="1000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110"/>
    <n v="500"/>
    <n v="610"/>
    <x v="0"/>
    <s v="US"/>
    <s v="USD"/>
    <n v="1434542702"/>
    <n v="1432814702"/>
    <b v="0"/>
    <n v="3"/>
    <b v="1"/>
    <s v="theater/plays"/>
    <n v="305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131.5"/>
    <n v="350"/>
    <n v="481.5"/>
    <x v="0"/>
    <s v="GB"/>
    <s v="GBP"/>
    <n v="1456876740"/>
    <n v="1455063886"/>
    <b v="0"/>
    <n v="17"/>
    <b v="1"/>
    <s v="theater/plays"/>
    <n v="240.75"/>
    <x v="1"/>
    <s v="plays"/>
    <x v="3405"/>
    <d v="2016-03-01T18:59:00"/>
  </r>
  <r>
    <n v="3406"/>
    <s v="Voices of Swords"/>
    <s v="A funny and moving new play about two families dealing with aging parents in very different ways!"/>
    <n v="31"/>
    <n v="10000"/>
    <n v="10031"/>
    <x v="0"/>
    <s v="US"/>
    <s v="USD"/>
    <n v="1405511376"/>
    <n v="1401623376"/>
    <b v="0"/>
    <n v="91"/>
    <b v="1"/>
    <s v="theater/plays"/>
    <n v="5015.5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142"/>
    <n v="2000"/>
    <n v="2142"/>
    <x v="0"/>
    <s v="GB"/>
    <s v="GBP"/>
    <n v="1404641289"/>
    <n v="1402049289"/>
    <b v="0"/>
    <n v="67"/>
    <b v="1"/>
    <s v="theater/plays"/>
    <n v="1071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55"/>
    <n v="500"/>
    <n v="1055"/>
    <x v="0"/>
    <s v="US"/>
    <s v="USD"/>
    <n v="1405727304"/>
    <n v="1403135304"/>
    <b v="0"/>
    <n v="18"/>
    <b v="1"/>
    <s v="theater/plays"/>
    <n v="527.5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118"/>
    <n v="500"/>
    <n v="618"/>
    <x v="0"/>
    <s v="GB"/>
    <s v="GBP"/>
    <n v="1469998680"/>
    <n v="1466710358"/>
    <b v="0"/>
    <n v="21"/>
    <b v="1"/>
    <s v="theater/plays"/>
    <n v="30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255"/>
    <n v="3000"/>
    <n v="3255"/>
    <x v="0"/>
    <s v="US"/>
    <s v="USD"/>
    <n v="1465196400"/>
    <n v="1462841990"/>
    <b v="0"/>
    <n v="40"/>
    <b v="1"/>
    <s v="theater/plays"/>
    <n v="1627.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535"/>
    <n v="15000"/>
    <n v="15535"/>
    <x v="0"/>
    <s v="US"/>
    <s v="USD"/>
    <n v="1444264372"/>
    <n v="1442536372"/>
    <b v="0"/>
    <n v="78"/>
    <b v="1"/>
    <s v="theater/plays"/>
    <n v="7767.5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0"/>
    <n v="3000"/>
    <n v="3000"/>
    <x v="0"/>
    <s v="GB"/>
    <s v="GBP"/>
    <n v="1411858862"/>
    <n v="1409266862"/>
    <b v="0"/>
    <n v="26"/>
    <b v="1"/>
    <s v="theater/plays"/>
    <n v="1500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150"/>
    <n v="500"/>
    <n v="650"/>
    <x v="0"/>
    <s v="US"/>
    <s v="USD"/>
    <n v="1425099540"/>
    <n v="1424280938"/>
    <b v="0"/>
    <n v="14"/>
    <b v="1"/>
    <s v="theater/plays"/>
    <n v="325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105"/>
    <n v="3000"/>
    <n v="3105"/>
    <x v="0"/>
    <s v="US"/>
    <s v="USD"/>
    <n v="1480579140"/>
    <n v="1478030325"/>
    <b v="0"/>
    <n v="44"/>
    <b v="1"/>
    <s v="theater/plays"/>
    <n v="1552.5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0"/>
    <n v="200"/>
    <n v="200"/>
    <x v="0"/>
    <s v="US"/>
    <s v="USD"/>
    <n v="1460935800"/>
    <n v="1459999656"/>
    <b v="0"/>
    <n v="9"/>
    <b v="1"/>
    <s v="theater/plays"/>
    <n v="100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784"/>
    <n v="4000"/>
    <n v="4784"/>
    <x v="0"/>
    <s v="GB"/>
    <s v="GBP"/>
    <n v="1429813800"/>
    <n v="1427363645"/>
    <b v="0"/>
    <n v="30"/>
    <b v="1"/>
    <s v="theater/plays"/>
    <n v="2392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9.9999999999909051E-3"/>
    <n v="1700"/>
    <n v="1700.01"/>
    <x v="0"/>
    <s v="US"/>
    <s v="USD"/>
    <n v="1414284180"/>
    <n v="1410558948"/>
    <b v="0"/>
    <n v="45"/>
    <b v="1"/>
    <s v="theater/plays"/>
    <n v="850.005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35"/>
    <n v="4000"/>
    <n v="4035"/>
    <x v="0"/>
    <s v="US"/>
    <s v="USD"/>
    <n v="1400875307"/>
    <n v="1398283307"/>
    <b v="0"/>
    <n v="56"/>
    <b v="1"/>
    <s v="theater/plays"/>
    <n v="2017.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180"/>
    <n v="2750"/>
    <n v="2930"/>
    <x v="0"/>
    <s v="IE"/>
    <s v="EUR"/>
    <n v="1459978200"/>
    <n v="1458416585"/>
    <b v="0"/>
    <n v="46"/>
    <b v="1"/>
    <s v="theater/plays"/>
    <n v="1465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266"/>
    <n v="700"/>
    <n v="966"/>
    <x v="0"/>
    <s v="GB"/>
    <s v="GBP"/>
    <n v="1455408000"/>
    <n v="1454638202"/>
    <b v="0"/>
    <n v="34"/>
    <b v="1"/>
    <s v="theater/plays"/>
    <n v="483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15"/>
    <n v="10000"/>
    <n v="10115"/>
    <x v="0"/>
    <s v="US"/>
    <s v="USD"/>
    <n v="1425495563"/>
    <n v="1422903563"/>
    <b v="0"/>
    <n v="98"/>
    <b v="1"/>
    <s v="theater/plays"/>
    <n v="5057.5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273"/>
    <n v="3000"/>
    <n v="3273"/>
    <x v="0"/>
    <s v="GB"/>
    <s v="GBP"/>
    <n v="1450051200"/>
    <n v="1447594176"/>
    <b v="0"/>
    <n v="46"/>
    <b v="1"/>
    <s v="theater/plays"/>
    <n v="1636.5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100"/>
    <n v="250"/>
    <n v="350"/>
    <x v="0"/>
    <s v="US"/>
    <s v="USD"/>
    <n v="1429912341"/>
    <n v="1427320341"/>
    <b v="0"/>
    <n v="10"/>
    <b v="1"/>
    <s v="theater/plays"/>
    <n v="17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215"/>
    <n v="6000"/>
    <n v="6215"/>
    <x v="0"/>
    <s v="US"/>
    <s v="USD"/>
    <n v="1423119540"/>
    <n v="1421252084"/>
    <b v="0"/>
    <n v="76"/>
    <b v="1"/>
    <s v="theater/plays"/>
    <n v="3107.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891.09999999999854"/>
    <n v="30000"/>
    <n v="30891.1"/>
    <x v="0"/>
    <s v="US"/>
    <s v="USD"/>
    <n v="1412434136"/>
    <n v="1409669336"/>
    <b v="0"/>
    <n v="104"/>
    <b v="1"/>
    <s v="theater/plays"/>
    <n v="15445.55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05"/>
    <n v="3750"/>
    <n v="4055"/>
    <x v="0"/>
    <s v="US"/>
    <s v="USD"/>
    <n v="1411264800"/>
    <n v="1409620903"/>
    <b v="0"/>
    <n v="87"/>
    <b v="1"/>
    <s v="theater/plays"/>
    <n v="2027.5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0"/>
    <n v="1500"/>
    <n v="1500"/>
    <x v="0"/>
    <s v="GB"/>
    <s v="GBP"/>
    <n v="1404314952"/>
    <n v="1401722952"/>
    <b v="0"/>
    <n v="29"/>
    <b v="1"/>
    <s v="theater/plays"/>
    <n v="750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55"/>
    <n v="2000"/>
    <n v="2055"/>
    <x v="0"/>
    <s v="GB"/>
    <s v="GBP"/>
    <n v="1425142800"/>
    <n v="1422983847"/>
    <b v="0"/>
    <n v="51"/>
    <b v="1"/>
    <s v="theater/plays"/>
    <n v="1027.5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45"/>
    <n v="150"/>
    <n v="195"/>
    <x v="0"/>
    <s v="GB"/>
    <s v="GBP"/>
    <n v="1478046661"/>
    <n v="1476837061"/>
    <b v="0"/>
    <n v="12"/>
    <b v="1"/>
    <s v="theater/plays"/>
    <n v="97.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170.98999999999978"/>
    <n v="2000"/>
    <n v="2170.9899999999998"/>
    <x v="0"/>
    <s v="GB"/>
    <s v="GBP"/>
    <n v="1406760101"/>
    <n v="1404168101"/>
    <b v="0"/>
    <n v="72"/>
    <b v="1"/>
    <s v="theater/plays"/>
    <n v="1085.4949999999999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0"/>
    <n v="2000"/>
    <n v="2000"/>
    <x v="0"/>
    <s v="US"/>
    <s v="USD"/>
    <n v="1408383153"/>
    <n v="1405791153"/>
    <b v="0"/>
    <n v="21"/>
    <b v="1"/>
    <s v="theater/plays"/>
    <n v="1000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193"/>
    <n v="2000"/>
    <n v="2193"/>
    <x v="0"/>
    <s v="US"/>
    <s v="USD"/>
    <n v="1454709600"/>
    <n v="1452520614"/>
    <b v="0"/>
    <n v="42"/>
    <b v="1"/>
    <s v="theater/plays"/>
    <n v="1096.5"/>
    <x v="1"/>
    <s v="plays"/>
    <x v="3432"/>
    <d v="2016-02-05T17:00:00"/>
  </r>
  <r>
    <n v="3433"/>
    <s v="The Dybbuk"/>
    <s v="death&amp;pretzels presents their first Chicago based project:_x000a_The Dybbuk by S. Ansky"/>
    <n v="25"/>
    <n v="9500"/>
    <n v="9525"/>
    <x v="0"/>
    <s v="US"/>
    <s v="USD"/>
    <n v="1402974000"/>
    <n v="1400290255"/>
    <b v="0"/>
    <n v="71"/>
    <b v="1"/>
    <s v="theater/plays"/>
    <n v="4762.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555"/>
    <n v="10000"/>
    <n v="10555"/>
    <x v="0"/>
    <s v="US"/>
    <s v="USD"/>
    <n v="1404983269"/>
    <n v="1402391269"/>
    <b v="0"/>
    <n v="168"/>
    <b v="1"/>
    <s v="theater/plays"/>
    <n v="5277.5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20"/>
    <n v="1000"/>
    <n v="1120"/>
    <x v="0"/>
    <s v="US"/>
    <s v="USD"/>
    <n v="1470538800"/>
    <n v="1469112493"/>
    <b v="0"/>
    <n v="19"/>
    <b v="1"/>
    <s v="theater/plays"/>
    <n v="560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295"/>
    <n v="5000"/>
    <n v="5295"/>
    <x v="0"/>
    <s v="US"/>
    <s v="USD"/>
    <n v="1408638480"/>
    <n v="1406811593"/>
    <b v="0"/>
    <n v="37"/>
    <b v="1"/>
    <s v="theater/plays"/>
    <n v="2647.5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"/>
    <n v="3000"/>
    <n v="3030"/>
    <x v="0"/>
    <s v="US"/>
    <s v="USD"/>
    <n v="1440003820"/>
    <n v="1437411820"/>
    <b v="0"/>
    <n v="36"/>
    <b v="1"/>
    <s v="theater/plays"/>
    <n v="1515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105"/>
    <n v="2500"/>
    <n v="2605"/>
    <x v="0"/>
    <s v="GB"/>
    <s v="GBP"/>
    <n v="1430600400"/>
    <n v="1428358567"/>
    <b v="0"/>
    <n v="14"/>
    <b v="1"/>
    <s v="theater/plays"/>
    <n v="1302.5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416.1400000000001"/>
    <n v="1200"/>
    <n v="1616.14"/>
    <x v="0"/>
    <s v="US"/>
    <s v="USD"/>
    <n v="1453179540"/>
    <n v="1452030730"/>
    <b v="0"/>
    <n v="18"/>
    <b v="1"/>
    <s v="theater/plays"/>
    <n v="808.07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260.92000000000007"/>
    <n v="5000"/>
    <n v="5260.92"/>
    <x v="0"/>
    <s v="US"/>
    <s v="USD"/>
    <n v="1405095300"/>
    <n v="1403146628"/>
    <b v="0"/>
    <n v="82"/>
    <b v="1"/>
    <s v="theater/plays"/>
    <n v="2630.4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65"/>
    <n v="2500"/>
    <n v="2565"/>
    <x v="0"/>
    <s v="US"/>
    <s v="USD"/>
    <n v="1447445820"/>
    <n v="1445077121"/>
    <b v="0"/>
    <n v="43"/>
    <b v="1"/>
    <s v="theater/plays"/>
    <n v="1282.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0"/>
    <n v="250"/>
    <n v="250"/>
    <x v="0"/>
    <s v="US"/>
    <s v="USD"/>
    <n v="1433016672"/>
    <n v="1430424672"/>
    <b v="0"/>
    <n v="8"/>
    <b v="1"/>
    <s v="theater/plays"/>
    <n v="1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855"/>
    <n v="1000"/>
    <n v="1855"/>
    <x v="0"/>
    <s v="US"/>
    <s v="USD"/>
    <n v="1410266146"/>
    <n v="1407674146"/>
    <b v="0"/>
    <n v="45"/>
    <b v="1"/>
    <s v="theater/plays"/>
    <n v="927.5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567"/>
    <n v="300"/>
    <n v="867"/>
    <x v="0"/>
    <s v="AU"/>
    <s v="AUD"/>
    <n v="1465394340"/>
    <n v="1464677986"/>
    <b v="0"/>
    <n v="20"/>
    <b v="1"/>
    <s v="theater/plays"/>
    <n v="433.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0"/>
    <n v="2000"/>
    <n v="2000"/>
    <x v="0"/>
    <s v="GB"/>
    <s v="GBP"/>
    <n v="1445604236"/>
    <n v="1443185036"/>
    <b v="0"/>
    <n v="31"/>
    <b v="1"/>
    <s v="theater/plays"/>
    <n v="1000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82"/>
    <n v="1000"/>
    <n v="1082"/>
    <x v="0"/>
    <s v="GB"/>
    <s v="GBP"/>
    <n v="1423138800"/>
    <n v="1421092725"/>
    <b v="0"/>
    <n v="25"/>
    <b v="1"/>
    <s v="theater/plays"/>
    <n v="541"/>
    <x v="1"/>
    <s v="plays"/>
    <x v="3446"/>
    <d v="2015-02-05T07:20:00"/>
  </r>
  <r>
    <n v="3447"/>
    <s v="The Vagabond Halfback"/>
    <s v="&quot;He was a poet, a vagrant, a philosopher, a lady's man and a hard drinker&quot;"/>
    <n v="78"/>
    <n v="1000"/>
    <n v="1078"/>
    <x v="0"/>
    <s v="US"/>
    <s v="USD"/>
    <n v="1458332412"/>
    <n v="1454448012"/>
    <b v="0"/>
    <n v="14"/>
    <b v="1"/>
    <s v="theater/plays"/>
    <n v="539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05"/>
    <n v="2100"/>
    <n v="2305"/>
    <x v="0"/>
    <s v="US"/>
    <s v="USD"/>
    <n v="1418784689"/>
    <n v="1416192689"/>
    <b v="0"/>
    <n v="45"/>
    <b v="1"/>
    <s v="theater/plays"/>
    <n v="1152.5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565"/>
    <n v="800"/>
    <n v="1365"/>
    <x v="0"/>
    <s v="US"/>
    <s v="USD"/>
    <n v="1468036800"/>
    <n v="1465607738"/>
    <b v="0"/>
    <n v="20"/>
    <b v="1"/>
    <s v="theater/plays"/>
    <n v="682.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260"/>
    <n v="500"/>
    <n v="760"/>
    <x v="0"/>
    <s v="GB"/>
    <s v="GBP"/>
    <n v="1427990071"/>
    <n v="1422809671"/>
    <b v="0"/>
    <n v="39"/>
    <b v="1"/>
    <s v="theater/plays"/>
    <n v="380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8"/>
    <n v="650"/>
    <n v="658"/>
    <x v="0"/>
    <s v="US"/>
    <s v="USD"/>
    <n v="1429636927"/>
    <n v="1427304127"/>
    <b v="0"/>
    <n v="16"/>
    <b v="1"/>
    <s v="theater/plays"/>
    <n v="329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532"/>
    <n v="1000"/>
    <n v="1532"/>
    <x v="0"/>
    <s v="US"/>
    <s v="USD"/>
    <n v="1406087940"/>
    <n v="1404141626"/>
    <b v="0"/>
    <n v="37"/>
    <b v="1"/>
    <s v="theater/plays"/>
    <n v="766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85"/>
    <n v="300"/>
    <n v="385"/>
    <x v="0"/>
    <s v="GB"/>
    <s v="GBP"/>
    <n v="1471130956"/>
    <n v="1465946956"/>
    <b v="0"/>
    <n v="14"/>
    <b v="1"/>
    <s v="theater/plays"/>
    <n v="192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5"/>
    <n v="700"/>
    <n v="705"/>
    <x v="0"/>
    <s v="GB"/>
    <s v="GBP"/>
    <n v="1406825159"/>
    <n v="1404233159"/>
    <b v="0"/>
    <n v="21"/>
    <b v="1"/>
    <s v="theater/plays"/>
    <n v="352.5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65"/>
    <n v="10000"/>
    <n v="10065"/>
    <x v="0"/>
    <s v="US"/>
    <s v="USD"/>
    <n v="1476381627"/>
    <n v="1473789627"/>
    <b v="0"/>
    <n v="69"/>
    <b v="1"/>
    <s v="theater/plays"/>
    <n v="5032.5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2739"/>
    <n v="3000"/>
    <n v="5739"/>
    <x v="0"/>
    <s v="US"/>
    <s v="USD"/>
    <n v="1406876340"/>
    <n v="1404190567"/>
    <b v="0"/>
    <n v="16"/>
    <b v="1"/>
    <s v="theater/plays"/>
    <n v="2869.5"/>
    <x v="1"/>
    <s v="plays"/>
    <x v="3456"/>
    <d v="2014-08-01T01:59:00"/>
  </r>
  <r>
    <n v="3457"/>
    <s v="The Impossible Adventures Of Supernova Jones"/>
    <s v="Robots, Space Battles, Mystery, and Intrigue. Nothing is Impossible..."/>
    <n v="804"/>
    <n v="2000"/>
    <n v="2804"/>
    <x v="0"/>
    <s v="US"/>
    <s v="USD"/>
    <n v="1423720740"/>
    <n v="1421081857"/>
    <b v="0"/>
    <n v="55"/>
    <b v="1"/>
    <s v="theater/plays"/>
    <n v="1402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238"/>
    <n v="978"/>
    <n v="1216"/>
    <x v="0"/>
    <s v="US"/>
    <s v="USD"/>
    <n v="1422937620"/>
    <n v="1420606303"/>
    <b v="0"/>
    <n v="27"/>
    <b v="1"/>
    <s v="theater/plays"/>
    <n v="60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131"/>
    <n v="500"/>
    <n v="631"/>
    <x v="0"/>
    <s v="GB"/>
    <s v="GBP"/>
    <n v="1463743860"/>
    <n v="1461151860"/>
    <b v="0"/>
    <n v="36"/>
    <b v="1"/>
    <s v="theater/plays"/>
    <n v="315.5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450"/>
    <n v="500"/>
    <n v="950"/>
    <x v="0"/>
    <s v="GB"/>
    <s v="GBP"/>
    <n v="1408106352"/>
    <n v="1406896752"/>
    <b v="0"/>
    <n v="19"/>
    <b v="1"/>
    <s v="theater/plays"/>
    <n v="475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195"/>
    <n v="500"/>
    <n v="695"/>
    <x v="0"/>
    <s v="US"/>
    <s v="USD"/>
    <n v="1477710000"/>
    <n v="1475248279"/>
    <b v="0"/>
    <n v="12"/>
    <b v="1"/>
    <s v="theater/plays"/>
    <n v="347.5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5"/>
    <n v="250"/>
    <n v="505"/>
    <x v="0"/>
    <s v="US"/>
    <s v="USD"/>
    <n v="1436551200"/>
    <n v="1435181628"/>
    <b v="0"/>
    <n v="17"/>
    <b v="1"/>
    <s v="theater/plays"/>
    <n v="252.5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338"/>
    <n v="10000"/>
    <n v="10338"/>
    <x v="0"/>
    <s v="CA"/>
    <s v="CAD"/>
    <n v="1476158340"/>
    <n v="1472594585"/>
    <b v="0"/>
    <n v="114"/>
    <b v="1"/>
    <s v="theater/plays"/>
    <n v="5169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116.18000000000029"/>
    <n v="5000"/>
    <n v="5116.18"/>
    <x v="0"/>
    <s v="US"/>
    <s v="USD"/>
    <n v="1471921637"/>
    <n v="1469329637"/>
    <b v="0"/>
    <n v="93"/>
    <b v="1"/>
    <s v="theater/plays"/>
    <n v="2558.09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60"/>
    <n v="2000"/>
    <n v="2060"/>
    <x v="0"/>
    <s v="GB"/>
    <s v="GBP"/>
    <n v="1439136000"/>
    <n v="1436972472"/>
    <b v="0"/>
    <n v="36"/>
    <b v="1"/>
    <s v="theater/plays"/>
    <n v="1030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950"/>
    <n v="3500"/>
    <n v="4450"/>
    <x v="0"/>
    <s v="US"/>
    <s v="USD"/>
    <n v="1461108450"/>
    <n v="1455928050"/>
    <b v="0"/>
    <n v="61"/>
    <b v="1"/>
    <s v="theater/plays"/>
    <n v="2225"/>
    <x v="1"/>
    <s v="plays"/>
    <x v="3466"/>
    <d v="2016-04-19T18:27:30"/>
  </r>
  <r>
    <n v="3467"/>
    <s v="Venus in Fur, Los Angeles."/>
    <s v="Venus in Fur, By David Ives."/>
    <n v="30"/>
    <n v="3000"/>
    <n v="3030"/>
    <x v="0"/>
    <s v="US"/>
    <s v="USD"/>
    <n v="1426864032"/>
    <n v="1424275632"/>
    <b v="0"/>
    <n v="47"/>
    <b v="1"/>
    <s v="theater/plays"/>
    <n v="1515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2178"/>
    <n v="10000"/>
    <n v="12178"/>
    <x v="0"/>
    <s v="US"/>
    <s v="USD"/>
    <n v="1474426800"/>
    <n v="1471976529"/>
    <b v="0"/>
    <n v="17"/>
    <b v="1"/>
    <s v="theater/plays"/>
    <n v="6089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375"/>
    <n v="2800"/>
    <n v="3175"/>
    <x v="0"/>
    <s v="US"/>
    <s v="USD"/>
    <n v="1461857045"/>
    <n v="1459265045"/>
    <b v="0"/>
    <n v="63"/>
    <b v="1"/>
    <s v="theater/plays"/>
    <n v="1587.5"/>
    <x v="1"/>
    <s v="plays"/>
    <x v="3469"/>
    <d v="2016-04-28T10:24:05"/>
  </r>
  <r>
    <n v="3470"/>
    <s v="She Kills Monsters"/>
    <s v="The New Artist's Circle is a theatre company dedicated to bringing the arts to young people."/>
    <n v="125"/>
    <n v="250"/>
    <n v="375"/>
    <x v="0"/>
    <s v="US"/>
    <s v="USD"/>
    <n v="1468618680"/>
    <n v="1465345902"/>
    <b v="0"/>
    <n v="9"/>
    <b v="1"/>
    <s v="theater/plays"/>
    <n v="187.5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73"/>
    <n v="500"/>
    <n v="1073"/>
    <x v="0"/>
    <s v="GB"/>
    <s v="GBP"/>
    <n v="1409515200"/>
    <n v="1405971690"/>
    <b v="0"/>
    <n v="30"/>
    <b v="1"/>
    <s v="theater/plays"/>
    <n v="536.5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41"/>
    <n v="2000"/>
    <n v="2041"/>
    <x v="0"/>
    <s v="US"/>
    <s v="USD"/>
    <n v="1415253540"/>
    <n v="1413432331"/>
    <b v="0"/>
    <n v="23"/>
    <b v="1"/>
    <s v="theater/plays"/>
    <n v="1020.5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0"/>
    <n v="4900"/>
    <n v="4900"/>
    <x v="0"/>
    <s v="US"/>
    <s v="USD"/>
    <n v="1426883220"/>
    <n v="1425067296"/>
    <b v="0"/>
    <n v="33"/>
    <b v="1"/>
    <s v="theater/plays"/>
    <n v="2450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"/>
    <n v="2000"/>
    <n v="2020"/>
    <x v="0"/>
    <s v="GB"/>
    <s v="GBP"/>
    <n v="1469016131"/>
    <n v="1466424131"/>
    <b v="0"/>
    <n v="39"/>
    <b v="1"/>
    <s v="theater/plays"/>
    <n v="1010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40"/>
    <n v="300"/>
    <n v="340"/>
    <x v="0"/>
    <s v="GB"/>
    <s v="GBP"/>
    <n v="1414972800"/>
    <n v="1412629704"/>
    <b v="0"/>
    <n v="17"/>
    <b v="1"/>
    <s v="theater/plays"/>
    <n v="17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12"/>
    <n v="300"/>
    <n v="312"/>
    <x v="0"/>
    <s v="US"/>
    <s v="USD"/>
    <n v="1414378800"/>
    <n v="1412836990"/>
    <b v="0"/>
    <n v="6"/>
    <b v="1"/>
    <s v="theater/plays"/>
    <n v="156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276"/>
    <n v="1800"/>
    <n v="2076"/>
    <x v="0"/>
    <s v="US"/>
    <s v="USD"/>
    <n v="1431831600"/>
    <n v="1430761243"/>
    <b v="0"/>
    <n v="39"/>
    <b v="1"/>
    <s v="theater/plays"/>
    <n v="1038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57"/>
    <n v="2000"/>
    <n v="2257"/>
    <x v="0"/>
    <s v="US"/>
    <s v="USD"/>
    <n v="1426539600"/>
    <n v="1424296822"/>
    <b v="0"/>
    <n v="57"/>
    <b v="1"/>
    <s v="theater/plays"/>
    <n v="1128.5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418"/>
    <n v="1500"/>
    <n v="1918"/>
    <x v="0"/>
    <s v="GB"/>
    <s v="GBP"/>
    <n v="1403382680"/>
    <n v="1400790680"/>
    <b v="0"/>
    <n v="56"/>
    <b v="1"/>
    <s v="theater/plays"/>
    <n v="959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640"/>
    <n v="1500"/>
    <n v="2140"/>
    <x v="0"/>
    <s v="US"/>
    <s v="USD"/>
    <n v="1436562000"/>
    <n v="1434440227"/>
    <b v="0"/>
    <n v="13"/>
    <b v="1"/>
    <s v="theater/plays"/>
    <n v="1070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880"/>
    <n v="10000"/>
    <n v="11880"/>
    <x v="0"/>
    <s v="AU"/>
    <s v="AUD"/>
    <n v="1420178188"/>
    <n v="1418709388"/>
    <b v="0"/>
    <n v="95"/>
    <b v="1"/>
    <s v="theater/plays"/>
    <n v="5940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1150"/>
    <n v="3000"/>
    <n v="4150"/>
    <x v="0"/>
    <s v="GB"/>
    <s v="GBP"/>
    <n v="1404671466"/>
    <n v="1402079466"/>
    <b v="0"/>
    <n v="80"/>
    <b v="1"/>
    <s v="theater/plays"/>
    <n v="20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2008"/>
    <n v="3350"/>
    <n v="5358"/>
    <x v="0"/>
    <s v="US"/>
    <s v="USD"/>
    <n v="1404403381"/>
    <n v="1401811381"/>
    <b v="0"/>
    <n v="133"/>
    <b v="1"/>
    <s v="theater/plays"/>
    <n v="267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356"/>
    <n v="2500"/>
    <n v="2856"/>
    <x v="0"/>
    <s v="US"/>
    <s v="USD"/>
    <n v="1466014499"/>
    <n v="1463422499"/>
    <b v="0"/>
    <n v="44"/>
    <b v="1"/>
    <s v="theater/plays"/>
    <n v="1428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0"/>
    <n v="1650"/>
    <n v="1660"/>
    <x v="0"/>
    <s v="US"/>
    <s v="USD"/>
    <n v="1454431080"/>
    <n v="1451839080"/>
    <b v="0"/>
    <n v="30"/>
    <b v="1"/>
    <s v="theater/plays"/>
    <n v="830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1656"/>
    <n v="3000"/>
    <n v="4656"/>
    <x v="0"/>
    <s v="US"/>
    <s v="USD"/>
    <n v="1433314740"/>
    <n v="1430600401"/>
    <b v="0"/>
    <n v="56"/>
    <b v="1"/>
    <s v="theater/plays"/>
    <n v="2328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555"/>
    <n v="2000"/>
    <n v="2555"/>
    <x v="0"/>
    <s v="GB"/>
    <s v="GBP"/>
    <n v="1435185252"/>
    <n v="1432593252"/>
    <b v="0"/>
    <n v="66"/>
    <b v="1"/>
    <s v="theater/plays"/>
    <n v="1277.5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636"/>
    <n v="3000"/>
    <n v="3636"/>
    <x v="0"/>
    <s v="US"/>
    <s v="USD"/>
    <n v="1429286400"/>
    <n v="1427221560"/>
    <b v="0"/>
    <n v="29"/>
    <b v="1"/>
    <s v="theater/plays"/>
    <n v="181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635"/>
    <n v="5000"/>
    <n v="5635"/>
    <x v="0"/>
    <s v="GB"/>
    <s v="GBP"/>
    <n v="1400965200"/>
    <n v="1398352531"/>
    <b v="0"/>
    <n v="72"/>
    <b v="1"/>
    <s v="theater/plays"/>
    <n v="2817.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275"/>
    <n v="1000"/>
    <n v="1275"/>
    <x v="0"/>
    <s v="US"/>
    <s v="USD"/>
    <n v="1460574924"/>
    <n v="1457982924"/>
    <b v="0"/>
    <n v="27"/>
    <b v="1"/>
    <s v="theater/plays"/>
    <n v="637.5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291"/>
    <n v="500"/>
    <n v="791"/>
    <x v="0"/>
    <s v="US"/>
    <s v="USD"/>
    <n v="1431928784"/>
    <n v="1430114384"/>
    <b v="0"/>
    <n v="10"/>
    <b v="1"/>
    <s v="theater/plays"/>
    <n v="395.5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200.2199999999998"/>
    <n v="3800"/>
    <n v="4000.22"/>
    <x v="0"/>
    <s v="US"/>
    <s v="USD"/>
    <n v="1445818397"/>
    <n v="1442794397"/>
    <b v="0"/>
    <n v="35"/>
    <b v="1"/>
    <s v="theater/plays"/>
    <n v="2000.11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0"/>
    <n v="1500"/>
    <n v="1500"/>
    <x v="0"/>
    <s v="US"/>
    <s v="USD"/>
    <n v="1408252260"/>
    <n v="1406580436"/>
    <b v="0"/>
    <n v="29"/>
    <b v="1"/>
    <s v="theater/plays"/>
    <n v="750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0"/>
    <n v="400"/>
    <n v="400"/>
    <x v="0"/>
    <s v="US"/>
    <s v="USD"/>
    <n v="1480140000"/>
    <n v="1479186575"/>
    <b v="0"/>
    <n v="13"/>
    <b v="1"/>
    <s v="theater/plays"/>
    <n v="200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343"/>
    <n v="5000"/>
    <n v="5343"/>
    <x v="0"/>
    <s v="CA"/>
    <s v="CAD"/>
    <n v="1414862280"/>
    <n v="1412360309"/>
    <b v="0"/>
    <n v="72"/>
    <b v="1"/>
    <s v="theater/plays"/>
    <n v="2671.5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732"/>
    <n v="3000"/>
    <n v="3732"/>
    <x v="0"/>
    <s v="US"/>
    <s v="USD"/>
    <n v="1473625166"/>
    <n v="1470169166"/>
    <b v="0"/>
    <n v="78"/>
    <b v="1"/>
    <s v="theater/plays"/>
    <n v="1866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35"/>
    <n v="1551"/>
    <n v="1686"/>
    <x v="0"/>
    <s v="US"/>
    <s v="USD"/>
    <n v="1464904800"/>
    <n v="1463852904"/>
    <b v="0"/>
    <n v="49"/>
    <b v="1"/>
    <s v="theater/plays"/>
    <n v="843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40"/>
    <n v="1650"/>
    <n v="1690"/>
    <x v="0"/>
    <s v="CA"/>
    <s v="CAD"/>
    <n v="1464471840"/>
    <n v="1459309704"/>
    <b v="0"/>
    <n v="42"/>
    <b v="1"/>
    <s v="theater/plays"/>
    <n v="845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110"/>
    <n v="2000"/>
    <n v="2110"/>
    <x v="0"/>
    <s v="US"/>
    <s v="USD"/>
    <n v="1435733940"/>
    <n v="1431046325"/>
    <b v="0"/>
    <n v="35"/>
    <b v="1"/>
    <s v="theater/plays"/>
    <n v="105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63"/>
    <n v="1000"/>
    <n v="1063"/>
    <x v="0"/>
    <s v="US"/>
    <s v="USD"/>
    <n v="1457326740"/>
    <n v="1455919438"/>
    <b v="0"/>
    <n v="42"/>
    <b v="1"/>
    <s v="theater/plays"/>
    <n v="531.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0"/>
    <n v="1500"/>
    <n v="1510"/>
    <x v="0"/>
    <s v="GB"/>
    <s v="GBP"/>
    <n v="1441995595"/>
    <n v="1439835595"/>
    <b v="0"/>
    <n v="42"/>
    <b v="1"/>
    <s v="theater/plays"/>
    <n v="755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216"/>
    <n v="4000"/>
    <n v="4216"/>
    <x v="0"/>
    <s v="US"/>
    <s v="USD"/>
    <n v="1458100740"/>
    <n v="1456862924"/>
    <b v="0"/>
    <n v="31"/>
    <b v="1"/>
    <s v="theater/plays"/>
    <n v="2108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189"/>
    <n v="2500"/>
    <n v="2689"/>
    <x v="0"/>
    <s v="GB"/>
    <s v="GBP"/>
    <n v="1469359728"/>
    <n v="1466767728"/>
    <b v="0"/>
    <n v="38"/>
    <b v="1"/>
    <s v="theater/plays"/>
    <n v="1344.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0"/>
    <n v="1000"/>
    <n v="1000"/>
    <x v="0"/>
    <s v="US"/>
    <s v="USD"/>
    <n v="1447959491"/>
    <n v="1445363891"/>
    <b v="0"/>
    <n v="8"/>
    <b v="1"/>
    <s v="theater/plays"/>
    <n v="500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94"/>
    <n v="2500"/>
    <n v="2594"/>
    <x v="0"/>
    <s v="US"/>
    <s v="USD"/>
    <n v="1399953600"/>
    <n v="1398983245"/>
    <b v="0"/>
    <n v="39"/>
    <b v="1"/>
    <s v="theater/plays"/>
    <n v="129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45"/>
    <n v="3000"/>
    <n v="3045"/>
    <x v="0"/>
    <s v="US"/>
    <s v="USD"/>
    <n v="1408815440"/>
    <n v="1404927440"/>
    <b v="0"/>
    <n v="29"/>
    <b v="1"/>
    <s v="theater/plays"/>
    <n v="1522.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440"/>
    <n v="10000"/>
    <n v="10440"/>
    <x v="0"/>
    <s v="US"/>
    <s v="USD"/>
    <n v="1464732537"/>
    <n v="1462140537"/>
    <b v="0"/>
    <n v="72"/>
    <b v="1"/>
    <s v="theater/plays"/>
    <n v="5220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80"/>
    <n v="100"/>
    <n v="180"/>
    <x v="0"/>
    <s v="GB"/>
    <s v="GBP"/>
    <n v="1462914000"/>
    <n v="1460914253"/>
    <b v="0"/>
    <n v="15"/>
    <b v="1"/>
    <s v="theater/plays"/>
    <n v="90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190"/>
    <n v="3000"/>
    <n v="3190"/>
    <x v="0"/>
    <s v="US"/>
    <s v="USD"/>
    <n v="1416545700"/>
    <n v="1415392666"/>
    <b v="0"/>
    <n v="33"/>
    <b v="1"/>
    <s v="theater/plays"/>
    <n v="1595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5"/>
    <n v="900"/>
    <n v="905"/>
    <x v="0"/>
    <s v="US"/>
    <s v="USD"/>
    <n v="1404312846"/>
    <n v="1402584846"/>
    <b v="0"/>
    <n v="15"/>
    <b v="1"/>
    <s v="theater/plays"/>
    <n v="452.5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8"/>
    <n v="1500"/>
    <n v="1518"/>
    <x v="0"/>
    <s v="GB"/>
    <s v="GBP"/>
    <n v="1415385000"/>
    <n v="1413406695"/>
    <b v="0"/>
    <n v="19"/>
    <b v="1"/>
    <s v="theater/plays"/>
    <n v="75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0"/>
    <n v="1000"/>
    <n v="1000"/>
    <x v="0"/>
    <s v="GB"/>
    <s v="GBP"/>
    <n v="1429789992"/>
    <n v="1424609592"/>
    <b v="0"/>
    <n v="17"/>
    <b v="1"/>
    <s v="theater/plays"/>
    <n v="500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515"/>
    <n v="2800"/>
    <n v="3315"/>
    <x v="0"/>
    <s v="US"/>
    <s v="USD"/>
    <n v="1401857940"/>
    <n v="1400725112"/>
    <b v="0"/>
    <n v="44"/>
    <b v="1"/>
    <s v="theater/plays"/>
    <n v="1657.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"/>
    <n v="500"/>
    <n v="550"/>
    <x v="0"/>
    <s v="US"/>
    <s v="USD"/>
    <n v="1422853140"/>
    <n v="1421439552"/>
    <b v="0"/>
    <n v="10"/>
    <b v="1"/>
    <s v="theater/plays"/>
    <n v="27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80"/>
    <n v="3000"/>
    <n v="3080"/>
    <x v="0"/>
    <s v="US"/>
    <s v="USD"/>
    <n v="1433097171"/>
    <n v="1430505171"/>
    <b v="0"/>
    <n v="46"/>
    <b v="1"/>
    <s v="theater/plays"/>
    <n v="1540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0"/>
    <n v="2500"/>
    <n v="2500"/>
    <x v="0"/>
    <s v="US"/>
    <s v="USD"/>
    <n v="1410145200"/>
    <n v="1407197670"/>
    <b v="0"/>
    <n v="11"/>
    <b v="1"/>
    <s v="theater/plays"/>
    <n v="1250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0"/>
    <n v="4000"/>
    <n v="4000"/>
    <x v="0"/>
    <s v="GB"/>
    <s v="GBP"/>
    <n v="1404471600"/>
    <n v="1401910634"/>
    <b v="0"/>
    <n v="13"/>
    <b v="1"/>
    <s v="theater/plays"/>
    <n v="2000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.69000000000005"/>
    <n v="1500"/>
    <n v="1650.69"/>
    <x v="0"/>
    <s v="US"/>
    <s v="USD"/>
    <n v="1412259660"/>
    <n v="1410461299"/>
    <b v="0"/>
    <n v="33"/>
    <b v="1"/>
    <s v="theater/plays"/>
    <n v="825.3450000000000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7"/>
    <n v="2000"/>
    <n v="2027"/>
    <x v="0"/>
    <s v="GB"/>
    <s v="GBP"/>
    <n v="1425478950"/>
    <n v="1422886950"/>
    <b v="0"/>
    <n v="28"/>
    <b v="1"/>
    <s v="theater/plays"/>
    <n v="1013.5"/>
    <x v="1"/>
    <s v="plays"/>
    <x v="3519"/>
    <d v="2015-03-04T09:22:30"/>
  </r>
  <r>
    <n v="3520"/>
    <s v="Protocols"/>
    <s v="Help us to bring &quot;Protocols&quot; at the 2015 Camden Fringe. The most controversial play of the year."/>
    <n v="15"/>
    <n v="2000"/>
    <n v="2015"/>
    <x v="0"/>
    <s v="GB"/>
    <s v="GBP"/>
    <n v="1441547220"/>
    <n v="1439322412"/>
    <b v="0"/>
    <n v="21"/>
    <b v="1"/>
    <s v="theater/plays"/>
    <n v="1007.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243"/>
    <n v="350"/>
    <n v="593"/>
    <x v="0"/>
    <s v="US"/>
    <s v="USD"/>
    <n v="1411980020"/>
    <n v="1409388020"/>
    <b v="0"/>
    <n v="13"/>
    <b v="1"/>
    <s v="theater/plays"/>
    <n v="296.5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0"/>
    <n v="1395"/>
    <n v="1395"/>
    <x v="0"/>
    <s v="GB"/>
    <s v="GBP"/>
    <n v="1442311560"/>
    <n v="1439924246"/>
    <b v="0"/>
    <n v="34"/>
    <b v="1"/>
    <s v="theater/plays"/>
    <n v="697.5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546"/>
    <n v="4000"/>
    <n v="4546"/>
    <x v="0"/>
    <s v="GB"/>
    <s v="GBP"/>
    <n v="1474844400"/>
    <n v="1469871148"/>
    <b v="0"/>
    <n v="80"/>
    <b v="1"/>
    <s v="theater/plays"/>
    <n v="227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56"/>
    <n v="10000"/>
    <n v="10156"/>
    <x v="0"/>
    <s v="US"/>
    <s v="USD"/>
    <n v="1410580800"/>
    <n v="1409336373"/>
    <b v="0"/>
    <n v="74"/>
    <b v="1"/>
    <s v="theater/plays"/>
    <n v="5078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30"/>
    <n v="500"/>
    <n v="530"/>
    <x v="0"/>
    <s v="US"/>
    <s v="USD"/>
    <n v="1439136000"/>
    <n v="1438188106"/>
    <b v="0"/>
    <n v="7"/>
    <b v="1"/>
    <s v="theater/plays"/>
    <n v="265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66"/>
    <n v="3300"/>
    <n v="3366"/>
    <x v="0"/>
    <s v="US"/>
    <s v="USD"/>
    <n v="1461823140"/>
    <n v="1459411371"/>
    <b v="0"/>
    <n v="34"/>
    <b v="1"/>
    <s v="theater/plays"/>
    <n v="1683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015"/>
    <n v="6000"/>
    <n v="7015"/>
    <x v="0"/>
    <s v="US"/>
    <s v="USD"/>
    <n v="1436587140"/>
    <n v="1434069205"/>
    <b v="0"/>
    <n v="86"/>
    <b v="1"/>
    <s v="theater/plays"/>
    <n v="3507.5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9"/>
    <n v="1650"/>
    <n v="1669"/>
    <x v="0"/>
    <s v="GB"/>
    <s v="GBP"/>
    <n v="1484740918"/>
    <n v="1483012918"/>
    <b v="0"/>
    <n v="37"/>
    <b v="1"/>
    <s v="theater/plays"/>
    <n v="834.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160"/>
    <n v="500"/>
    <n v="660"/>
    <x v="0"/>
    <s v="US"/>
    <s v="USD"/>
    <n v="1436749200"/>
    <n v="1434997018"/>
    <b v="0"/>
    <n v="18"/>
    <b v="1"/>
    <s v="theater/plays"/>
    <n v="330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0"/>
    <n v="2750"/>
    <n v="2750"/>
    <x v="0"/>
    <s v="GB"/>
    <s v="GBP"/>
    <n v="1460318400"/>
    <n v="1457881057"/>
    <b v="0"/>
    <n v="22"/>
    <b v="1"/>
    <s v="theater/plays"/>
    <n v="1375"/>
    <x v="1"/>
    <s v="plays"/>
    <x v="3530"/>
    <d v="2016-04-10T15:00:00"/>
  </r>
  <r>
    <n v="3531"/>
    <s v="The Reinvention of Lily Johnson"/>
    <s v="A political comedy for a crazy election year"/>
    <n v="280"/>
    <n v="1000"/>
    <n v="1280"/>
    <x v="0"/>
    <s v="US"/>
    <s v="USD"/>
    <n v="1467301334"/>
    <n v="1464709334"/>
    <b v="0"/>
    <n v="26"/>
    <b v="1"/>
    <s v="theater/plays"/>
    <n v="640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182"/>
    <n v="960"/>
    <n v="1142"/>
    <x v="0"/>
    <s v="US"/>
    <s v="USD"/>
    <n v="1411012740"/>
    <n v="1409667827"/>
    <b v="0"/>
    <n v="27"/>
    <b v="1"/>
    <s v="theater/plays"/>
    <n v="571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131"/>
    <n v="500"/>
    <n v="631"/>
    <x v="0"/>
    <s v="US"/>
    <s v="USD"/>
    <n v="1447269367"/>
    <n v="1444673767"/>
    <b v="0"/>
    <n v="8"/>
    <b v="1"/>
    <s v="theater/plays"/>
    <n v="315.5"/>
    <x v="1"/>
    <s v="plays"/>
    <x v="3533"/>
    <d v="2015-11-11T14:16:07"/>
  </r>
  <r>
    <n v="3534"/>
    <s v="Night of Ashes"/>
    <s v="A Theatrical Prequel to Hell's Rebels, the current Pathfinder Adventure Path from Paizo Publishing"/>
    <n v="2810"/>
    <n v="5000"/>
    <n v="7810"/>
    <x v="0"/>
    <s v="US"/>
    <s v="USD"/>
    <n v="1443711623"/>
    <n v="1440687623"/>
    <b v="0"/>
    <n v="204"/>
    <b v="1"/>
    <s v="theater/plays"/>
    <n v="3905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63"/>
    <n v="2000"/>
    <n v="2063"/>
    <x v="0"/>
    <s v="GB"/>
    <s v="GBP"/>
    <n v="1443808800"/>
    <n v="1441120910"/>
    <b v="0"/>
    <n v="46"/>
    <b v="1"/>
    <s v="theater/plays"/>
    <n v="1031.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80"/>
    <n v="150"/>
    <n v="230"/>
    <x v="0"/>
    <s v="GB"/>
    <s v="GBP"/>
    <n v="1450612740"/>
    <n v="1448040425"/>
    <b v="0"/>
    <n v="17"/>
    <b v="1"/>
    <s v="theater/plays"/>
    <n v="115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543"/>
    <n v="675"/>
    <n v="1218"/>
    <x v="0"/>
    <s v="CA"/>
    <s v="CAD"/>
    <n v="1416211140"/>
    <n v="1413016216"/>
    <b v="0"/>
    <n v="28"/>
    <b v="1"/>
    <s v="theater/plays"/>
    <n v="609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569"/>
    <n v="2000"/>
    <n v="2569"/>
    <x v="0"/>
    <s v="GB"/>
    <s v="GBP"/>
    <n v="1471428340"/>
    <n v="1469009140"/>
    <b v="0"/>
    <n v="83"/>
    <b v="1"/>
    <s v="theater/plays"/>
    <n v="1284.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118"/>
    <n v="600"/>
    <n v="718"/>
    <x v="0"/>
    <s v="US"/>
    <s v="USD"/>
    <n v="1473358122"/>
    <n v="1471543722"/>
    <b v="0"/>
    <n v="13"/>
    <b v="1"/>
    <s v="theater/plays"/>
    <n v="359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69"/>
    <n v="300"/>
    <n v="369"/>
    <x v="0"/>
    <s v="GB"/>
    <s v="GBP"/>
    <n v="1466899491"/>
    <n v="1464307491"/>
    <b v="0"/>
    <n v="8"/>
    <b v="1"/>
    <s v="theater/plays"/>
    <n v="184.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60"/>
    <n v="1200"/>
    <n v="1260"/>
    <x v="0"/>
    <s v="GB"/>
    <s v="GBP"/>
    <n v="1441042275"/>
    <n v="1438882275"/>
    <b v="0"/>
    <n v="32"/>
    <b v="1"/>
    <s v="theater/plays"/>
    <n v="630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123"/>
    <n v="5500"/>
    <n v="5623"/>
    <x v="0"/>
    <s v="US"/>
    <s v="USD"/>
    <n v="1410099822"/>
    <n v="1404915822"/>
    <b v="0"/>
    <n v="85"/>
    <b v="1"/>
    <s v="theater/plays"/>
    <n v="2811.5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70"/>
    <n v="1500"/>
    <n v="1570"/>
    <x v="0"/>
    <s v="DE"/>
    <s v="EUR"/>
    <n v="1435255659"/>
    <n v="1432663659"/>
    <b v="0"/>
    <n v="29"/>
    <b v="1"/>
    <s v="theater/plays"/>
    <n v="785"/>
    <x v="1"/>
    <s v="plays"/>
    <x v="3543"/>
    <d v="2015-06-25T13:07:39"/>
  </r>
  <r>
    <n v="3544"/>
    <s v="Gruoch, or Lady Macbeth"/>
    <s v="Death &amp; Pretzels presents the world premiere of Paul Pasulka's Gruoch, or Lady Macbeth"/>
    <n v="0"/>
    <n v="2500"/>
    <n v="2500"/>
    <x v="0"/>
    <s v="US"/>
    <s v="USD"/>
    <n v="1425758257"/>
    <n v="1423166257"/>
    <b v="0"/>
    <n v="24"/>
    <b v="1"/>
    <s v="theater/plays"/>
    <n v="1250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1"/>
    <n v="250"/>
    <n v="251"/>
    <x v="0"/>
    <s v="US"/>
    <s v="USD"/>
    <n v="1428780159"/>
    <n v="1426188159"/>
    <b v="0"/>
    <n v="8"/>
    <b v="1"/>
    <s v="theater/plays"/>
    <n v="125.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25"/>
    <n v="1100"/>
    <n v="1125"/>
    <x v="0"/>
    <s v="US"/>
    <s v="USD"/>
    <n v="1427860740"/>
    <n v="1426002684"/>
    <b v="0"/>
    <n v="19"/>
    <b v="1"/>
    <s v="theater/plays"/>
    <n v="562.5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5043.25"/>
    <n v="35000"/>
    <n v="40043.25"/>
    <x v="0"/>
    <s v="US"/>
    <s v="USD"/>
    <n v="1463198340"/>
    <n v="1461117201"/>
    <b v="0"/>
    <n v="336"/>
    <b v="1"/>
    <s v="theater/plays"/>
    <n v="20021.625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40"/>
    <n v="2100"/>
    <n v="2140"/>
    <x v="0"/>
    <s v="US"/>
    <s v="USD"/>
    <n v="1457139600"/>
    <n v="1455230214"/>
    <b v="0"/>
    <n v="13"/>
    <b v="1"/>
    <s v="theater/plays"/>
    <n v="1070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20"/>
    <n v="1000"/>
    <n v="1020"/>
    <x v="0"/>
    <s v="GB"/>
    <s v="GBP"/>
    <n v="1441358873"/>
    <n v="1438939673"/>
    <b v="0"/>
    <n v="42"/>
    <b v="1"/>
    <s v="theater/plays"/>
    <n v="510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120"/>
    <n v="2500"/>
    <n v="2620"/>
    <x v="0"/>
    <s v="GB"/>
    <s v="GBP"/>
    <n v="1462224398"/>
    <n v="1459632398"/>
    <b v="0"/>
    <n v="64"/>
    <b v="1"/>
    <s v="theater/plays"/>
    <n v="1310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27.5"/>
    <n v="1500"/>
    <n v="1527.5"/>
    <x v="0"/>
    <s v="US"/>
    <s v="USD"/>
    <n v="1400796420"/>
    <n v="1398342170"/>
    <b v="0"/>
    <n v="25"/>
    <b v="1"/>
    <s v="theater/plays"/>
    <n v="763.75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0"/>
    <n v="773"/>
    <n v="773"/>
    <x v="0"/>
    <s v="GB"/>
    <s v="GBP"/>
    <n v="1403964324"/>
    <n v="1401372324"/>
    <b v="0"/>
    <n v="20"/>
    <b v="1"/>
    <s v="theater/plays"/>
    <n v="386.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345"/>
    <n v="5500"/>
    <n v="5845"/>
    <x v="0"/>
    <s v="US"/>
    <s v="USD"/>
    <n v="1439337600"/>
    <n v="1436575280"/>
    <b v="0"/>
    <n v="104"/>
    <b v="1"/>
    <s v="theater/plays"/>
    <n v="2922.5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671.10999999999967"/>
    <n v="5000"/>
    <n v="5671.11"/>
    <x v="0"/>
    <s v="US"/>
    <s v="USD"/>
    <n v="1423674000"/>
    <n v="1421025159"/>
    <b v="0"/>
    <n v="53"/>
    <b v="1"/>
    <s v="theater/plays"/>
    <n v="2835.5549999999998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0"/>
    <n v="2400"/>
    <n v="2400"/>
    <x v="0"/>
    <s v="IT"/>
    <s v="EUR"/>
    <n v="1479382594"/>
    <n v="1476786994"/>
    <b v="0"/>
    <n v="14"/>
    <b v="1"/>
    <s v="theater/plays"/>
    <n v="1200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10"/>
    <n v="2200"/>
    <n v="2210"/>
    <x v="0"/>
    <s v="GB"/>
    <s v="GBP"/>
    <n v="1408289724"/>
    <n v="1403105724"/>
    <b v="0"/>
    <n v="20"/>
    <b v="1"/>
    <s v="theater/plays"/>
    <n v="110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36"/>
    <n v="100000"/>
    <n v="100036"/>
    <x v="0"/>
    <s v="US"/>
    <s v="USD"/>
    <n v="1399271911"/>
    <n v="1396334311"/>
    <b v="0"/>
    <n v="558"/>
    <b v="1"/>
    <s v="theater/plays"/>
    <n v="5001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154"/>
    <n v="350"/>
    <n v="504"/>
    <x v="0"/>
    <s v="GB"/>
    <s v="GBP"/>
    <n v="1435352400"/>
    <n v="1431718575"/>
    <b v="0"/>
    <n v="22"/>
    <b v="1"/>
    <s v="theater/plays"/>
    <n v="252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35"/>
    <n v="1000"/>
    <n v="1035"/>
    <x v="0"/>
    <s v="AU"/>
    <s v="AUD"/>
    <n v="1438333080"/>
    <n v="1436408308"/>
    <b v="0"/>
    <n v="24"/>
    <b v="1"/>
    <s v="theater/plays"/>
    <n v="517.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270"/>
    <n v="3200"/>
    <n v="3470"/>
    <x v="0"/>
    <s v="CA"/>
    <s v="CAD"/>
    <n v="1432694700"/>
    <n v="1429651266"/>
    <b v="0"/>
    <n v="74"/>
    <b v="1"/>
    <s v="theater/plays"/>
    <n v="173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60"/>
    <n v="2500"/>
    <n v="2560"/>
    <x v="0"/>
    <s v="US"/>
    <s v="USD"/>
    <n v="1438799760"/>
    <n v="1437236378"/>
    <b v="0"/>
    <n v="54"/>
    <b v="1"/>
    <s v="theater/plays"/>
    <n v="1280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154"/>
    <n v="315"/>
    <n v="469"/>
    <x v="0"/>
    <s v="GB"/>
    <s v="GBP"/>
    <n v="1457906400"/>
    <n v="1457115427"/>
    <b v="0"/>
    <n v="31"/>
    <b v="1"/>
    <s v="theater/plays"/>
    <n v="234.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27.450000000000045"/>
    <n v="500"/>
    <n v="527.45000000000005"/>
    <x v="0"/>
    <s v="GB"/>
    <s v="GBP"/>
    <n v="1470078000"/>
    <n v="1467648456"/>
    <b v="0"/>
    <n v="25"/>
    <b v="1"/>
    <s v="theater/plays"/>
    <n v="263.72500000000002"/>
    <x v="1"/>
    <s v="plays"/>
    <x v="3563"/>
    <d v="2016-08-01T14:00:00"/>
  </r>
  <r>
    <n v="3564"/>
    <s v="The Pillowman Aberdeen"/>
    <s v="Multi Award-Winng play THE PILLOWMAN coming to the Arts Centre Theatre, Aberdeen"/>
    <n v="5"/>
    <n v="1000"/>
    <n v="1005"/>
    <x v="0"/>
    <s v="GB"/>
    <s v="GBP"/>
    <n v="1444060800"/>
    <n v="1440082649"/>
    <b v="0"/>
    <n v="17"/>
    <b v="1"/>
    <s v="theater/plays"/>
    <n v="502.5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275"/>
    <n v="900"/>
    <n v="1175"/>
    <x v="0"/>
    <s v="US"/>
    <s v="USD"/>
    <n v="1420048208"/>
    <n v="1417456208"/>
    <b v="0"/>
    <n v="12"/>
    <b v="1"/>
    <s v="theater/plays"/>
    <n v="587.5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95"/>
    <n v="2000"/>
    <n v="2095"/>
    <x v="0"/>
    <s v="GB"/>
    <s v="GBP"/>
    <n v="1422015083"/>
    <n v="1419423083"/>
    <b v="0"/>
    <n v="38"/>
    <b v="1"/>
    <s v="theater/plays"/>
    <n v="1047.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88"/>
    <n v="1000"/>
    <n v="1088"/>
    <x v="0"/>
    <s v="GB"/>
    <s v="GBP"/>
    <n v="1433964444"/>
    <n v="1431372444"/>
    <b v="0"/>
    <n v="41"/>
    <b v="1"/>
    <s v="theater/plays"/>
    <n v="54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10"/>
    <n v="1000"/>
    <n v="1110"/>
    <x v="0"/>
    <s v="US"/>
    <s v="USD"/>
    <n v="1410975994"/>
    <n v="1408383994"/>
    <b v="0"/>
    <n v="19"/>
    <b v="1"/>
    <s v="theater/plays"/>
    <n v="55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24"/>
    <n v="5000"/>
    <n v="5024"/>
    <x v="0"/>
    <s v="US"/>
    <s v="USD"/>
    <n v="1420734696"/>
    <n v="1418142696"/>
    <b v="0"/>
    <n v="41"/>
    <b v="1"/>
    <s v="theater/plays"/>
    <n v="2512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87"/>
    <n v="2000"/>
    <n v="2287"/>
    <x v="0"/>
    <s v="US"/>
    <s v="USD"/>
    <n v="1420009200"/>
    <n v="1417593483"/>
    <b v="0"/>
    <n v="26"/>
    <b v="1"/>
    <s v="theater/plays"/>
    <n v="1143.5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331"/>
    <n v="1500"/>
    <n v="1831"/>
    <x v="0"/>
    <s v="GB"/>
    <s v="GBP"/>
    <n v="1414701413"/>
    <n v="1412109413"/>
    <b v="0"/>
    <n v="25"/>
    <b v="1"/>
    <s v="theater/plays"/>
    <n v="915.5"/>
    <x v="1"/>
    <s v="plays"/>
    <x v="3571"/>
    <d v="2014-10-30T15:36:53"/>
  </r>
  <r>
    <n v="3572"/>
    <s v="Monster"/>
    <s v="A darkly comic one woman show by Abram Rooney as part of The Camden Fringe 2015."/>
    <n v="0"/>
    <n v="500"/>
    <n v="500"/>
    <x v="0"/>
    <s v="GB"/>
    <s v="GBP"/>
    <n v="1434894082"/>
    <n v="1432302082"/>
    <b v="0"/>
    <n v="9"/>
    <b v="1"/>
    <s v="theater/plays"/>
    <n v="250"/>
    <x v="1"/>
    <s v="plays"/>
    <x v="3572"/>
    <d v="2015-06-21T08:41:22"/>
  </r>
  <r>
    <n v="3573"/>
    <s v="Licensed To Ill"/>
    <s v="London based theatre makers collaborating to create a new show about the history of HipHop."/>
    <n v="84"/>
    <n v="3000"/>
    <n v="3084"/>
    <x v="0"/>
    <s v="GB"/>
    <s v="GBP"/>
    <n v="1415440846"/>
    <n v="1412845246"/>
    <b v="0"/>
    <n v="78"/>
    <b v="1"/>
    <s v="theater/plays"/>
    <n v="1542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355"/>
    <n v="5800"/>
    <n v="6155"/>
    <x v="0"/>
    <s v="US"/>
    <s v="USD"/>
    <n v="1415921848"/>
    <n v="1413326248"/>
    <b v="0"/>
    <n v="45"/>
    <b v="1"/>
    <s v="theater/plays"/>
    <n v="3077.5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33"/>
    <n v="10000"/>
    <n v="10133"/>
    <x v="0"/>
    <s v="US"/>
    <s v="USD"/>
    <n v="1470887940"/>
    <n v="1468176527"/>
    <b v="0"/>
    <n v="102"/>
    <b v="1"/>
    <s v="theater/plays"/>
    <n v="5066.5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0"/>
    <n v="100"/>
    <n v="100"/>
    <x v="0"/>
    <s v="US"/>
    <s v="USD"/>
    <n v="1480947054"/>
    <n v="1475759454"/>
    <b v="0"/>
    <n v="5"/>
    <b v="1"/>
    <s v="theater/plays"/>
    <n v="5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180"/>
    <n v="600"/>
    <n v="780"/>
    <x v="0"/>
    <s v="US"/>
    <s v="USD"/>
    <n v="1430029680"/>
    <n v="1427741583"/>
    <b v="0"/>
    <n v="27"/>
    <b v="1"/>
    <s v="theater/plays"/>
    <n v="390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0.20000000000004547"/>
    <n v="1500"/>
    <n v="1500.2"/>
    <x v="0"/>
    <s v="GB"/>
    <s v="GBP"/>
    <n v="1462037777"/>
    <n v="1459445777"/>
    <b v="0"/>
    <n v="37"/>
    <b v="1"/>
    <s v="theater/plays"/>
    <n v="750.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0"/>
    <n v="500"/>
    <n v="500"/>
    <x v="0"/>
    <s v="GB"/>
    <s v="GBP"/>
    <n v="1459444656"/>
    <n v="1456856256"/>
    <b v="0"/>
    <n v="14"/>
    <b v="1"/>
    <s v="theater/plays"/>
    <n v="250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125"/>
    <n v="900"/>
    <n v="1025"/>
    <x v="0"/>
    <s v="US"/>
    <s v="USD"/>
    <n v="1425185940"/>
    <n v="1421900022"/>
    <b v="0"/>
    <n v="27"/>
    <b v="1"/>
    <s v="theater/plays"/>
    <n v="512.5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0"/>
    <n v="1500"/>
    <n v="1500"/>
    <x v="0"/>
    <s v="GB"/>
    <s v="GBP"/>
    <n v="1406719110"/>
    <n v="1405509510"/>
    <b v="0"/>
    <n v="45"/>
    <b v="1"/>
    <s v="theater/plays"/>
    <n v="750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870"/>
    <n v="1000"/>
    <n v="2870"/>
    <x v="0"/>
    <s v="US"/>
    <s v="USD"/>
    <n v="1459822682"/>
    <n v="1458613082"/>
    <b v="0"/>
    <n v="49"/>
    <b v="1"/>
    <s v="theater/plays"/>
    <n v="1435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255"/>
    <n v="3000"/>
    <n v="3255"/>
    <x v="0"/>
    <s v="US"/>
    <s v="USD"/>
    <n v="1460970805"/>
    <n v="1455790405"/>
    <b v="0"/>
    <n v="24"/>
    <b v="1"/>
    <s v="theater/plays"/>
    <n v="1627.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465"/>
    <n v="3000"/>
    <n v="3465"/>
    <x v="0"/>
    <s v="GB"/>
    <s v="GBP"/>
    <n v="1436772944"/>
    <n v="1434180944"/>
    <b v="0"/>
    <n v="112"/>
    <b v="1"/>
    <s v="theater/plays"/>
    <n v="1732.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650"/>
    <n v="3400"/>
    <n v="4050"/>
    <x v="0"/>
    <s v="US"/>
    <s v="USD"/>
    <n v="1419181890"/>
    <n v="1416589890"/>
    <b v="0"/>
    <n v="23"/>
    <b v="1"/>
    <s v="theater/plays"/>
    <n v="2025"/>
    <x v="1"/>
    <s v="plays"/>
    <x v="3585"/>
    <d v="2014-12-21T12:11:30"/>
  </r>
  <r>
    <n v="3586"/>
    <s v="Actors &amp; Musicians who are Blind or Autistic"/>
    <s v="See Theatre In A New Light"/>
    <n v="707"/>
    <n v="7500"/>
    <n v="8207"/>
    <x v="0"/>
    <s v="US"/>
    <s v="USD"/>
    <n v="1474649070"/>
    <n v="1469465070"/>
    <b v="0"/>
    <n v="54"/>
    <b v="1"/>
    <s v="theater/plays"/>
    <n v="4103.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133"/>
    <n v="500"/>
    <n v="633"/>
    <x v="0"/>
    <s v="GB"/>
    <s v="GBP"/>
    <n v="1467054000"/>
    <n v="1463144254"/>
    <b v="0"/>
    <n v="28"/>
    <b v="1"/>
    <s v="theater/plays"/>
    <n v="316.5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1"/>
    <n v="200"/>
    <n v="201"/>
    <x v="0"/>
    <s v="GB"/>
    <s v="GBP"/>
    <n v="1430348400"/>
    <n v="1428436410"/>
    <b v="0"/>
    <n v="11"/>
    <b v="1"/>
    <s v="theater/plays"/>
    <n v="100.5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1100"/>
    <n v="4000"/>
    <n v="5100"/>
    <x v="0"/>
    <s v="US"/>
    <s v="USD"/>
    <n v="1432654347"/>
    <n v="1430494347"/>
    <b v="0"/>
    <n v="62"/>
    <b v="1"/>
    <s v="theater/plays"/>
    <n v="2550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3"/>
    <n v="5000"/>
    <n v="5003"/>
    <x v="0"/>
    <s v="GB"/>
    <s v="GBP"/>
    <n v="1413792034"/>
    <n v="1411200034"/>
    <b v="0"/>
    <n v="73"/>
    <b v="1"/>
    <s v="theater/plays"/>
    <n v="2501.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525"/>
    <n v="700"/>
    <n v="1225"/>
    <x v="0"/>
    <s v="US"/>
    <s v="USD"/>
    <n v="1422075540"/>
    <n v="1419979544"/>
    <b v="0"/>
    <n v="18"/>
    <b v="1"/>
    <s v="theater/plays"/>
    <n v="612.5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545"/>
    <n v="2000"/>
    <n v="2545"/>
    <x v="0"/>
    <s v="US"/>
    <s v="USD"/>
    <n v="1423630740"/>
    <n v="1418673307"/>
    <b v="0"/>
    <n v="35"/>
    <b v="1"/>
    <s v="theater/plays"/>
    <n v="1272.5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19"/>
    <n v="3000"/>
    <n v="3319"/>
    <x v="0"/>
    <s v="US"/>
    <s v="USD"/>
    <n v="1420489560"/>
    <n v="1417469639"/>
    <b v="0"/>
    <n v="43"/>
    <b v="1"/>
    <s v="theater/plays"/>
    <n v="1659.5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415"/>
    <n v="1600"/>
    <n v="2015"/>
    <x v="0"/>
    <s v="US"/>
    <s v="USD"/>
    <n v="1472952982"/>
    <n v="1470792982"/>
    <b v="0"/>
    <n v="36"/>
    <b v="1"/>
    <s v="theater/plays"/>
    <n v="1007.5"/>
    <x v="1"/>
    <s v="plays"/>
    <x v="3594"/>
    <d v="2016-09-03T20:36:22"/>
  </r>
  <r>
    <n v="3595"/>
    <s v="The Flu Season"/>
    <s v="A new theatre company staging Will Eno's The Flu Season in Seattle"/>
    <n v="481"/>
    <n v="2600"/>
    <n v="3081"/>
    <x v="0"/>
    <s v="US"/>
    <s v="USD"/>
    <n v="1426229940"/>
    <n v="1423959123"/>
    <b v="0"/>
    <n v="62"/>
    <b v="1"/>
    <s v="theater/plays"/>
    <n v="1540.5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85"/>
    <n v="1100"/>
    <n v="1185"/>
    <x v="0"/>
    <s v="CA"/>
    <s v="CAD"/>
    <n v="1409072982"/>
    <n v="1407258582"/>
    <b v="0"/>
    <n v="15"/>
    <b v="1"/>
    <s v="theater/plays"/>
    <n v="592.5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65"/>
    <n v="2500"/>
    <n v="2565"/>
    <x v="0"/>
    <s v="US"/>
    <s v="USD"/>
    <n v="1456984740"/>
    <n v="1455717790"/>
    <b v="0"/>
    <n v="33"/>
    <b v="1"/>
    <s v="theater/plays"/>
    <n v="1282.5"/>
    <x v="1"/>
    <s v="plays"/>
    <x v="3597"/>
    <d v="2016-03-03T00:59:00"/>
  </r>
  <r>
    <n v="3598"/>
    <s v="Cinderella"/>
    <s v="River City Theatre Company needs your support as we embark on our thirteenth production, CINDERELLA!"/>
    <n v="101"/>
    <n v="1000"/>
    <n v="1101"/>
    <x v="0"/>
    <s v="US"/>
    <s v="USD"/>
    <n v="1409720340"/>
    <n v="1408129822"/>
    <b v="0"/>
    <n v="27"/>
    <b v="1"/>
    <s v="theater/plays"/>
    <n v="550.5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10"/>
    <n v="500"/>
    <n v="1010"/>
    <x v="0"/>
    <s v="US"/>
    <s v="USD"/>
    <n v="1440892800"/>
    <n v="1438715077"/>
    <b v="0"/>
    <n v="17"/>
    <b v="1"/>
    <s v="theater/plays"/>
    <n v="505"/>
    <x v="1"/>
    <s v="plays"/>
    <x v="3599"/>
    <d v="2015-08-29T19:00:00"/>
  </r>
  <r>
    <n v="3600"/>
    <s v="Pariah"/>
    <s v="The First Play From The Man Who Brought You The Black James Bond!"/>
    <n v="3"/>
    <n v="10"/>
    <n v="13"/>
    <x v="0"/>
    <s v="US"/>
    <s v="USD"/>
    <n v="1476390164"/>
    <n v="1473970964"/>
    <b v="0"/>
    <n v="4"/>
    <b v="1"/>
    <s v="theater/plays"/>
    <n v="6.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87"/>
    <n v="2000"/>
    <n v="2087"/>
    <x v="0"/>
    <s v="GB"/>
    <s v="GBP"/>
    <n v="1421452682"/>
    <n v="1418860682"/>
    <b v="0"/>
    <n v="53"/>
    <b v="1"/>
    <s v="theater/plays"/>
    <n v="1043.5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2"/>
    <n v="4000"/>
    <n v="4002"/>
    <x v="0"/>
    <s v="US"/>
    <s v="USD"/>
    <n v="1463520479"/>
    <n v="1458336479"/>
    <b v="0"/>
    <n v="49"/>
    <b v="1"/>
    <s v="theater/plays"/>
    <n v="2001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060"/>
    <n v="1500"/>
    <n v="2560"/>
    <x v="0"/>
    <s v="US"/>
    <s v="USD"/>
    <n v="1446759880"/>
    <n v="1444164280"/>
    <b v="0"/>
    <n v="57"/>
    <b v="1"/>
    <s v="theater/plays"/>
    <n v="1280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85"/>
    <n v="3000"/>
    <n v="3385"/>
    <x v="0"/>
    <s v="US"/>
    <s v="USD"/>
    <n v="1461913140"/>
    <n v="1461370956"/>
    <b v="0"/>
    <n v="69"/>
    <b v="1"/>
    <s v="theater/plays"/>
    <n v="1692.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10"/>
    <n v="250"/>
    <n v="460"/>
    <x v="0"/>
    <s v="GB"/>
    <s v="GBP"/>
    <n v="1455390126"/>
    <n v="1452798126"/>
    <b v="0"/>
    <n v="15"/>
    <b v="1"/>
    <s v="theater/plays"/>
    <n v="230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908"/>
    <n v="3000"/>
    <n v="3908"/>
    <x v="0"/>
    <s v="GB"/>
    <s v="GBP"/>
    <n v="1471185057"/>
    <n v="1468593057"/>
    <b v="0"/>
    <n v="64"/>
    <b v="1"/>
    <s v="theater/plays"/>
    <n v="1954"/>
    <x v="1"/>
    <s v="plays"/>
    <x v="3606"/>
    <d v="2016-08-14T09:30:57"/>
  </r>
  <r>
    <n v="3607"/>
    <s v="E15 at The Pleasance and CPT"/>
    <s v="'E15' is a verbatim project that looks at the story of the Focus E15 Campaign"/>
    <n v="30"/>
    <n v="550"/>
    <n v="580"/>
    <x v="0"/>
    <s v="GB"/>
    <s v="GBP"/>
    <n v="1450137600"/>
    <n v="1448924882"/>
    <b v="0"/>
    <n v="20"/>
    <b v="1"/>
    <s v="theater/plays"/>
    <n v="290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0"/>
    <n v="800"/>
    <n v="800"/>
    <x v="0"/>
    <s v="GB"/>
    <s v="GBP"/>
    <n v="1466172000"/>
    <n v="1463418090"/>
    <b v="0"/>
    <n v="27"/>
    <b v="1"/>
    <s v="theater/plays"/>
    <n v="40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045"/>
    <n v="1960"/>
    <n v="3005"/>
    <x v="0"/>
    <s v="GB"/>
    <s v="GBP"/>
    <n v="1459378085"/>
    <n v="1456789685"/>
    <b v="0"/>
    <n v="21"/>
    <b v="1"/>
    <s v="theater/plays"/>
    <n v="1502.5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623"/>
    <n v="1000"/>
    <n v="1623"/>
    <x v="0"/>
    <s v="GB"/>
    <s v="GBP"/>
    <n v="1439806936"/>
    <n v="1437214936"/>
    <b v="0"/>
    <n v="31"/>
    <b v="1"/>
    <s v="theater/plays"/>
    <n v="811.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900"/>
    <n v="2500"/>
    <n v="3400"/>
    <x v="0"/>
    <s v="GB"/>
    <s v="GBP"/>
    <n v="1428483201"/>
    <n v="1425891201"/>
    <b v="0"/>
    <n v="51"/>
    <b v="1"/>
    <s v="theater/plays"/>
    <n v="1700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2220"/>
    <n v="5000"/>
    <n v="7220"/>
    <x v="0"/>
    <s v="CA"/>
    <s v="CAD"/>
    <n v="1402334811"/>
    <n v="1401470811"/>
    <b v="0"/>
    <n v="57"/>
    <b v="1"/>
    <s v="theater/plays"/>
    <n v="3610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0"/>
    <n v="1250"/>
    <n v="1250"/>
    <x v="0"/>
    <s v="US"/>
    <s v="USD"/>
    <n v="1403964574"/>
    <n v="1401372574"/>
    <b v="0"/>
    <n v="20"/>
    <b v="1"/>
    <s v="theater/plays"/>
    <n v="62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0"/>
    <n v="2500"/>
    <n v="2520"/>
    <x v="0"/>
    <s v="US"/>
    <s v="USD"/>
    <n v="1434675616"/>
    <n v="1432083616"/>
    <b v="0"/>
    <n v="71"/>
    <b v="1"/>
    <s v="theater/plays"/>
    <n v="1260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170"/>
    <n v="2500"/>
    <n v="2670"/>
    <x v="0"/>
    <s v="GB"/>
    <s v="GBP"/>
    <n v="1449756896"/>
    <n v="1447164896"/>
    <b v="0"/>
    <n v="72"/>
    <b v="1"/>
    <s v="theater/plays"/>
    <n v="1335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620"/>
    <n v="2500"/>
    <n v="3120"/>
    <x v="0"/>
    <s v="GB"/>
    <s v="GBP"/>
    <n v="1426801664"/>
    <n v="1424213264"/>
    <b v="0"/>
    <n v="45"/>
    <b v="1"/>
    <s v="theater/plays"/>
    <n v="1560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140"/>
    <n v="740"/>
    <n v="880"/>
    <x v="0"/>
    <s v="GB"/>
    <s v="GBP"/>
    <n v="1488240000"/>
    <n v="1486996729"/>
    <b v="0"/>
    <n v="51"/>
    <b v="1"/>
    <s v="theater/plays"/>
    <n v="440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"/>
    <n v="2000"/>
    <n v="2020"/>
    <x v="0"/>
    <s v="GB"/>
    <s v="GBP"/>
    <n v="1433343850"/>
    <n v="1430751850"/>
    <b v="0"/>
    <n v="56"/>
    <b v="1"/>
    <s v="theater/plays"/>
    <n v="1010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30"/>
    <n v="1000"/>
    <n v="1130"/>
    <x v="0"/>
    <s v="US"/>
    <s v="USD"/>
    <n v="1479592800"/>
    <n v="1476760226"/>
    <b v="0"/>
    <n v="17"/>
    <b v="1"/>
    <s v="theater/plays"/>
    <n v="565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545"/>
    <n v="10500"/>
    <n v="11045"/>
    <x v="0"/>
    <s v="US"/>
    <s v="USD"/>
    <n v="1425528000"/>
    <n v="1422916261"/>
    <b v="0"/>
    <n v="197"/>
    <b v="1"/>
    <s v="theater/plays"/>
    <n v="5522.5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292"/>
    <n v="3000"/>
    <n v="3292"/>
    <x v="0"/>
    <s v="US"/>
    <s v="USD"/>
    <n v="1475269200"/>
    <n v="1473200844"/>
    <b v="0"/>
    <n v="70"/>
    <b v="1"/>
    <s v="theater/plays"/>
    <n v="1646"/>
    <x v="1"/>
    <s v="plays"/>
    <x v="3621"/>
    <d v="2016-09-30T16:00:00"/>
  </r>
  <r>
    <n v="3622"/>
    <s v="Shakespeare's Pericles, Prince of Tyre"/>
    <s v="5 actors. 39 characters. 1 epic adventure. Presented by the Cradle Theatre Company."/>
    <n v="0.99000000000000909"/>
    <n v="1000"/>
    <n v="1000.99"/>
    <x v="0"/>
    <s v="US"/>
    <s v="USD"/>
    <n v="1411874580"/>
    <n v="1409030371"/>
    <b v="0"/>
    <n v="21"/>
    <b v="1"/>
    <s v="theater/plays"/>
    <n v="500.495"/>
    <x v="1"/>
    <s v="plays"/>
    <x v="3622"/>
    <d v="2014-09-27T22:23:00"/>
  </r>
  <r>
    <n v="3623"/>
    <s v="Since I've Been Here"/>
    <s v="An original play exploring the complications of romantic relationships in all forms."/>
    <n v="500"/>
    <n v="2500"/>
    <n v="3000"/>
    <x v="0"/>
    <s v="US"/>
    <s v="USD"/>
    <n v="1406358000"/>
    <n v="1404841270"/>
    <b v="0"/>
    <n v="34"/>
    <b v="1"/>
    <s v="theater/plays"/>
    <n v="1500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148"/>
    <n v="3000"/>
    <n v="3148"/>
    <x v="0"/>
    <s v="US"/>
    <s v="USD"/>
    <n v="1471977290"/>
    <n v="1466793290"/>
    <b v="0"/>
    <n v="39"/>
    <b v="1"/>
    <s v="theater/plays"/>
    <n v="1574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80"/>
    <n v="3000"/>
    <n v="3080"/>
    <x v="0"/>
    <s v="GB"/>
    <s v="GBP"/>
    <n v="1435851577"/>
    <n v="1433259577"/>
    <b v="0"/>
    <n v="78"/>
    <b v="1"/>
    <s v="theater/plays"/>
    <n v="1540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73"/>
    <n v="4000"/>
    <n v="4073"/>
    <x v="0"/>
    <s v="GB"/>
    <s v="GBP"/>
    <n v="1408204857"/>
    <n v="1406390457"/>
    <b v="0"/>
    <n v="48"/>
    <b v="1"/>
    <s v="theater/plays"/>
    <n v="2036.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0"/>
    <n v="2000"/>
    <n v="2000"/>
    <x v="0"/>
    <s v="US"/>
    <s v="USD"/>
    <n v="1463803140"/>
    <n v="1459446487"/>
    <b v="0"/>
    <n v="29"/>
    <b v="1"/>
    <s v="theater/plays"/>
    <n v="1000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-100000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-999998"/>
    <n v="1000000"/>
    <n v="2"/>
    <x v="2"/>
    <s v="US"/>
    <s v="USD"/>
    <n v="1462467600"/>
    <n v="1457403364"/>
    <b v="0"/>
    <n v="2"/>
    <b v="0"/>
    <s v="theater/musical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-2999"/>
    <n v="3000"/>
    <n v="1"/>
    <x v="2"/>
    <s v="GB"/>
    <s v="GBP"/>
    <n v="1417295990"/>
    <n v="1414700390"/>
    <b v="0"/>
    <n v="1"/>
    <b v="0"/>
    <s v="theater/musical"/>
    <n v="0.5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-8375"/>
    <n v="17100"/>
    <n v="8725"/>
    <x v="2"/>
    <s v="US"/>
    <s v="USD"/>
    <n v="1411444740"/>
    <n v="1409335497"/>
    <b v="0"/>
    <n v="59"/>
    <b v="0"/>
    <s v="theater/musical"/>
    <n v="4362.5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-400"/>
    <n v="500"/>
    <n v="100"/>
    <x v="2"/>
    <s v="GB"/>
    <s v="GBP"/>
    <n v="1416781749"/>
    <n v="1415053749"/>
    <b v="0"/>
    <n v="1"/>
    <b v="0"/>
    <s v="theater/musical"/>
    <n v="5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-3238"/>
    <n v="5000"/>
    <n v="1762"/>
    <x v="2"/>
    <s v="US"/>
    <s v="USD"/>
    <n v="1479517200"/>
    <n v="1475765867"/>
    <b v="0"/>
    <n v="31"/>
    <b v="0"/>
    <s v="theater/musical"/>
    <n v="881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-71815"/>
    <n v="75000"/>
    <n v="3185"/>
    <x v="2"/>
    <s v="CA"/>
    <s v="CAD"/>
    <n v="1484366340"/>
    <n v="1480219174"/>
    <b v="0"/>
    <n v="18"/>
    <b v="0"/>
    <s v="theater/musical"/>
    <n v="1592.5"/>
    <x v="1"/>
    <s v="musical"/>
    <x v="3634"/>
    <d v="2017-01-13T22:59:00"/>
  </r>
  <r>
    <n v="3635"/>
    <s v="Mary's Son"/>
    <s v="Mary's Son is a pop opera about Jesus and the hope he brings to all people."/>
    <n v="-2224"/>
    <n v="3500"/>
    <n v="1276"/>
    <x v="2"/>
    <s v="US"/>
    <s v="USD"/>
    <n v="1461186676"/>
    <n v="1458594676"/>
    <b v="0"/>
    <n v="10"/>
    <b v="0"/>
    <s v="theater/musical"/>
    <n v="63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-150000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-2074"/>
    <n v="3000"/>
    <n v="926"/>
    <x v="2"/>
    <s v="US"/>
    <s v="USD"/>
    <n v="1420130935"/>
    <n v="1417538935"/>
    <b v="0"/>
    <n v="14"/>
    <b v="0"/>
    <s v="theater/musical"/>
    <n v="463"/>
    <x v="1"/>
    <s v="musical"/>
    <x v="3637"/>
    <d v="2015-01-01T11:48:55"/>
  </r>
  <r>
    <n v="3638"/>
    <s v="Project Hedwig and the Angry Inch"/>
    <s v="A rock and roll journey that explores love, loss, redemption, duality and ascension."/>
    <n v="-3084"/>
    <n v="3300"/>
    <n v="216"/>
    <x v="2"/>
    <s v="CA"/>
    <s v="CAD"/>
    <n v="1429456132"/>
    <n v="1424275732"/>
    <b v="0"/>
    <n v="2"/>
    <b v="0"/>
    <s v="theater/musical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-24999"/>
    <n v="25000"/>
    <n v="1"/>
    <x v="2"/>
    <s v="US"/>
    <s v="USD"/>
    <n v="1475853060"/>
    <n v="1470672906"/>
    <b v="0"/>
    <n v="1"/>
    <b v="0"/>
    <s v="theater/musical"/>
    <n v="0.5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-945"/>
    <n v="1000"/>
    <n v="55"/>
    <x v="2"/>
    <s v="US"/>
    <s v="USD"/>
    <n v="1431283530"/>
    <n v="1428691530"/>
    <b v="0"/>
    <n v="3"/>
    <b v="0"/>
    <s v="theater/musical"/>
    <n v="27.5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-3000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-685"/>
    <n v="700"/>
    <n v="15"/>
    <x v="2"/>
    <s v="DE"/>
    <s v="EUR"/>
    <n v="1448902800"/>
    <n v="1445369727"/>
    <b v="0"/>
    <n v="2"/>
    <b v="0"/>
    <s v="theater/musical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-25000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-4179"/>
    <n v="5000"/>
    <n v="821"/>
    <x v="2"/>
    <s v="US"/>
    <s v="USD"/>
    <n v="1457413140"/>
    <n v="1454996887"/>
    <b v="0"/>
    <n v="12"/>
    <b v="0"/>
    <s v="theater/musical"/>
    <n v="410.5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-999"/>
    <n v="1000"/>
    <n v="1"/>
    <x v="2"/>
    <s v="CA"/>
    <s v="CAD"/>
    <n v="1479773838"/>
    <n v="1477178238"/>
    <b v="0"/>
    <n v="1"/>
    <b v="0"/>
    <s v="theater/musical"/>
    <n v="0.5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-9519"/>
    <n v="10000"/>
    <n v="481"/>
    <x v="2"/>
    <s v="US"/>
    <s v="USD"/>
    <n v="1434497400"/>
    <n v="1431770802"/>
    <b v="0"/>
    <n v="8"/>
    <b v="0"/>
    <s v="theater/musical"/>
    <n v="240.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-470"/>
    <n v="500"/>
    <n v="30"/>
    <x v="2"/>
    <s v="GB"/>
    <s v="GBP"/>
    <n v="1475258327"/>
    <n v="1471370327"/>
    <b v="0"/>
    <n v="2"/>
    <b v="0"/>
    <s v="theater/musical"/>
    <n v="15"/>
    <x v="1"/>
    <s v="musical"/>
    <x v="3647"/>
    <d v="2016-09-30T12:58:47"/>
  </r>
  <r>
    <n v="3648"/>
    <s v="Moth Theater Lives"/>
    <s v="Help Moth Live! Support Moth and its artist collective to achieve its 2014/15 season."/>
    <n v="153"/>
    <n v="40000"/>
    <n v="40153"/>
    <x v="0"/>
    <s v="US"/>
    <s v="USD"/>
    <n v="1412492445"/>
    <n v="1409900445"/>
    <b v="0"/>
    <n v="73"/>
    <b v="1"/>
    <s v="theater/plays"/>
    <n v="20076.5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30"/>
    <n v="750"/>
    <n v="780"/>
    <x v="0"/>
    <s v="CA"/>
    <s v="CAD"/>
    <n v="1402938394"/>
    <n v="1400691994"/>
    <b v="0"/>
    <n v="8"/>
    <b v="1"/>
    <s v="theater/plays"/>
    <n v="390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0"/>
    <n v="500"/>
    <n v="500"/>
    <x v="0"/>
    <s v="GB"/>
    <s v="GBP"/>
    <n v="1454412584"/>
    <n v="1452598184"/>
    <b v="0"/>
    <n v="17"/>
    <b v="1"/>
    <s v="theater/plays"/>
    <n v="250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20"/>
    <n v="500"/>
    <n v="520"/>
    <x v="0"/>
    <s v="US"/>
    <s v="USD"/>
    <n v="1407686340"/>
    <n v="1404833442"/>
    <b v="0"/>
    <n v="9"/>
    <b v="1"/>
    <s v="theater/plays"/>
    <n v="260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452"/>
    <n v="300"/>
    <n v="752"/>
    <x v="0"/>
    <s v="CA"/>
    <s v="CAD"/>
    <n v="1472097540"/>
    <n v="1471188502"/>
    <b v="0"/>
    <n v="17"/>
    <b v="1"/>
    <s v="theater/plays"/>
    <n v="376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10"/>
    <n v="2000"/>
    <n v="2010"/>
    <x v="0"/>
    <s v="GB"/>
    <s v="GBP"/>
    <n v="1438764207"/>
    <n v="1436172207"/>
    <b v="0"/>
    <n v="33"/>
    <b v="1"/>
    <s v="theater/plays"/>
    <n v="1005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116"/>
    <n v="1500"/>
    <n v="2616"/>
    <x v="0"/>
    <s v="GB"/>
    <s v="GBP"/>
    <n v="1459702800"/>
    <n v="1457690386"/>
    <b v="0"/>
    <n v="38"/>
    <b v="1"/>
    <s v="theater/plays"/>
    <n v="1308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813"/>
    <n v="5000"/>
    <n v="5813"/>
    <x v="0"/>
    <s v="US"/>
    <s v="USD"/>
    <n v="1437202740"/>
    <n v="1434654998"/>
    <b v="0"/>
    <n v="79"/>
    <b v="1"/>
    <s v="theater/plays"/>
    <n v="2906.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291"/>
    <n v="5000"/>
    <n v="5291"/>
    <x v="0"/>
    <s v="CH"/>
    <s v="CHF"/>
    <n v="1485989940"/>
    <n v="1483393836"/>
    <b v="0"/>
    <n v="46"/>
    <b v="1"/>
    <s v="theater/plays"/>
    <n v="2645.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15"/>
    <n v="2000"/>
    <n v="2215"/>
    <x v="0"/>
    <s v="DK"/>
    <s v="DKK"/>
    <n v="1464817320"/>
    <n v="1462806419"/>
    <b v="0"/>
    <n v="20"/>
    <b v="1"/>
    <s v="theater/plays"/>
    <n v="1107.5"/>
    <x v="1"/>
    <s v="plays"/>
    <x v="3657"/>
    <d v="2016-06-01T16:42:00"/>
  </r>
  <r>
    <n v="3658"/>
    <s v="Mr. Marmalade"/>
    <s v="Life is hard when your own imaginary friend can't make time for you."/>
    <n v="10"/>
    <n v="1500"/>
    <n v="1510"/>
    <x v="0"/>
    <s v="US"/>
    <s v="USD"/>
    <n v="1404273540"/>
    <n v="1400272580"/>
    <b v="0"/>
    <n v="20"/>
    <b v="1"/>
    <s v="theater/plays"/>
    <n v="75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61"/>
    <n v="3000"/>
    <n v="3061"/>
    <x v="0"/>
    <s v="US"/>
    <s v="USD"/>
    <n v="1426775940"/>
    <n v="1424414350"/>
    <b v="0"/>
    <n v="13"/>
    <b v="1"/>
    <s v="theater/plays"/>
    <n v="1530.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0"/>
    <n v="250"/>
    <n v="250"/>
    <x v="0"/>
    <s v="GB"/>
    <s v="GBP"/>
    <n v="1419368925"/>
    <n v="1417208925"/>
    <b v="0"/>
    <n v="22"/>
    <b v="1"/>
    <s v="theater/plays"/>
    <n v="125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30"/>
    <n v="3000"/>
    <n v="3330"/>
    <x v="0"/>
    <s v="US"/>
    <s v="USD"/>
    <n v="1460260800"/>
    <n v="1458336672"/>
    <b v="0"/>
    <n v="36"/>
    <b v="1"/>
    <s v="theater/plays"/>
    <n v="166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114"/>
    <n v="8000"/>
    <n v="8114"/>
    <x v="0"/>
    <s v="CA"/>
    <s v="CAD"/>
    <n v="1427775414"/>
    <n v="1425187014"/>
    <b v="0"/>
    <n v="40"/>
    <b v="1"/>
    <s v="theater/plays"/>
    <n v="4057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9"/>
    <n v="225"/>
    <n v="234"/>
    <x v="0"/>
    <s v="GB"/>
    <s v="GBP"/>
    <n v="1482321030"/>
    <n v="1477133430"/>
    <b v="0"/>
    <n v="9"/>
    <b v="1"/>
    <s v="theater/plays"/>
    <n v="117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75"/>
    <n v="800"/>
    <n v="875"/>
    <x v="0"/>
    <s v="US"/>
    <s v="USD"/>
    <n v="1466056689"/>
    <n v="1464847089"/>
    <b v="0"/>
    <n v="19"/>
    <b v="1"/>
    <s v="theater/plays"/>
    <n v="437.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94"/>
    <n v="620"/>
    <n v="714"/>
    <x v="0"/>
    <s v="FR"/>
    <s v="EUR"/>
    <n v="1446062040"/>
    <n v="1445109822"/>
    <b v="0"/>
    <n v="14"/>
    <b v="1"/>
    <s v="theater/plays"/>
    <n v="357"/>
    <x v="1"/>
    <s v="plays"/>
    <x v="3665"/>
    <d v="2015-10-28T14:54:00"/>
  </r>
  <r>
    <n v="3666"/>
    <s v="Israel LÃ³pez @ Ojai Playwrights Conference"/>
    <s v="Artistic Internship @ Ojai Playwrights Conference"/>
    <n v="0"/>
    <n v="1200"/>
    <n v="1200"/>
    <x v="0"/>
    <s v="US"/>
    <s v="USD"/>
    <n v="1406185200"/>
    <n v="1404337382"/>
    <b v="0"/>
    <n v="38"/>
    <b v="1"/>
    <s v="theater/plays"/>
    <n v="600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95.110000000000127"/>
    <n v="3000"/>
    <n v="3095.11"/>
    <x v="0"/>
    <s v="GB"/>
    <s v="GBP"/>
    <n v="1437261419"/>
    <n v="1434669419"/>
    <b v="0"/>
    <n v="58"/>
    <b v="1"/>
    <s v="theater/plays"/>
    <n v="1547.5550000000001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35"/>
    <n v="1000"/>
    <n v="1035"/>
    <x v="0"/>
    <s v="US"/>
    <s v="USD"/>
    <n v="1437676380"/>
    <n v="1435670452"/>
    <b v="0"/>
    <n v="28"/>
    <b v="1"/>
    <s v="theater/plays"/>
    <n v="517.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382"/>
    <n v="1000"/>
    <n v="1382"/>
    <x v="0"/>
    <s v="GB"/>
    <s v="GBP"/>
    <n v="1434039137"/>
    <n v="1431447137"/>
    <b v="0"/>
    <n v="17"/>
    <b v="1"/>
    <s v="theater/plays"/>
    <n v="69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1"/>
    <n v="220"/>
    <n v="241"/>
    <x v="0"/>
    <s v="GB"/>
    <s v="GBP"/>
    <n v="1433113200"/>
    <n v="1431951611"/>
    <b v="0"/>
    <n v="12"/>
    <b v="1"/>
    <s v="theater/plays"/>
    <n v="120.5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0"/>
    <n v="3500"/>
    <n v="3530"/>
    <x v="0"/>
    <s v="US"/>
    <s v="USD"/>
    <n v="1405915140"/>
    <n v="1404140667"/>
    <b v="0"/>
    <n v="40"/>
    <b v="1"/>
    <s v="theater/plays"/>
    <n v="176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46"/>
    <n v="3000"/>
    <n v="3046"/>
    <x v="0"/>
    <s v="GB"/>
    <s v="GBP"/>
    <n v="1411771384"/>
    <n v="1409179384"/>
    <b v="0"/>
    <n v="57"/>
    <b v="1"/>
    <s v="theater/plays"/>
    <n v="152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545"/>
    <n v="4000"/>
    <n v="4545"/>
    <x v="0"/>
    <s v="GB"/>
    <s v="GBP"/>
    <n v="1415191920"/>
    <n v="1412233497"/>
    <b v="0"/>
    <n v="114"/>
    <b v="1"/>
    <s v="theater/plays"/>
    <n v="2272.5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0"/>
    <n v="4500"/>
    <n v="4500"/>
    <x v="0"/>
    <s v="DE"/>
    <s v="EUR"/>
    <n v="1472936229"/>
    <n v="1467752229"/>
    <b v="0"/>
    <n v="31"/>
    <b v="1"/>
    <s v="theater/plays"/>
    <n v="2250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20"/>
    <n v="50"/>
    <n v="70"/>
    <x v="0"/>
    <s v="GB"/>
    <s v="GBP"/>
    <n v="1463353200"/>
    <n v="1462285182"/>
    <b v="0"/>
    <n v="3"/>
    <b v="1"/>
    <s v="theater/plays"/>
    <n v="35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230"/>
    <n v="800"/>
    <n v="1030"/>
    <x v="0"/>
    <s v="US"/>
    <s v="USD"/>
    <n v="1410550484"/>
    <n v="1408995284"/>
    <b v="0"/>
    <n v="16"/>
    <b v="1"/>
    <s v="theater/plays"/>
    <n v="51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348.5"/>
    <n v="12000"/>
    <n v="12348.5"/>
    <x v="0"/>
    <s v="US"/>
    <s v="USD"/>
    <n v="1404359940"/>
    <n v="1402580818"/>
    <b v="0"/>
    <n v="199"/>
    <b v="1"/>
    <s v="theater/plays"/>
    <n v="6174.25"/>
    <x v="1"/>
    <s v="plays"/>
    <x v="3677"/>
    <d v="2014-07-02T22:59:00"/>
  </r>
  <r>
    <n v="3678"/>
    <s v="Some big Some bang"/>
    <s v="The Ugly Collective takes Some big Some bang to the Underbelly Venues at the Edinburgh Fringe!"/>
    <n v="50"/>
    <n v="2000"/>
    <n v="2050"/>
    <x v="0"/>
    <s v="GB"/>
    <s v="GBP"/>
    <n v="1433076298"/>
    <n v="1430052298"/>
    <b v="0"/>
    <n v="31"/>
    <b v="1"/>
    <s v="theater/plays"/>
    <n v="1025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2"/>
    <n v="2000"/>
    <n v="2202"/>
    <x v="0"/>
    <s v="US"/>
    <s v="USD"/>
    <n v="1404190740"/>
    <n v="1401214581"/>
    <b v="0"/>
    <n v="30"/>
    <b v="1"/>
    <s v="theater/plays"/>
    <n v="1101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83"/>
    <n v="3000"/>
    <n v="3383"/>
    <x v="0"/>
    <s v="US"/>
    <s v="USD"/>
    <n v="1475664834"/>
    <n v="1473850434"/>
    <b v="0"/>
    <n v="34"/>
    <b v="1"/>
    <s v="theater/plays"/>
    <n v="1691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19"/>
    <n v="1000"/>
    <n v="1119"/>
    <x v="0"/>
    <s v="US"/>
    <s v="USD"/>
    <n v="1452872290"/>
    <n v="1452008290"/>
    <b v="0"/>
    <n v="18"/>
    <b v="1"/>
    <s v="theater/plays"/>
    <n v="559.5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1176"/>
    <n v="3000"/>
    <n v="4176"/>
    <x v="0"/>
    <s v="US"/>
    <s v="USD"/>
    <n v="1402901940"/>
    <n v="1399998418"/>
    <b v="0"/>
    <n v="67"/>
    <b v="1"/>
    <s v="theater/plays"/>
    <n v="2088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80"/>
    <n v="3500"/>
    <n v="3880"/>
    <x v="0"/>
    <s v="US"/>
    <s v="USD"/>
    <n v="1476931696"/>
    <n v="1474339696"/>
    <b v="0"/>
    <n v="66"/>
    <b v="1"/>
    <s v="theater/plays"/>
    <n v="1940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293"/>
    <n v="750"/>
    <n v="1043"/>
    <x v="0"/>
    <s v="US"/>
    <s v="USD"/>
    <n v="1441167586"/>
    <n v="1438575586"/>
    <b v="0"/>
    <n v="23"/>
    <b v="1"/>
    <s v="theater/plays"/>
    <n v="521.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285"/>
    <n v="5000"/>
    <n v="5285"/>
    <x v="0"/>
    <s v="US"/>
    <s v="USD"/>
    <n v="1400533200"/>
    <n v="1398348859"/>
    <b v="0"/>
    <n v="126"/>
    <b v="1"/>
    <s v="theater/plays"/>
    <n v="2642.5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5"/>
    <n v="350"/>
    <n v="355"/>
    <x v="0"/>
    <s v="US"/>
    <s v="USD"/>
    <n v="1440820740"/>
    <n v="1439567660"/>
    <b v="0"/>
    <n v="6"/>
    <b v="1"/>
    <s v="theater/plays"/>
    <n v="177.5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12.25"/>
    <n v="5000"/>
    <n v="5012.25"/>
    <x v="0"/>
    <s v="US"/>
    <s v="USD"/>
    <n v="1403846055"/>
    <n v="1401254055"/>
    <b v="0"/>
    <n v="25"/>
    <b v="1"/>
    <s v="theater/plays"/>
    <n v="2506.125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275"/>
    <n v="3000"/>
    <n v="3275"/>
    <x v="0"/>
    <s v="GB"/>
    <s v="GBP"/>
    <n v="1407524004"/>
    <n v="1404932004"/>
    <b v="0"/>
    <n v="39"/>
    <b v="1"/>
    <s v="theater/plays"/>
    <n v="1637.5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550"/>
    <n v="3000"/>
    <n v="3550"/>
    <x v="0"/>
    <s v="US"/>
    <s v="USD"/>
    <n v="1434925500"/>
    <n v="1432410639"/>
    <b v="0"/>
    <n v="62"/>
    <b v="1"/>
    <s v="theater/plays"/>
    <n v="1775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300"/>
    <n v="1500"/>
    <n v="1800"/>
    <x v="0"/>
    <s v="US"/>
    <s v="USD"/>
    <n v="1417101683"/>
    <n v="1414506083"/>
    <b v="0"/>
    <n v="31"/>
    <b v="1"/>
    <s v="theater/plays"/>
    <n v="900"/>
    <x v="1"/>
    <s v="plays"/>
    <x v="3690"/>
    <d v="2014-11-27T10:21:23"/>
  </r>
  <r>
    <n v="3691"/>
    <s v="Most Dangerous Man in America (WEB DuBois) by Amiri  Baraka"/>
    <s v="World Premiere of last play written by Amiri Baraka"/>
    <n v="11184"/>
    <n v="40000"/>
    <n v="51184"/>
    <x v="0"/>
    <s v="US"/>
    <s v="USD"/>
    <n v="1425272340"/>
    <n v="1421426929"/>
    <b v="0"/>
    <n v="274"/>
    <b v="1"/>
    <s v="theater/plays"/>
    <n v="25592"/>
    <x v="1"/>
    <s v="plays"/>
    <x v="3691"/>
    <d v="2015-03-01T23:59:00"/>
  </r>
  <r>
    <n v="3692"/>
    <s v="An Evening With Durang"/>
    <s v="Help us independently produce two great comedies by Christopher Durang."/>
    <n v="260"/>
    <n v="1000"/>
    <n v="1260"/>
    <x v="0"/>
    <s v="US"/>
    <s v="USD"/>
    <n v="1411084800"/>
    <n v="1410304179"/>
    <b v="0"/>
    <n v="17"/>
    <b v="1"/>
    <s v="theater/plays"/>
    <n v="630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97"/>
    <n v="333"/>
    <n v="430"/>
    <x v="0"/>
    <s v="GB"/>
    <s v="GBP"/>
    <n v="1448922600"/>
    <n v="1446352529"/>
    <b v="0"/>
    <n v="14"/>
    <b v="1"/>
    <s v="theater/plays"/>
    <n v="2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260"/>
    <n v="3500"/>
    <n v="3760"/>
    <x v="0"/>
    <s v="US"/>
    <s v="USD"/>
    <n v="1465178400"/>
    <n v="1461985967"/>
    <b v="0"/>
    <n v="60"/>
    <b v="1"/>
    <s v="theater/plays"/>
    <n v="1880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5"/>
    <n v="4000"/>
    <n v="4005"/>
    <x v="0"/>
    <s v="US"/>
    <s v="USD"/>
    <n v="1421009610"/>
    <n v="1419281610"/>
    <b v="0"/>
    <n v="33"/>
    <b v="1"/>
    <s v="theater/plays"/>
    <n v="2002.5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1100"/>
    <n v="2000"/>
    <n v="3100"/>
    <x v="0"/>
    <s v="GB"/>
    <s v="GBP"/>
    <n v="1423838916"/>
    <n v="1418654916"/>
    <b v="0"/>
    <n v="78"/>
    <b v="1"/>
    <s v="theater/plays"/>
    <n v="155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160"/>
    <n v="2000"/>
    <n v="2160"/>
    <x v="0"/>
    <s v="GB"/>
    <s v="GBP"/>
    <n v="1462878648"/>
    <n v="1461064248"/>
    <b v="0"/>
    <n v="30"/>
    <b v="1"/>
    <s v="theater/plays"/>
    <n v="1080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26"/>
    <n v="5000"/>
    <n v="5526"/>
    <x v="0"/>
    <s v="US"/>
    <s v="USD"/>
    <n v="1456946487"/>
    <n v="1454354487"/>
    <b v="0"/>
    <n v="136"/>
    <b v="1"/>
    <s v="theater/plays"/>
    <n v="276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0"/>
    <n v="2500"/>
    <n v="2520"/>
    <x v="0"/>
    <s v="US"/>
    <s v="USD"/>
    <n v="1413383216"/>
    <n v="1410791216"/>
    <b v="0"/>
    <n v="40"/>
    <b v="1"/>
    <s v="theater/plays"/>
    <n v="1260"/>
    <x v="1"/>
    <s v="plays"/>
    <x v="3699"/>
    <d v="2014-10-15T09:26:56"/>
  </r>
  <r>
    <n v="3700"/>
    <s v="Generations (Senior Project)"/>
    <s v="Help me produce the play I have written for my senior project!"/>
    <n v="106"/>
    <n v="500"/>
    <n v="606"/>
    <x v="0"/>
    <s v="US"/>
    <s v="USD"/>
    <n v="1412092800"/>
    <n v="1409493800"/>
    <b v="0"/>
    <n v="18"/>
    <b v="1"/>
    <s v="theater/plays"/>
    <n v="303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5"/>
    <n v="1500"/>
    <n v="1505"/>
    <x v="0"/>
    <s v="GB"/>
    <s v="GBP"/>
    <n v="1433422793"/>
    <n v="1430830793"/>
    <b v="0"/>
    <n v="39"/>
    <b v="1"/>
    <s v="theater/plays"/>
    <n v="752.5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275"/>
    <n v="3000"/>
    <n v="3275"/>
    <x v="0"/>
    <s v="GB"/>
    <s v="GBP"/>
    <n v="1468191540"/>
    <n v="1464958484"/>
    <b v="0"/>
    <n v="21"/>
    <b v="1"/>
    <s v="theater/plays"/>
    <n v="1637.5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246"/>
    <n v="1050"/>
    <n v="1296"/>
    <x v="0"/>
    <s v="US"/>
    <s v="USD"/>
    <n v="1471071540"/>
    <n v="1467720388"/>
    <b v="0"/>
    <n v="30"/>
    <b v="1"/>
    <s v="theater/plays"/>
    <n v="648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109.00999999999999"/>
    <n v="300"/>
    <n v="409.01"/>
    <x v="0"/>
    <s v="GB"/>
    <s v="GBP"/>
    <n v="1464712394"/>
    <n v="1459528394"/>
    <b v="0"/>
    <n v="27"/>
    <b v="1"/>
    <s v="theater/plays"/>
    <n v="204.50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98"/>
    <n v="2827"/>
    <n v="2925"/>
    <x v="0"/>
    <s v="US"/>
    <s v="USD"/>
    <n v="1403546400"/>
    <n v="1401714114"/>
    <b v="0"/>
    <n v="35"/>
    <b v="1"/>
    <s v="theater/plays"/>
    <n v="1462.5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320"/>
    <n v="1500"/>
    <n v="1820"/>
    <x v="0"/>
    <s v="US"/>
    <s v="USD"/>
    <n v="1410558949"/>
    <n v="1409262949"/>
    <b v="0"/>
    <n v="13"/>
    <b v="1"/>
    <s v="theater/plays"/>
    <n v="91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860"/>
    <n v="1000"/>
    <n v="1860"/>
    <x v="0"/>
    <s v="US"/>
    <s v="USD"/>
    <n v="1469165160"/>
    <n v="1467335378"/>
    <b v="0"/>
    <n v="23"/>
    <b v="1"/>
    <s v="theater/plays"/>
    <n v="930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1400"/>
    <n v="700"/>
    <n v="2100"/>
    <x v="0"/>
    <s v="US"/>
    <s v="USD"/>
    <n v="1404444286"/>
    <n v="1403234686"/>
    <b v="0"/>
    <n v="39"/>
    <b v="1"/>
    <s v="theater/plays"/>
    <n v="1050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82.5"/>
    <n v="1000"/>
    <n v="1082.5"/>
    <x v="0"/>
    <s v="GB"/>
    <s v="GBP"/>
    <n v="1403715546"/>
    <n v="1401123546"/>
    <b v="0"/>
    <n v="35"/>
    <b v="1"/>
    <s v="theater/plays"/>
    <n v="541.25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535"/>
    <n v="1300"/>
    <n v="1835"/>
    <x v="0"/>
    <s v="US"/>
    <s v="USD"/>
    <n v="1428068988"/>
    <n v="1425908988"/>
    <b v="0"/>
    <n v="27"/>
    <b v="1"/>
    <s v="theater/plays"/>
    <n v="917.5"/>
    <x v="1"/>
    <s v="plays"/>
    <x v="3710"/>
    <d v="2015-04-03T08:49:48"/>
  </r>
  <r>
    <n v="3711"/>
    <s v="The Youth Shakespeare Project 2014"/>
    <s v="Two teachers and twenty kids bring one of Shakespeare's plays to life!"/>
    <n v="70"/>
    <n v="500"/>
    <n v="570"/>
    <x v="0"/>
    <s v="US"/>
    <s v="USD"/>
    <n v="1402848000"/>
    <n v="1400606573"/>
    <b v="0"/>
    <n v="21"/>
    <b v="1"/>
    <s v="theater/plays"/>
    <n v="285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4030"/>
    <n v="7500"/>
    <n v="11530"/>
    <x v="0"/>
    <s v="US"/>
    <s v="USD"/>
    <n v="1433055540"/>
    <n v="1431230867"/>
    <b v="0"/>
    <n v="104"/>
    <b v="1"/>
    <s v="theater/plays"/>
    <n v="5765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30"/>
    <n v="2000"/>
    <n v="2030"/>
    <x v="0"/>
    <s v="US"/>
    <s v="USD"/>
    <n v="1465062166"/>
    <n v="1463334166"/>
    <b v="0"/>
    <n v="19"/>
    <b v="1"/>
    <s v="theater/plays"/>
    <n v="1015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235"/>
    <n v="10000"/>
    <n v="10235"/>
    <x v="0"/>
    <s v="US"/>
    <s v="USD"/>
    <n v="1432612740"/>
    <n v="1429881667"/>
    <b v="0"/>
    <n v="97"/>
    <b v="1"/>
    <s v="theater/plays"/>
    <n v="5117.5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90"/>
    <n v="3500"/>
    <n v="3590"/>
    <x v="0"/>
    <s v="GB"/>
    <s v="GBP"/>
    <n v="1427806320"/>
    <n v="1422834819"/>
    <b v="0"/>
    <n v="27"/>
    <b v="1"/>
    <s v="theater/plays"/>
    <n v="1795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446"/>
    <n v="800"/>
    <n v="1246"/>
    <x v="0"/>
    <s v="US"/>
    <s v="USD"/>
    <n v="1453411109"/>
    <n v="1450819109"/>
    <b v="0"/>
    <n v="24"/>
    <b v="1"/>
    <s v="theater/plays"/>
    <n v="623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30"/>
    <n v="4000"/>
    <n v="4030"/>
    <x v="0"/>
    <s v="GB"/>
    <s v="GBP"/>
    <n v="1431204449"/>
    <n v="1428526049"/>
    <b v="0"/>
    <n v="13"/>
    <b v="1"/>
    <s v="theater/plays"/>
    <n v="2015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697"/>
    <n v="500"/>
    <n v="1197"/>
    <x v="0"/>
    <s v="GB"/>
    <s v="GBP"/>
    <n v="1425057075"/>
    <n v="1422465075"/>
    <b v="0"/>
    <n v="46"/>
    <b v="1"/>
    <s v="theater/plays"/>
    <n v="598.5"/>
    <x v="1"/>
    <s v="plays"/>
    <x v="3718"/>
    <d v="2015-02-27T12:11:15"/>
  </r>
  <r>
    <n v="3719"/>
    <s v="Corium"/>
    <s v="A new piece of physical theatre about love, regret and longing."/>
    <n v="220"/>
    <n v="200"/>
    <n v="420"/>
    <x v="0"/>
    <s v="GB"/>
    <s v="GBP"/>
    <n v="1434994266"/>
    <n v="1432402266"/>
    <b v="0"/>
    <n v="4"/>
    <b v="1"/>
    <s v="theater/plays"/>
    <n v="210"/>
    <x v="1"/>
    <s v="plays"/>
    <x v="3719"/>
    <d v="2015-06-22T12:31:06"/>
  </r>
  <r>
    <n v="3720"/>
    <s v="Lakotas and the American Theatre"/>
    <s v="Breaking the American Indian stereotype in the American Theatre."/>
    <n v="149"/>
    <n v="3300"/>
    <n v="3449"/>
    <x v="0"/>
    <s v="US"/>
    <s v="USD"/>
    <n v="1435881006"/>
    <n v="1433980206"/>
    <b v="0"/>
    <n v="40"/>
    <b v="1"/>
    <s v="theater/plays"/>
    <n v="1724.5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40"/>
    <n v="5000"/>
    <n v="5040"/>
    <x v="0"/>
    <s v="US"/>
    <s v="USD"/>
    <n v="1415230084"/>
    <n v="1413412084"/>
    <b v="0"/>
    <n v="44"/>
    <b v="1"/>
    <s v="theater/plays"/>
    <n v="2520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68"/>
    <n v="1500"/>
    <n v="1668"/>
    <x v="0"/>
    <s v="CA"/>
    <s v="CAD"/>
    <n v="1455231540"/>
    <n v="1452614847"/>
    <b v="0"/>
    <n v="35"/>
    <b v="1"/>
    <s v="theater/plays"/>
    <n v="834"/>
    <x v="1"/>
    <s v="plays"/>
    <x v="3722"/>
    <d v="2016-02-11T17:59:00"/>
  </r>
  <r>
    <n v="3723"/>
    <s v="Beauty and the Beast"/>
    <s v="Saltmine Theatre Company present Beauty and the Beast:"/>
    <n v="92"/>
    <n v="4500"/>
    <n v="4592"/>
    <x v="0"/>
    <s v="GB"/>
    <s v="GBP"/>
    <n v="1417374262"/>
    <n v="1414778662"/>
    <b v="0"/>
    <n v="63"/>
    <b v="1"/>
    <s v="theater/plays"/>
    <n v="229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109.55000000000018"/>
    <n v="4300"/>
    <n v="4409.55"/>
    <x v="0"/>
    <s v="GB"/>
    <s v="GBP"/>
    <n v="1462402800"/>
    <n v="1459856860"/>
    <b v="0"/>
    <n v="89"/>
    <b v="1"/>
    <s v="theater/plays"/>
    <n v="2204.7750000000001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81"/>
    <n v="300"/>
    <n v="381"/>
    <x v="0"/>
    <s v="GB"/>
    <s v="GBP"/>
    <n v="1455831000"/>
    <n v="1454366467"/>
    <b v="0"/>
    <n v="15"/>
    <b v="1"/>
    <s v="theater/plays"/>
    <n v="190.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2029"/>
    <n v="850"/>
    <n v="2879"/>
    <x v="0"/>
    <s v="US"/>
    <s v="USD"/>
    <n v="1461963600"/>
    <n v="1459567371"/>
    <b v="0"/>
    <n v="46"/>
    <b v="1"/>
    <s v="theater/plays"/>
    <n v="1439.5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15"/>
    <n v="2000"/>
    <n v="2015"/>
    <x v="0"/>
    <s v="US"/>
    <s v="USD"/>
    <n v="1476939300"/>
    <n v="1474273294"/>
    <b v="0"/>
    <n v="33"/>
    <b v="1"/>
    <s v="theater/plays"/>
    <n v="1007.5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-18138"/>
    <n v="20000"/>
    <n v="1862"/>
    <x v="2"/>
    <s v="US"/>
    <s v="USD"/>
    <n v="1439957176"/>
    <n v="1437365176"/>
    <b v="0"/>
    <n v="31"/>
    <b v="0"/>
    <s v="theater/plays"/>
    <n v="931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-4638"/>
    <n v="5000"/>
    <n v="362"/>
    <x v="2"/>
    <s v="US"/>
    <s v="USD"/>
    <n v="1427082912"/>
    <n v="1423198512"/>
    <b v="0"/>
    <n v="5"/>
    <b v="0"/>
    <s v="theater/plays"/>
    <n v="181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-900"/>
    <n v="1000"/>
    <n v="100"/>
    <x v="2"/>
    <s v="US"/>
    <s v="USD"/>
    <n v="1439828159"/>
    <n v="1437236159"/>
    <b v="0"/>
    <n v="1"/>
    <b v="0"/>
    <s v="theater/plays"/>
    <n v="5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-4880"/>
    <n v="5500"/>
    <n v="620"/>
    <x v="2"/>
    <s v="US"/>
    <s v="USD"/>
    <n v="1420860180"/>
    <n v="1418234646"/>
    <b v="0"/>
    <n v="12"/>
    <b v="0"/>
    <s v="theater/plays"/>
    <n v="310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-719"/>
    <n v="850"/>
    <n v="131"/>
    <x v="2"/>
    <s v="NL"/>
    <s v="EUR"/>
    <n v="1422100800"/>
    <n v="1416932133"/>
    <b v="0"/>
    <n v="4"/>
    <b v="0"/>
    <s v="theater/plays"/>
    <n v="65.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-1500"/>
    <n v="1500"/>
    <n v="0"/>
    <x v="2"/>
    <s v="US"/>
    <s v="USD"/>
    <n v="1429396200"/>
    <n v="1428539708"/>
    <b v="0"/>
    <n v="0"/>
    <b v="0"/>
    <s v="theater/plays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-1073"/>
    <n v="1500"/>
    <n v="427"/>
    <x v="2"/>
    <s v="US"/>
    <s v="USD"/>
    <n v="1432589896"/>
    <n v="1427405896"/>
    <b v="0"/>
    <n v="7"/>
    <b v="0"/>
    <s v="theater/plays"/>
    <n v="213.5"/>
    <x v="1"/>
    <s v="plays"/>
    <x v="3734"/>
    <d v="2015-05-25T16:38:16"/>
  </r>
  <r>
    <n v="3735"/>
    <s v="Women Beware Women"/>
    <s v="Young Actor's taking on a Jacobean tragedy. Family, betrayal, love, lust, sex and death."/>
    <n v="-130"/>
    <n v="150"/>
    <n v="20"/>
    <x v="2"/>
    <s v="GB"/>
    <s v="GBP"/>
    <n v="1432831089"/>
    <n v="1430239089"/>
    <b v="0"/>
    <n v="2"/>
    <b v="0"/>
    <s v="theater/plays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-1490"/>
    <n v="1500"/>
    <n v="10"/>
    <x v="2"/>
    <s v="GB"/>
    <s v="GBP"/>
    <n v="1427133600"/>
    <n v="1423847093"/>
    <b v="0"/>
    <n v="1"/>
    <b v="0"/>
    <s v="theater/plays"/>
    <n v="5"/>
    <x v="1"/>
    <s v="plays"/>
    <x v="3736"/>
    <d v="2015-03-23T13:00:00"/>
  </r>
  <r>
    <n v="3737"/>
    <s v="Measure For Measure"/>
    <s v="The ASU Theatre and Shakespeare Club presents Measure For Measure directed by Jordyn Ochser."/>
    <n v="-550"/>
    <n v="700"/>
    <n v="150"/>
    <x v="2"/>
    <s v="US"/>
    <s v="USD"/>
    <n v="1447311540"/>
    <n v="1445358903"/>
    <b v="0"/>
    <n v="4"/>
    <b v="0"/>
    <s v="theater/plays"/>
    <n v="7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-1230"/>
    <n v="1500"/>
    <n v="270"/>
    <x v="2"/>
    <s v="GB"/>
    <s v="GBP"/>
    <n v="1405461600"/>
    <n v="1403562705"/>
    <b v="0"/>
    <n v="6"/>
    <b v="0"/>
    <s v="theater/plays"/>
    <n v="13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-3195"/>
    <n v="4000"/>
    <n v="805"/>
    <x v="2"/>
    <s v="GB"/>
    <s v="GBP"/>
    <n v="1468752468"/>
    <n v="1467024468"/>
    <b v="0"/>
    <n v="8"/>
    <b v="0"/>
    <s v="theater/plays"/>
    <n v="402.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-1642"/>
    <n v="2000"/>
    <n v="358"/>
    <x v="2"/>
    <s v="US"/>
    <s v="USD"/>
    <n v="1407808438"/>
    <n v="1405217355"/>
    <b v="0"/>
    <n v="14"/>
    <b v="0"/>
    <s v="theater/plays"/>
    <n v="179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-20000"/>
    <n v="20000"/>
    <n v="0"/>
    <x v="2"/>
    <s v="US"/>
    <s v="USD"/>
    <n v="1450389950"/>
    <n v="1447797950"/>
    <b v="0"/>
    <n v="0"/>
    <b v="0"/>
    <s v="theater/plays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-4900"/>
    <n v="5000"/>
    <n v="100"/>
    <x v="2"/>
    <s v="US"/>
    <s v="USD"/>
    <n v="1409980144"/>
    <n v="1407388144"/>
    <b v="0"/>
    <n v="4"/>
    <b v="0"/>
    <s v="theater/plays"/>
    <n v="50"/>
    <x v="1"/>
    <s v="plays"/>
    <x v="3742"/>
    <d v="2014-09-06T00:09:04"/>
  </r>
  <r>
    <n v="3743"/>
    <s v="Down the Mississippi"/>
    <s v="I'm taking the Adventures of Huckleberry Finn puppet show down the Mississippi River!"/>
    <n v="-2200"/>
    <n v="2200"/>
    <n v="0"/>
    <x v="2"/>
    <s v="US"/>
    <s v="USD"/>
    <n v="1404406964"/>
    <n v="1401814964"/>
    <b v="0"/>
    <n v="0"/>
    <b v="0"/>
    <s v="theater/plays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-1200"/>
    <n v="1200"/>
    <n v="0"/>
    <x v="2"/>
    <s v="US"/>
    <s v="USD"/>
    <n v="1404532740"/>
    <n v="1401823952"/>
    <b v="0"/>
    <n v="0"/>
    <b v="0"/>
    <s v="theater/plays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-90"/>
    <n v="100"/>
    <n v="10"/>
    <x v="2"/>
    <s v="US"/>
    <s v="USD"/>
    <n v="1407689102"/>
    <n v="1405097102"/>
    <b v="0"/>
    <n v="1"/>
    <b v="0"/>
    <s v="theater/plays"/>
    <n v="5"/>
    <x v="1"/>
    <s v="plays"/>
    <x v="3745"/>
    <d v="2014-08-10T11:45:02"/>
  </r>
  <r>
    <n v="3746"/>
    <s v="Stage Play Production - &quot;I Love You to Death&quot;"/>
    <s v="Generational curses CAN be broken...right?"/>
    <n v="-8298"/>
    <n v="8500"/>
    <n v="202"/>
    <x v="2"/>
    <s v="US"/>
    <s v="USD"/>
    <n v="1475918439"/>
    <n v="1473326439"/>
    <b v="0"/>
    <n v="1"/>
    <b v="0"/>
    <s v="theater/plays"/>
    <n v="101"/>
    <x v="1"/>
    <s v="plays"/>
    <x v="3746"/>
    <d v="2016-10-08T04:20:39"/>
  </r>
  <r>
    <n v="3747"/>
    <s v="Counting Stars"/>
    <s v="The world premiere of an astonishing new play by acclaimed writer Atiha Sen Gupta."/>
    <n v="-2475"/>
    <n v="2500"/>
    <n v="25"/>
    <x v="2"/>
    <s v="GB"/>
    <s v="GBP"/>
    <n v="1436137140"/>
    <n v="1433833896"/>
    <b v="0"/>
    <n v="1"/>
    <b v="0"/>
    <s v="theater/plays"/>
    <n v="12.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176"/>
    <n v="5000"/>
    <n v="5176"/>
    <x v="0"/>
    <s v="US"/>
    <s v="USD"/>
    <n v="1455602340"/>
    <n v="1453827436"/>
    <b v="0"/>
    <n v="52"/>
    <b v="1"/>
    <s v="theater/musical"/>
    <n v="2588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25"/>
    <n v="500"/>
    <n v="525"/>
    <x v="0"/>
    <s v="US"/>
    <s v="USD"/>
    <n v="1461902340"/>
    <n v="1459220588"/>
    <b v="0"/>
    <n v="7"/>
    <b v="1"/>
    <s v="theater/musical"/>
    <n v="262.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27"/>
    <n v="6000"/>
    <n v="6027"/>
    <x v="0"/>
    <s v="US"/>
    <s v="USD"/>
    <n v="1423555140"/>
    <n v="1421105608"/>
    <b v="0"/>
    <n v="28"/>
    <b v="1"/>
    <s v="theater/musical"/>
    <n v="3013.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326"/>
    <n v="1000"/>
    <n v="1326"/>
    <x v="0"/>
    <s v="US"/>
    <s v="USD"/>
    <n v="1459641073"/>
    <n v="1454460673"/>
    <b v="0"/>
    <n v="11"/>
    <b v="1"/>
    <s v="theater/musical"/>
    <n v="663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65"/>
    <n v="500"/>
    <n v="565"/>
    <x v="0"/>
    <s v="GB"/>
    <s v="GBP"/>
    <n v="1476651600"/>
    <n v="1473189335"/>
    <b v="0"/>
    <n v="15"/>
    <b v="1"/>
    <s v="theater/musical"/>
    <n v="282.5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167"/>
    <n v="5000"/>
    <n v="5167"/>
    <x v="0"/>
    <s v="US"/>
    <s v="USD"/>
    <n v="1433289600"/>
    <n v="1430768800"/>
    <b v="0"/>
    <n v="30"/>
    <b v="1"/>
    <s v="theater/musical"/>
    <n v="2583.5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500"/>
    <n v="2500"/>
    <n v="3000"/>
    <x v="0"/>
    <s v="US"/>
    <s v="USD"/>
    <n v="1406350740"/>
    <n v="1403125737"/>
    <b v="0"/>
    <n v="27"/>
    <b v="1"/>
    <s v="theater/musical"/>
    <n v="1500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163"/>
    <n v="550"/>
    <n v="713"/>
    <x v="0"/>
    <s v="GB"/>
    <s v="GBP"/>
    <n v="1460753307"/>
    <n v="1458161307"/>
    <b v="0"/>
    <n v="28"/>
    <b v="1"/>
    <s v="theater/musical"/>
    <n v="356.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50"/>
    <n v="4500"/>
    <n v="4550"/>
    <x v="0"/>
    <s v="US"/>
    <s v="USD"/>
    <n v="1402515198"/>
    <n v="1399923198"/>
    <b v="0"/>
    <n v="17"/>
    <b v="1"/>
    <s v="theater/musical"/>
    <n v="2275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298"/>
    <n v="3500"/>
    <n v="3798"/>
    <x v="0"/>
    <s v="US"/>
    <s v="USD"/>
    <n v="1417465515"/>
    <n v="1415737515"/>
    <b v="0"/>
    <n v="50"/>
    <b v="1"/>
    <s v="theater/musical"/>
    <n v="1899"/>
    <x v="1"/>
    <s v="musical"/>
    <x v="3757"/>
    <d v="2014-12-01T15:25:15"/>
  </r>
  <r>
    <n v="3758"/>
    <s v="Luigi's Ladies"/>
    <s v="LUIGI'S LADIES: an original one-woman musical comedy"/>
    <n v="35"/>
    <n v="1500"/>
    <n v="1535"/>
    <x v="0"/>
    <s v="US"/>
    <s v="USD"/>
    <n v="1400475600"/>
    <n v="1397819938"/>
    <b v="0"/>
    <n v="26"/>
    <b v="1"/>
    <s v="theater/musical"/>
    <n v="767.5"/>
    <x v="1"/>
    <s v="musical"/>
    <x v="3758"/>
    <d v="2014-05-19T00:00:00"/>
  </r>
  <r>
    <n v="3759"/>
    <s v="Pared Down Productions"/>
    <s v="A production company specializing in small-scale musicals"/>
    <n v="409.77000000000044"/>
    <n v="4000"/>
    <n v="4409.7700000000004"/>
    <x v="0"/>
    <s v="US"/>
    <s v="USD"/>
    <n v="1440556553"/>
    <n v="1435372553"/>
    <b v="0"/>
    <n v="88"/>
    <b v="1"/>
    <s v="theater/musical"/>
    <n v="2204.8850000000002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.770000000000437"/>
    <n v="5000"/>
    <n v="5050.7700000000004"/>
    <x v="0"/>
    <s v="US"/>
    <s v="USD"/>
    <n v="1399293386"/>
    <n v="1397133386"/>
    <b v="0"/>
    <n v="91"/>
    <b v="1"/>
    <s v="theater/musical"/>
    <n v="2525.3850000000002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0"/>
    <n v="500"/>
    <n v="500"/>
    <x v="0"/>
    <s v="GB"/>
    <s v="GBP"/>
    <n v="1439247600"/>
    <n v="1434625937"/>
    <b v="0"/>
    <n v="3"/>
    <b v="1"/>
    <s v="theater/musical"/>
    <n v="250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78"/>
    <n v="1250"/>
    <n v="1328"/>
    <x v="0"/>
    <s v="GB"/>
    <s v="GBP"/>
    <n v="1438543889"/>
    <n v="1436383889"/>
    <b v="0"/>
    <n v="28"/>
    <b v="1"/>
    <s v="theater/musical"/>
    <n v="664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0"/>
    <n v="5000"/>
    <n v="5000"/>
    <x v="0"/>
    <s v="US"/>
    <s v="USD"/>
    <n v="1427907626"/>
    <n v="1425319226"/>
    <b v="0"/>
    <n v="77"/>
    <b v="1"/>
    <s v="theater/musical"/>
    <n v="2500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0"/>
    <n v="1500"/>
    <n v="1500"/>
    <x v="0"/>
    <s v="US"/>
    <s v="USD"/>
    <n v="1464482160"/>
    <n v="1462824832"/>
    <b v="0"/>
    <n v="27"/>
    <b v="1"/>
    <s v="theater/musical"/>
    <n v="750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942"/>
    <n v="7000"/>
    <n v="7942"/>
    <x v="0"/>
    <s v="US"/>
    <s v="USD"/>
    <n v="1406745482"/>
    <n v="1404153482"/>
    <b v="0"/>
    <n v="107"/>
    <b v="1"/>
    <s v="theater/musical"/>
    <n v="3971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265.01000000000022"/>
    <n v="10000"/>
    <n v="10265.01"/>
    <x v="0"/>
    <s v="US"/>
    <s v="USD"/>
    <n v="1404360045"/>
    <n v="1401336045"/>
    <b v="0"/>
    <n v="96"/>
    <b v="1"/>
    <s v="theater/musical"/>
    <n v="5132.5050000000001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335"/>
    <n v="2000"/>
    <n v="2335"/>
    <x v="0"/>
    <s v="US"/>
    <s v="USD"/>
    <n v="1425185940"/>
    <n v="1423960097"/>
    <b v="0"/>
    <n v="56"/>
    <b v="1"/>
    <s v="theater/musical"/>
    <n v="1167.5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306.10999999999967"/>
    <n v="4000"/>
    <n v="4306.1099999999997"/>
    <x v="0"/>
    <s v="US"/>
    <s v="USD"/>
    <n v="1402594090"/>
    <n v="1400002090"/>
    <b v="0"/>
    <n v="58"/>
    <b v="1"/>
    <s v="theater/musical"/>
    <n v="2153.0549999999998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0"/>
    <n v="1100"/>
    <n v="1100"/>
    <x v="0"/>
    <s v="US"/>
    <s v="USD"/>
    <n v="1460730079"/>
    <n v="1458138079"/>
    <b v="0"/>
    <n v="15"/>
    <b v="1"/>
    <s v="theater/musical"/>
    <n v="550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0"/>
    <n v="2000"/>
    <n v="2000"/>
    <x v="0"/>
    <s v="GB"/>
    <s v="GBP"/>
    <n v="1434234010"/>
    <n v="1431642010"/>
    <b v="0"/>
    <n v="20"/>
    <b v="1"/>
    <s v="theater/musical"/>
    <n v="1000"/>
    <x v="1"/>
    <s v="musical"/>
    <x v="3770"/>
    <d v="2015-06-13T17:20:10"/>
  </r>
  <r>
    <n v="3771"/>
    <s v="COME OUT SWINGIN'!"/>
    <s v="I would like to make a demo recording of six songs from COME OUT SWINGIN'!"/>
    <n v="460"/>
    <n v="1000"/>
    <n v="1460"/>
    <x v="0"/>
    <s v="US"/>
    <s v="USD"/>
    <n v="1463529600"/>
    <n v="1462307652"/>
    <b v="0"/>
    <n v="38"/>
    <b v="1"/>
    <s v="theater/musical"/>
    <n v="730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10"/>
    <n v="5000"/>
    <n v="5510"/>
    <x v="0"/>
    <s v="US"/>
    <s v="USD"/>
    <n v="1480399200"/>
    <n v="1478616506"/>
    <b v="0"/>
    <n v="33"/>
    <b v="1"/>
    <s v="theater/musical"/>
    <n v="2755"/>
    <x v="1"/>
    <s v="musical"/>
    <x v="3772"/>
    <d v="2016-11-29T01:00:00"/>
  </r>
  <r>
    <n v="3773"/>
    <s v="Dundee: A Hip-Hopera"/>
    <s v="A dramatic hip-hopera, inspired from monologues written by the performers."/>
    <n v="410"/>
    <n v="5000"/>
    <n v="5410"/>
    <x v="0"/>
    <s v="US"/>
    <s v="USD"/>
    <n v="1479175680"/>
    <n v="1476317247"/>
    <b v="0"/>
    <n v="57"/>
    <b v="1"/>
    <s v="theater/musical"/>
    <n v="270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0"/>
    <n v="2500"/>
    <n v="2500"/>
    <x v="0"/>
    <s v="CA"/>
    <s v="CAD"/>
    <n v="1428606055"/>
    <n v="1427223655"/>
    <b v="0"/>
    <n v="25"/>
    <b v="1"/>
    <s v="theater/musical"/>
    <n v="125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5"/>
    <n v="2000"/>
    <n v="2005"/>
    <x v="0"/>
    <s v="US"/>
    <s v="USD"/>
    <n v="1428552000"/>
    <n v="1426199843"/>
    <b v="0"/>
    <n v="14"/>
    <b v="1"/>
    <s v="theater/musical"/>
    <n v="1002.5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537"/>
    <n v="8000"/>
    <n v="8537"/>
    <x v="0"/>
    <s v="US"/>
    <s v="USD"/>
    <n v="1406854800"/>
    <n v="1403599778"/>
    <b v="0"/>
    <n v="94"/>
    <b v="1"/>
    <s v="theater/musical"/>
    <n v="4268.5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864"/>
    <n v="2000"/>
    <n v="2864"/>
    <x v="0"/>
    <s v="US"/>
    <s v="USD"/>
    <n v="1411790400"/>
    <n v="1409884821"/>
    <b v="0"/>
    <n v="59"/>
    <b v="1"/>
    <s v="theater/musical"/>
    <n v="1432"/>
    <x v="1"/>
    <s v="musical"/>
    <x v="3777"/>
    <d v="2014-09-26T23:00:00"/>
  </r>
  <r>
    <n v="3778"/>
    <s v="Give a Puppet a Hand"/>
    <s v="Sponsor an AVENUE Q puppet for The Barn Players April 2015 production."/>
    <n v="121"/>
    <n v="2400"/>
    <n v="2521"/>
    <x v="0"/>
    <s v="US"/>
    <s v="USD"/>
    <n v="1423942780"/>
    <n v="1418758780"/>
    <b v="0"/>
    <n v="36"/>
    <b v="1"/>
    <s v="theater/musical"/>
    <n v="1260.5"/>
    <x v="1"/>
    <s v="musical"/>
    <x v="3778"/>
    <d v="2015-02-14T14:39:40"/>
  </r>
  <r>
    <n v="3779"/>
    <s v="&quot;The Last Adam&quot; A New Musical, NYC reading"/>
    <s v="A fresh, re-telling of the Jesus story for a new generation."/>
    <n v="597"/>
    <n v="15000"/>
    <n v="15597"/>
    <x v="0"/>
    <s v="US"/>
    <s v="USD"/>
    <n v="1459010340"/>
    <n v="1456421940"/>
    <b v="0"/>
    <n v="115"/>
    <b v="1"/>
    <s v="theater/musical"/>
    <n v="7798.5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500"/>
    <n v="2500"/>
    <n v="3000"/>
    <x v="0"/>
    <s v="US"/>
    <s v="USD"/>
    <n v="1436817960"/>
    <n v="1433999785"/>
    <b v="0"/>
    <n v="30"/>
    <b v="1"/>
    <s v="theater/musical"/>
    <n v="15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35"/>
    <n v="4500"/>
    <n v="4935"/>
    <x v="0"/>
    <s v="US"/>
    <s v="USD"/>
    <n v="1410210685"/>
    <n v="1408050685"/>
    <b v="0"/>
    <n v="52"/>
    <b v="1"/>
    <s v="theater/musical"/>
    <n v="2467.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35"/>
    <n v="2000"/>
    <n v="2035"/>
    <x v="0"/>
    <s v="GB"/>
    <s v="GBP"/>
    <n v="1469401200"/>
    <n v="1466887297"/>
    <b v="0"/>
    <n v="27"/>
    <b v="1"/>
    <s v="theater/musical"/>
    <n v="1017.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347"/>
    <n v="1200"/>
    <n v="1547"/>
    <x v="0"/>
    <s v="US"/>
    <s v="USD"/>
    <n v="1458057600"/>
    <n v="1455938520"/>
    <b v="0"/>
    <n v="24"/>
    <b v="1"/>
    <s v="theater/musical"/>
    <n v="773.5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50"/>
    <n v="1000"/>
    <n v="1150"/>
    <x v="0"/>
    <s v="CA"/>
    <s v="CAD"/>
    <n v="1468193532"/>
    <n v="1465601532"/>
    <b v="0"/>
    <n v="10"/>
    <b v="1"/>
    <s v="theater/musical"/>
    <n v="57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1015"/>
    <n v="2000"/>
    <n v="3015"/>
    <x v="0"/>
    <s v="GB"/>
    <s v="GBP"/>
    <n v="1470132180"/>
    <n v="1467040769"/>
    <b v="0"/>
    <n v="30"/>
    <b v="1"/>
    <s v="theater/musical"/>
    <n v="1507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58"/>
    <n v="6000"/>
    <n v="6658"/>
    <x v="0"/>
    <s v="US"/>
    <s v="USD"/>
    <n v="1464310475"/>
    <n v="1461718475"/>
    <b v="0"/>
    <n v="71"/>
    <b v="1"/>
    <s v="theater/musical"/>
    <n v="3329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1"/>
    <n v="350"/>
    <n v="351"/>
    <x v="0"/>
    <s v="US"/>
    <s v="USD"/>
    <n v="1436587140"/>
    <n v="1434113406"/>
    <b v="0"/>
    <n v="10"/>
    <b v="1"/>
    <s v="theater/musical"/>
    <n v="175.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-74500"/>
    <n v="75000"/>
    <n v="500"/>
    <x v="2"/>
    <s v="US"/>
    <s v="USD"/>
    <n v="1450887480"/>
    <n v="1448469719"/>
    <b v="0"/>
    <n v="1"/>
    <b v="0"/>
    <s v="theater/musical"/>
    <n v="25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-3434"/>
    <n v="3550"/>
    <n v="116"/>
    <x v="2"/>
    <s v="GB"/>
    <s v="GBP"/>
    <n v="1434395418"/>
    <n v="1431630618"/>
    <b v="0"/>
    <n v="4"/>
    <b v="0"/>
    <s v="theater/musical"/>
    <n v="58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-15000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-1500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1:36:32"/>
  </r>
  <r>
    <n v="3792"/>
    <s v="BorikÃ©n: The Show"/>
    <s v="A cultural and historic journey through Puerto Rico's music and dance!"/>
    <n v="-12465"/>
    <n v="12500"/>
    <n v="35"/>
    <x v="2"/>
    <s v="US"/>
    <s v="USD"/>
    <n v="1436957022"/>
    <n v="1434365022"/>
    <b v="0"/>
    <n v="2"/>
    <b v="0"/>
    <s v="theater/musical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-2824"/>
    <n v="7000"/>
    <n v="4176"/>
    <x v="2"/>
    <s v="US"/>
    <s v="USD"/>
    <n v="1418769129"/>
    <n v="1416954729"/>
    <b v="0"/>
    <n v="24"/>
    <b v="0"/>
    <s v="theater/musical"/>
    <n v="2088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-4950"/>
    <n v="5000"/>
    <n v="50"/>
    <x v="2"/>
    <s v="GB"/>
    <s v="GBP"/>
    <n v="1433685354"/>
    <n v="1431093354"/>
    <b v="0"/>
    <n v="1"/>
    <b v="0"/>
    <s v="theater/musical"/>
    <n v="25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-590"/>
    <n v="600"/>
    <n v="10"/>
    <x v="2"/>
    <s v="GB"/>
    <s v="GBP"/>
    <n v="1440801000"/>
    <n v="1437042490"/>
    <b v="0"/>
    <n v="2"/>
    <b v="0"/>
    <s v="theater/musical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-22499"/>
    <n v="22500"/>
    <n v="1"/>
    <x v="2"/>
    <s v="US"/>
    <s v="USD"/>
    <n v="1484354556"/>
    <n v="1479170556"/>
    <b v="0"/>
    <n v="1"/>
    <b v="0"/>
    <s v="theater/musical"/>
    <n v="0.5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-620"/>
    <n v="6000"/>
    <n v="5380"/>
    <x v="2"/>
    <s v="US"/>
    <s v="USD"/>
    <n v="1429564165"/>
    <n v="1426972165"/>
    <b v="0"/>
    <n v="37"/>
    <b v="0"/>
    <s v="theater/musical"/>
    <n v="2690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-68975"/>
    <n v="70000"/>
    <n v="1025"/>
    <x v="2"/>
    <s v="US"/>
    <s v="USD"/>
    <n v="1407691248"/>
    <n v="1405099248"/>
    <b v="0"/>
    <n v="5"/>
    <b v="0"/>
    <s v="theater/musical"/>
    <n v="512.5"/>
    <x v="1"/>
    <s v="musical"/>
    <x v="3798"/>
    <d v="2014-08-10T12:20:48"/>
  </r>
  <r>
    <n v="3799"/>
    <s v="A Story Once Told"/>
    <s v="An original musical on it's way to the stage in Minneapolis, MN. Feel free to ask any questions."/>
    <n v="-9598"/>
    <n v="10000"/>
    <n v="402"/>
    <x v="2"/>
    <s v="US"/>
    <s v="USD"/>
    <n v="1457734843"/>
    <n v="1455142843"/>
    <b v="0"/>
    <n v="4"/>
    <b v="0"/>
    <s v="theater/musical"/>
    <n v="2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-21119"/>
    <n v="22000"/>
    <n v="881"/>
    <x v="2"/>
    <s v="US"/>
    <s v="USD"/>
    <n v="1420952340"/>
    <n v="1418146883"/>
    <b v="0"/>
    <n v="16"/>
    <b v="0"/>
    <s v="theater/musical"/>
    <n v="440.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-4574"/>
    <n v="5000"/>
    <n v="426"/>
    <x v="2"/>
    <s v="US"/>
    <s v="USD"/>
    <n v="1420215216"/>
    <n v="1417536816"/>
    <b v="0"/>
    <n v="9"/>
    <b v="0"/>
    <s v="theater/musical"/>
    <n v="21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-3000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-9642"/>
    <n v="12000"/>
    <n v="2358"/>
    <x v="2"/>
    <s v="US"/>
    <s v="USD"/>
    <n v="1457133568"/>
    <n v="1454541568"/>
    <b v="0"/>
    <n v="40"/>
    <b v="0"/>
    <s v="theater/musical"/>
    <n v="117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-8000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-149997"/>
    <n v="150000"/>
    <n v="3"/>
    <x v="2"/>
    <s v="US"/>
    <s v="USD"/>
    <n v="1411852640"/>
    <n v="1406668640"/>
    <b v="0"/>
    <n v="2"/>
    <b v="0"/>
    <s v="theater/musical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-7495"/>
    <n v="7500"/>
    <n v="5"/>
    <x v="2"/>
    <s v="AU"/>
    <s v="AUD"/>
    <n v="1404022381"/>
    <n v="1402294381"/>
    <b v="0"/>
    <n v="1"/>
    <b v="0"/>
    <s v="theater/musical"/>
    <n v="2.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-1045"/>
    <n v="1500"/>
    <n v="455"/>
    <x v="2"/>
    <s v="US"/>
    <s v="USD"/>
    <n v="1428097739"/>
    <n v="1427492939"/>
    <b v="0"/>
    <n v="9"/>
    <b v="0"/>
    <s v="theater/musical"/>
    <n v="227.5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0"/>
    <n v="1000"/>
    <n v="1000"/>
    <x v="0"/>
    <s v="GB"/>
    <s v="GBP"/>
    <n v="1429955619"/>
    <n v="1424775219"/>
    <b v="0"/>
    <n v="24"/>
    <b v="1"/>
    <s v="theater/plays"/>
    <n v="500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5"/>
    <n v="2000"/>
    <n v="2025"/>
    <x v="0"/>
    <s v="GB"/>
    <s v="GBP"/>
    <n v="1406761200"/>
    <n v="1402403907"/>
    <b v="0"/>
    <n v="38"/>
    <b v="1"/>
    <s v="theater/plays"/>
    <n v="1012.5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326"/>
    <n v="1500"/>
    <n v="1826"/>
    <x v="0"/>
    <s v="US"/>
    <s v="USD"/>
    <n v="1426965758"/>
    <n v="1424377358"/>
    <b v="0"/>
    <n v="26"/>
    <b v="1"/>
    <s v="theater/plays"/>
    <n v="91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575"/>
    <n v="250"/>
    <n v="825"/>
    <x v="0"/>
    <s v="GB"/>
    <s v="GBP"/>
    <n v="1464692400"/>
    <n v="1461769373"/>
    <b v="0"/>
    <n v="19"/>
    <b v="1"/>
    <s v="theater/plays"/>
    <n v="412.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191"/>
    <n v="2000"/>
    <n v="2191"/>
    <x v="0"/>
    <s v="CA"/>
    <s v="CAD"/>
    <n v="1433131140"/>
    <n v="1429120908"/>
    <b v="0"/>
    <n v="11"/>
    <b v="1"/>
    <s v="theater/plays"/>
    <n v="1095.5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19.989999999999782"/>
    <n v="2100"/>
    <n v="2119.9899999999998"/>
    <x v="0"/>
    <s v="US"/>
    <s v="USD"/>
    <n v="1465940580"/>
    <n v="1462603021"/>
    <b v="0"/>
    <n v="27"/>
    <b v="1"/>
    <s v="theater/plays"/>
    <n v="1059.994999999999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602"/>
    <n v="1500"/>
    <n v="2102"/>
    <x v="0"/>
    <s v="US"/>
    <s v="USD"/>
    <n v="1427860740"/>
    <n v="1424727712"/>
    <b v="0"/>
    <n v="34"/>
    <b v="1"/>
    <s v="theater/plays"/>
    <n v="1051"/>
    <x v="1"/>
    <s v="plays"/>
    <x v="3814"/>
    <d v="2015-03-31T22:59:00"/>
  </r>
  <r>
    <n v="3815"/>
    <s v="The Canterbury Shakespeare Festival - first season"/>
    <s v="Come and help us make the Canterbury Shakespeare Festival a reality"/>
    <n v="9.9999999999909051E-3"/>
    <n v="1000"/>
    <n v="1000.01"/>
    <x v="0"/>
    <s v="GB"/>
    <s v="GBP"/>
    <n v="1440111600"/>
    <n v="1437545657"/>
    <b v="0"/>
    <n v="20"/>
    <b v="1"/>
    <s v="theater/plays"/>
    <n v="500.005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288.56999999999994"/>
    <n v="1500"/>
    <n v="1788.57"/>
    <x v="0"/>
    <s v="US"/>
    <s v="USD"/>
    <n v="1405614823"/>
    <n v="1403022823"/>
    <b v="0"/>
    <n v="37"/>
    <b v="1"/>
    <s v="theater/plays"/>
    <n v="894.28499999999997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145"/>
    <n v="2000"/>
    <n v="2145"/>
    <x v="0"/>
    <s v="US"/>
    <s v="USD"/>
    <n v="1445659140"/>
    <n v="1444236216"/>
    <b v="0"/>
    <n v="20"/>
    <b v="1"/>
    <s v="theater/plays"/>
    <n v="1072.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320"/>
    <n v="250"/>
    <n v="570"/>
    <x v="0"/>
    <s v="US"/>
    <s v="USD"/>
    <n v="1426187582"/>
    <n v="1423599182"/>
    <b v="0"/>
    <n v="10"/>
    <b v="1"/>
    <s v="theater/plays"/>
    <n v="285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64"/>
    <n v="1000"/>
    <n v="1064"/>
    <x v="0"/>
    <s v="US"/>
    <s v="USD"/>
    <n v="1437166920"/>
    <n v="1435554104"/>
    <b v="0"/>
    <n v="26"/>
    <b v="1"/>
    <s v="theater/plays"/>
    <n v="53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130"/>
    <n v="300"/>
    <n v="430"/>
    <x v="0"/>
    <s v="GB"/>
    <s v="GBP"/>
    <n v="1436110717"/>
    <n v="1433518717"/>
    <b v="0"/>
    <n v="20"/>
    <b v="1"/>
    <s v="theater/plays"/>
    <n v="21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159"/>
    <n v="3500"/>
    <n v="3659"/>
    <x v="0"/>
    <s v="US"/>
    <s v="USD"/>
    <n v="1451881207"/>
    <n v="1449116407"/>
    <b v="0"/>
    <n v="46"/>
    <b v="1"/>
    <s v="theater/plays"/>
    <n v="1829.5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1"/>
    <n v="5000"/>
    <n v="5501"/>
    <x v="0"/>
    <s v="DE"/>
    <s v="EUR"/>
    <n v="1453244340"/>
    <n v="1448136417"/>
    <b v="0"/>
    <n v="76"/>
    <b v="1"/>
    <s v="theater/plays"/>
    <n v="2750.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150"/>
    <n v="2500"/>
    <n v="2650"/>
    <x v="0"/>
    <s v="US"/>
    <s v="USD"/>
    <n v="1437364740"/>
    <n v="1434405044"/>
    <b v="0"/>
    <n v="41"/>
    <b v="1"/>
    <s v="theater/plays"/>
    <n v="132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0"/>
    <n v="250"/>
    <n v="270"/>
    <x v="0"/>
    <s v="GB"/>
    <s v="GBP"/>
    <n v="1470058860"/>
    <n v="1469026903"/>
    <b v="0"/>
    <n v="7"/>
    <b v="1"/>
    <s v="theater/plays"/>
    <n v="135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271"/>
    <n v="5000"/>
    <n v="5271"/>
    <x v="0"/>
    <s v="US"/>
    <s v="USD"/>
    <n v="1434505214"/>
    <n v="1432690814"/>
    <b v="0"/>
    <n v="49"/>
    <b v="1"/>
    <s v="theater/plays"/>
    <n v="2635.5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115"/>
    <n v="600"/>
    <n v="715"/>
    <x v="0"/>
    <s v="GB"/>
    <s v="GBP"/>
    <n v="1430993394"/>
    <n v="1428401394"/>
    <b v="0"/>
    <n v="26"/>
    <b v="1"/>
    <s v="theater/plays"/>
    <n v="35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1580"/>
    <n v="3000"/>
    <n v="4580"/>
    <x v="0"/>
    <s v="GB"/>
    <s v="GBP"/>
    <n v="1427414400"/>
    <n v="1422656201"/>
    <b v="0"/>
    <n v="65"/>
    <b v="1"/>
    <s v="theater/plays"/>
    <n v="229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0"/>
    <n v="5000"/>
    <n v="5000"/>
    <x v="0"/>
    <s v="US"/>
    <s v="USD"/>
    <n v="1420033187"/>
    <n v="1414845587"/>
    <b v="0"/>
    <n v="28"/>
    <b v="1"/>
    <s v="theater/plays"/>
    <n v="2500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1"/>
    <n v="500"/>
    <n v="501"/>
    <x v="0"/>
    <s v="US"/>
    <s v="USD"/>
    <n v="1472676371"/>
    <n v="1470948371"/>
    <b v="0"/>
    <n v="8"/>
    <b v="1"/>
    <s v="theater/plays"/>
    <n v="250.5"/>
    <x v="1"/>
    <s v="plays"/>
    <x v="3829"/>
    <d v="2016-08-31T15:46:11"/>
  </r>
  <r>
    <n v="3830"/>
    <s v="Run Away"/>
    <s v="The Aeon Theatre company is producing another original play by Parker Hale at the Manhattan Reportory Theatre"/>
    <n v="125"/>
    <n v="100"/>
    <n v="225"/>
    <x v="0"/>
    <s v="US"/>
    <s v="USD"/>
    <n v="1464371211"/>
    <n v="1463161611"/>
    <b v="0"/>
    <n v="3"/>
    <b v="1"/>
    <s v="theater/plays"/>
    <n v="112.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30.110000000000014"/>
    <n v="500"/>
    <n v="530.11"/>
    <x v="0"/>
    <s v="US"/>
    <s v="USD"/>
    <n v="1415222545"/>
    <n v="1413404545"/>
    <b v="0"/>
    <n v="9"/>
    <b v="1"/>
    <s v="theater/plays"/>
    <n v="265.05500000000001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56"/>
    <n v="1200"/>
    <n v="1256"/>
    <x v="0"/>
    <s v="US"/>
    <s v="USD"/>
    <n v="1455936335"/>
    <n v="1452048335"/>
    <b v="0"/>
    <n v="9"/>
    <b v="1"/>
    <s v="theater/plays"/>
    <n v="628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200"/>
    <n v="1200"/>
    <n v="1400"/>
    <x v="0"/>
    <s v="CA"/>
    <s v="CAD"/>
    <n v="1417460940"/>
    <n v="1416516972"/>
    <b v="0"/>
    <n v="20"/>
    <b v="1"/>
    <s v="theater/plays"/>
    <n v="70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271"/>
    <n v="3000"/>
    <n v="3271"/>
    <x v="0"/>
    <s v="GB"/>
    <s v="GBP"/>
    <n v="1434624067"/>
    <n v="1432032067"/>
    <b v="0"/>
    <n v="57"/>
    <b v="1"/>
    <s v="theater/plays"/>
    <n v="1635.5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120"/>
    <n v="200"/>
    <n v="320"/>
    <x v="0"/>
    <s v="GB"/>
    <s v="GBP"/>
    <n v="1461278208"/>
    <n v="1459463808"/>
    <b v="0"/>
    <n v="8"/>
    <b v="1"/>
    <s v="theater/plays"/>
    <n v="16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100"/>
    <n v="800"/>
    <n v="900"/>
    <x v="0"/>
    <s v="US"/>
    <s v="USD"/>
    <n v="1470197340"/>
    <n v="1467497652"/>
    <b v="0"/>
    <n v="14"/>
    <b v="1"/>
    <s v="theater/plays"/>
    <n v="450"/>
    <x v="1"/>
    <s v="plays"/>
    <x v="3836"/>
    <d v="2016-08-02T23:09:00"/>
  </r>
  <r>
    <n v="3837"/>
    <s v="Farcical Elements Presents Boeing-Boeing"/>
    <s v="A high-flying French farce with the thrust of a well-tuned jet engine"/>
    <n v="42"/>
    <n v="2000"/>
    <n v="2042"/>
    <x v="0"/>
    <s v="GB"/>
    <s v="GBP"/>
    <n v="1435947758"/>
    <n v="1432837358"/>
    <b v="0"/>
    <n v="17"/>
    <b v="1"/>
    <s v="theater/plays"/>
    <n v="1021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824"/>
    <n v="100000"/>
    <n v="100824"/>
    <x v="0"/>
    <s v="SE"/>
    <s v="SEK"/>
    <n v="1432314209"/>
    <n v="1429722209"/>
    <b v="0"/>
    <n v="100"/>
    <b v="1"/>
    <s v="theater/plays"/>
    <n v="50412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5"/>
    <n v="2000"/>
    <n v="2025"/>
    <x v="0"/>
    <s v="US"/>
    <s v="USD"/>
    <n v="1438226724"/>
    <n v="1433042724"/>
    <b v="0"/>
    <n v="32"/>
    <b v="1"/>
    <s v="theater/plays"/>
    <n v="1012.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64"/>
    <n v="1"/>
    <n v="65"/>
    <x v="0"/>
    <s v="GB"/>
    <s v="GBP"/>
    <n v="1459180229"/>
    <n v="1457023829"/>
    <b v="0"/>
    <n v="3"/>
    <b v="1"/>
    <s v="theater/plays"/>
    <n v="32.5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-9128"/>
    <n v="10000"/>
    <n v="872"/>
    <x v="2"/>
    <s v="US"/>
    <s v="USD"/>
    <n v="1405882287"/>
    <n v="1400698287"/>
    <b v="1"/>
    <n v="34"/>
    <b v="0"/>
    <s v="theater/plays"/>
    <n v="43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-3903"/>
    <n v="5000"/>
    <n v="1097"/>
    <x v="2"/>
    <s v="GB"/>
    <s v="GBP"/>
    <n v="1399809052"/>
    <n v="1397217052"/>
    <b v="1"/>
    <n v="23"/>
    <b v="0"/>
    <s v="theater/plays"/>
    <n v="548.5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-3935"/>
    <n v="5000"/>
    <n v="1065"/>
    <x v="2"/>
    <s v="US"/>
    <s v="USD"/>
    <n v="1401587064"/>
    <n v="1399427064"/>
    <b v="1"/>
    <n v="19"/>
    <b v="0"/>
    <s v="theater/plays"/>
    <n v="532.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-5734"/>
    <n v="9800"/>
    <n v="4066"/>
    <x v="2"/>
    <s v="US"/>
    <s v="USD"/>
    <n v="1401778740"/>
    <n v="1399474134"/>
    <b v="1"/>
    <n v="50"/>
    <b v="0"/>
    <s v="theater/plays"/>
    <n v="203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-39158"/>
    <n v="40000"/>
    <n v="842"/>
    <x v="2"/>
    <s v="US"/>
    <s v="USD"/>
    <n v="1443711774"/>
    <n v="1441119774"/>
    <b v="1"/>
    <n v="12"/>
    <b v="0"/>
    <s v="theater/plays"/>
    <n v="42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-6811"/>
    <n v="7000"/>
    <n v="189"/>
    <x v="2"/>
    <s v="US"/>
    <s v="USD"/>
    <n v="1412405940"/>
    <n v="1409721542"/>
    <b v="1"/>
    <n v="8"/>
    <b v="0"/>
    <s v="theater/plays"/>
    <n v="94.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-8803"/>
    <n v="10500"/>
    <n v="1697"/>
    <x v="2"/>
    <s v="US"/>
    <s v="USD"/>
    <n v="1437283391"/>
    <n v="1433395391"/>
    <b v="1"/>
    <n v="9"/>
    <b v="0"/>
    <s v="theater/plays"/>
    <n v="848.5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-10871"/>
    <n v="13000"/>
    <n v="2129"/>
    <x v="2"/>
    <s v="US"/>
    <s v="USD"/>
    <n v="1445196989"/>
    <n v="1442604989"/>
    <b v="1"/>
    <n v="43"/>
    <b v="0"/>
    <s v="theater/plays"/>
    <n v="1064.5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-27887"/>
    <n v="30000"/>
    <n v="2113"/>
    <x v="2"/>
    <s v="DE"/>
    <s v="EUR"/>
    <n v="1434047084"/>
    <n v="1431455084"/>
    <b v="1"/>
    <n v="28"/>
    <b v="0"/>
    <s v="theater/plays"/>
    <n v="1056.5"/>
    <x v="1"/>
    <s v="plays"/>
    <x v="3849"/>
    <d v="2015-06-11T13:24:44"/>
  </r>
  <r>
    <n v="3850"/>
    <s v="The Vagina Monologues 2015"/>
    <s v="V-Day is a global activist movement to end violence against women and girls."/>
    <n v="-962"/>
    <n v="1000"/>
    <n v="38"/>
    <x v="2"/>
    <s v="US"/>
    <s v="USD"/>
    <n v="1420081143"/>
    <n v="1417489143"/>
    <b v="1"/>
    <n v="4"/>
    <b v="0"/>
    <s v="theater/plays"/>
    <n v="19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-1648"/>
    <n v="2500"/>
    <n v="852"/>
    <x v="2"/>
    <s v="GB"/>
    <s v="GBP"/>
    <n v="1437129179"/>
    <n v="1434537179"/>
    <b v="1"/>
    <n v="24"/>
    <b v="0"/>
    <s v="theater/plays"/>
    <n v="42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-9980"/>
    <n v="10000"/>
    <n v="20"/>
    <x v="2"/>
    <s v="US"/>
    <s v="USD"/>
    <n v="1427427276"/>
    <n v="1425270876"/>
    <b v="0"/>
    <n v="2"/>
    <b v="0"/>
    <s v="theater/plays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-99974"/>
    <n v="100000"/>
    <n v="26"/>
    <x v="2"/>
    <s v="US"/>
    <s v="USD"/>
    <n v="1409602178"/>
    <n v="1406578178"/>
    <b v="0"/>
    <n v="2"/>
    <b v="0"/>
    <s v="theater/plays"/>
    <n v="13"/>
    <x v="1"/>
    <s v="plays"/>
    <x v="3853"/>
    <d v="2014-09-01T15:09:38"/>
  </r>
  <r>
    <n v="3854"/>
    <s v="The Case Of Soghomon Tehlirian"/>
    <s v="A play dedicated to the 100th anniversary of the Armenian Genocide."/>
    <n v="-9212"/>
    <n v="11000"/>
    <n v="1788"/>
    <x v="2"/>
    <s v="US"/>
    <s v="USD"/>
    <n v="1431206058"/>
    <n v="1428614058"/>
    <b v="0"/>
    <n v="20"/>
    <b v="0"/>
    <s v="theater/plays"/>
    <n v="89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-975"/>
    <n v="1000"/>
    <n v="25"/>
    <x v="2"/>
    <s v="US"/>
    <s v="USD"/>
    <n v="1427408271"/>
    <n v="1424819871"/>
    <b v="0"/>
    <n v="1"/>
    <b v="0"/>
    <s v="theater/plays"/>
    <n v="12.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-4999"/>
    <n v="5000"/>
    <n v="1"/>
    <x v="2"/>
    <s v="US"/>
    <s v="USD"/>
    <n v="1425833403"/>
    <n v="1423245003"/>
    <b v="0"/>
    <n v="1"/>
    <b v="0"/>
    <s v="theater/plays"/>
    <n v="0.5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-4740"/>
    <n v="5000"/>
    <n v="260"/>
    <x v="2"/>
    <s v="US"/>
    <s v="USD"/>
    <n v="1406913120"/>
    <n v="1404927690"/>
    <b v="0"/>
    <n v="4"/>
    <b v="0"/>
    <s v="theater/plays"/>
    <n v="130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-490"/>
    <n v="500"/>
    <n v="10"/>
    <x v="2"/>
    <s v="GB"/>
    <s v="GBP"/>
    <n v="1432328400"/>
    <n v="1430734844"/>
    <b v="0"/>
    <n v="1"/>
    <b v="0"/>
    <s v="theater/plays"/>
    <n v="5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-2499"/>
    <n v="2500"/>
    <n v="1"/>
    <x v="2"/>
    <s v="US"/>
    <s v="USD"/>
    <n v="1403730000"/>
    <n v="1401485207"/>
    <b v="0"/>
    <n v="1"/>
    <b v="0"/>
    <s v="theater/plays"/>
    <n v="0.5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-4940"/>
    <n v="6000"/>
    <n v="1060"/>
    <x v="2"/>
    <s v="US"/>
    <s v="USD"/>
    <n v="1407858710"/>
    <n v="1405266710"/>
    <b v="0"/>
    <n v="13"/>
    <b v="0"/>
    <s v="theater/plays"/>
    <n v="530"/>
    <x v="1"/>
    <s v="plays"/>
    <x v="3860"/>
    <d v="2014-08-12T10:51:50"/>
  </r>
  <r>
    <n v="3861"/>
    <s v="READY OR NOT HERE I COME"/>
    <s v="THE COMING OF THE LORD!"/>
    <n v="-1900"/>
    <n v="2000"/>
    <n v="100"/>
    <x v="2"/>
    <s v="US"/>
    <s v="USD"/>
    <n v="1415828820"/>
    <n v="1412258977"/>
    <b v="0"/>
    <n v="1"/>
    <b v="0"/>
    <s v="theater/plays"/>
    <n v="50"/>
    <x v="1"/>
    <s v="plays"/>
    <x v="3861"/>
    <d v="2014-11-12T16:47:00"/>
  </r>
  <r>
    <n v="3862"/>
    <s v="The Container Play"/>
    <s v="The hit immersive theatre experience of England comes to Corpus Christi!"/>
    <n v="-7499"/>
    <n v="7500"/>
    <n v="1"/>
    <x v="2"/>
    <s v="US"/>
    <s v="USD"/>
    <n v="1473699540"/>
    <n v="1472451356"/>
    <b v="0"/>
    <n v="1"/>
    <b v="0"/>
    <s v="theater/plays"/>
    <n v="0.5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-6000"/>
    <n v="6000"/>
    <n v="0"/>
    <x v="2"/>
    <s v="US"/>
    <s v="USD"/>
    <n v="1446739905"/>
    <n v="1441552305"/>
    <b v="0"/>
    <n v="0"/>
    <b v="0"/>
    <s v="theater/plays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-4940"/>
    <n v="5000"/>
    <n v="60"/>
    <x v="2"/>
    <s v="US"/>
    <s v="USD"/>
    <n v="1447799054"/>
    <n v="1445203454"/>
    <b v="0"/>
    <n v="3"/>
    <b v="0"/>
    <s v="theater/plays"/>
    <n v="3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-1763"/>
    <n v="2413"/>
    <n v="650"/>
    <x v="2"/>
    <s v="CA"/>
    <s v="CAD"/>
    <n v="1409376600"/>
    <n v="1405957098"/>
    <b v="0"/>
    <n v="14"/>
    <b v="0"/>
    <s v="theater/plays"/>
    <n v="325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-1989"/>
    <n v="2000"/>
    <n v="11"/>
    <x v="2"/>
    <s v="US"/>
    <s v="USD"/>
    <n v="1458703740"/>
    <n v="1454453021"/>
    <b v="0"/>
    <n v="2"/>
    <b v="0"/>
    <s v="theater/plays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-1749"/>
    <n v="2000"/>
    <n v="251"/>
    <x v="2"/>
    <s v="US"/>
    <s v="USD"/>
    <n v="1466278339"/>
    <n v="1463686339"/>
    <b v="0"/>
    <n v="5"/>
    <b v="0"/>
    <s v="theater/plays"/>
    <n v="125.5"/>
    <x v="1"/>
    <s v="plays"/>
    <x v="3867"/>
    <d v="2016-06-18T14:32:19"/>
  </r>
  <r>
    <n v="3868"/>
    <s v="1000 words (Canceled)"/>
    <s v="New collection of music by Scott Evan Davis!"/>
    <n v="-4990"/>
    <n v="5000"/>
    <n v="10"/>
    <x v="1"/>
    <s v="GB"/>
    <s v="GBP"/>
    <n v="1410191405"/>
    <n v="1408031405"/>
    <b v="0"/>
    <n v="1"/>
    <b v="0"/>
    <s v="theater/musical"/>
    <n v="5"/>
    <x v="1"/>
    <s v="musical"/>
    <x v="3868"/>
    <d v="2014-09-08T10:50:05"/>
  </r>
  <r>
    <n v="3869"/>
    <s v="The Masturbation Musical (Canceled)"/>
    <s v="A Musical about 3 women who pursue their Pleasure and end up finding themselves."/>
    <n v="-12659"/>
    <n v="13111"/>
    <n v="452"/>
    <x v="1"/>
    <s v="US"/>
    <s v="USD"/>
    <n v="1426302660"/>
    <n v="1423761792"/>
    <b v="0"/>
    <n v="15"/>
    <b v="0"/>
    <s v="theater/musical"/>
    <n v="226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-8500"/>
    <n v="10000"/>
    <n v="1500"/>
    <x v="1"/>
    <s v="US"/>
    <s v="USD"/>
    <n v="1404360478"/>
    <n v="1401768478"/>
    <b v="0"/>
    <n v="10"/>
    <b v="0"/>
    <s v="theater/musical"/>
    <n v="7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-1460"/>
    <n v="1500"/>
    <n v="40"/>
    <x v="1"/>
    <s v="US"/>
    <s v="USD"/>
    <n v="1490809450"/>
    <n v="1485629050"/>
    <b v="0"/>
    <n v="3"/>
    <b v="0"/>
    <s v="theater/musical"/>
    <n v="20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-15000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-5500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-620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-30000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-1841"/>
    <n v="3900"/>
    <n v="2059"/>
    <x v="1"/>
    <s v="GB"/>
    <s v="GBP"/>
    <n v="1454425128"/>
    <n v="1451833128"/>
    <b v="0"/>
    <n v="46"/>
    <b v="0"/>
    <s v="theater/musical"/>
    <n v="1029.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-23759"/>
    <n v="25000"/>
    <n v="1241"/>
    <x v="1"/>
    <s v="US"/>
    <s v="USD"/>
    <n v="1481213752"/>
    <n v="1478621752"/>
    <b v="0"/>
    <n v="14"/>
    <b v="0"/>
    <s v="theater/musical"/>
    <n v="620.5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-17990"/>
    <n v="18000"/>
    <n v="10"/>
    <x v="1"/>
    <s v="US"/>
    <s v="USD"/>
    <n v="1435636740"/>
    <n v="1433014746"/>
    <b v="0"/>
    <n v="1"/>
    <b v="0"/>
    <s v="theater/musical"/>
    <n v="5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-15000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-6520"/>
    <n v="7500"/>
    <n v="980"/>
    <x v="1"/>
    <s v="GB"/>
    <s v="GBP"/>
    <n v="1406761200"/>
    <n v="1403724820"/>
    <b v="0"/>
    <n v="17"/>
    <b v="0"/>
    <s v="theater/musical"/>
    <n v="490"/>
    <x v="1"/>
    <s v="musical"/>
    <x v="3880"/>
    <d v="2014-07-30T18:00:00"/>
  </r>
  <r>
    <n v="3881"/>
    <s v="My Real Mother's Name is... (Canceled)"/>
    <s v="A musical journey coming to the Blue Venue at the 2017 Orlando Fringe Festival!"/>
    <n v="-475"/>
    <n v="500"/>
    <n v="25"/>
    <x v="1"/>
    <s v="US"/>
    <s v="USD"/>
    <n v="1487550399"/>
    <n v="1484958399"/>
    <b v="0"/>
    <n v="1"/>
    <b v="0"/>
    <s v="theater/musical"/>
    <n v="12.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-30000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-15000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-10000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-375000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17:49:51"/>
  </r>
  <r>
    <n v="3886"/>
    <s v="a (Canceled)"/>
    <n v="1"/>
    <n v="-10000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-1965"/>
    <n v="2000"/>
    <n v="35"/>
    <x v="1"/>
    <s v="US"/>
    <s v="USD"/>
    <n v="1430517600"/>
    <n v="1426538129"/>
    <b v="0"/>
    <n v="2"/>
    <b v="0"/>
    <s v="theater/musical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-1458"/>
    <n v="2000"/>
    <n v="542"/>
    <x v="2"/>
    <s v="GB"/>
    <s v="GBP"/>
    <n v="1488114358"/>
    <n v="1485522358"/>
    <b v="0"/>
    <n v="14"/>
    <b v="0"/>
    <s v="theater/plays"/>
    <n v="2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-7882"/>
    <n v="8000"/>
    <n v="118"/>
    <x v="2"/>
    <s v="US"/>
    <s v="USD"/>
    <n v="1420413960"/>
    <n v="1417651630"/>
    <b v="0"/>
    <n v="9"/>
    <b v="0"/>
    <s v="theater/plays"/>
    <n v="59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-12476"/>
    <n v="15000"/>
    <n v="2524"/>
    <x v="2"/>
    <s v="US"/>
    <s v="USD"/>
    <n v="1439662344"/>
    <n v="1434478344"/>
    <b v="0"/>
    <n v="8"/>
    <b v="0"/>
    <s v="theater/plays"/>
    <n v="1262"/>
    <x v="1"/>
    <s v="plays"/>
    <x v="3890"/>
    <d v="2015-08-15T13:12:24"/>
  </r>
  <r>
    <n v="3891"/>
    <s v="Out of the Box: A Mime Story"/>
    <s v="A comedy about a mime who dreams of becoming a stand up comedian."/>
    <n v="-540"/>
    <n v="800"/>
    <n v="260"/>
    <x v="2"/>
    <s v="US"/>
    <s v="USD"/>
    <n v="1427086740"/>
    <n v="1424488244"/>
    <b v="0"/>
    <n v="7"/>
    <b v="0"/>
    <s v="theater/plays"/>
    <n v="130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-1000"/>
    <n v="1000"/>
    <n v="0"/>
    <x v="2"/>
    <s v="US"/>
    <s v="USD"/>
    <n v="1408863600"/>
    <n v="1408203557"/>
    <b v="0"/>
    <n v="0"/>
    <b v="0"/>
    <s v="theater/plays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-39225"/>
    <n v="50000"/>
    <n v="10775"/>
    <x v="2"/>
    <s v="US"/>
    <s v="USD"/>
    <n v="1404194400"/>
    <n v="1400600840"/>
    <b v="0"/>
    <n v="84"/>
    <b v="0"/>
    <s v="theater/plays"/>
    <n v="5387.5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-14480"/>
    <n v="15000"/>
    <n v="520"/>
    <x v="2"/>
    <s v="US"/>
    <s v="USD"/>
    <n v="1481000340"/>
    <n v="1478386812"/>
    <b v="0"/>
    <n v="11"/>
    <b v="0"/>
    <s v="theater/plays"/>
    <n v="260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-950"/>
    <n v="1000"/>
    <n v="50"/>
    <x v="2"/>
    <s v="US"/>
    <s v="USD"/>
    <n v="1425103218"/>
    <n v="1422424818"/>
    <b v="0"/>
    <n v="1"/>
    <b v="0"/>
    <s v="theater/plays"/>
    <n v="25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-1430"/>
    <n v="1600"/>
    <n v="170"/>
    <x v="2"/>
    <s v="US"/>
    <s v="USD"/>
    <n v="1402979778"/>
    <n v="1401770178"/>
    <b v="0"/>
    <n v="4"/>
    <b v="0"/>
    <s v="theater/plays"/>
    <n v="8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-2060"/>
    <n v="2500"/>
    <n v="440"/>
    <x v="2"/>
    <s v="NZ"/>
    <s v="NZD"/>
    <n v="1420750683"/>
    <n v="1418158683"/>
    <b v="0"/>
    <n v="10"/>
    <b v="0"/>
    <s v="theater/plays"/>
    <n v="220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-1686"/>
    <n v="2500"/>
    <n v="814"/>
    <x v="2"/>
    <s v="GB"/>
    <s v="GBP"/>
    <n v="1439827200"/>
    <n v="1436355270"/>
    <b v="0"/>
    <n v="16"/>
    <b v="0"/>
    <s v="theater/plays"/>
    <n v="407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-9875"/>
    <n v="10000"/>
    <n v="125"/>
    <x v="2"/>
    <s v="US"/>
    <s v="USD"/>
    <n v="1407868561"/>
    <n v="1406140561"/>
    <b v="0"/>
    <n v="2"/>
    <b v="0"/>
    <s v="theater/plays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-2365"/>
    <n v="2500"/>
    <n v="135"/>
    <x v="2"/>
    <s v="US"/>
    <s v="USD"/>
    <n v="1433988791"/>
    <n v="1431396791"/>
    <b v="0"/>
    <n v="5"/>
    <b v="0"/>
    <s v="theater/plays"/>
    <n v="67.5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-2975"/>
    <n v="3000"/>
    <n v="25"/>
    <x v="2"/>
    <s v="US"/>
    <s v="USD"/>
    <n v="1450554599"/>
    <n v="1447098599"/>
    <b v="0"/>
    <n v="1"/>
    <b v="0"/>
    <s v="theater/plays"/>
    <n v="12.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-1535"/>
    <n v="3000"/>
    <n v="1465"/>
    <x v="2"/>
    <s v="GB"/>
    <s v="GBP"/>
    <n v="1479125642"/>
    <n v="1476962042"/>
    <b v="0"/>
    <n v="31"/>
    <b v="0"/>
    <s v="theater/plays"/>
    <n v="732.5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-1500"/>
    <n v="1500"/>
    <n v="0"/>
    <x v="2"/>
    <s v="US"/>
    <s v="USD"/>
    <n v="1439581080"/>
    <n v="1435709765"/>
    <b v="0"/>
    <n v="0"/>
    <b v="0"/>
    <s v="theater/plays"/>
    <n v="0"/>
    <x v="1"/>
    <s v="plays"/>
    <x v="3903"/>
    <d v="2015-08-14T14:38:00"/>
  </r>
  <r>
    <n v="3904"/>
    <s v="Black America from Prophets to Pimps"/>
    <s v="A play that will cover 4000 years of black history."/>
    <n v="-9997"/>
    <n v="10000"/>
    <n v="3"/>
    <x v="2"/>
    <s v="US"/>
    <s v="USD"/>
    <n v="1429074240"/>
    <n v="1427866200"/>
    <b v="0"/>
    <n v="2"/>
    <b v="0"/>
    <s v="theater/plays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-1327"/>
    <n v="1500"/>
    <n v="173"/>
    <x v="2"/>
    <s v="GB"/>
    <s v="GBP"/>
    <n v="1434063600"/>
    <n v="1430405903"/>
    <b v="0"/>
    <n v="7"/>
    <b v="0"/>
    <s v="theater/plays"/>
    <n v="86.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-490"/>
    <n v="1500"/>
    <n v="1010"/>
    <x v="2"/>
    <s v="GB"/>
    <s v="GBP"/>
    <n v="1435325100"/>
    <n v="1432072893"/>
    <b v="0"/>
    <n v="16"/>
    <b v="0"/>
    <s v="theater/plays"/>
    <n v="50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-847"/>
    <n v="1000"/>
    <n v="153"/>
    <x v="2"/>
    <s v="US"/>
    <s v="USD"/>
    <n v="1414354080"/>
    <n v="1411587606"/>
    <b v="0"/>
    <n v="4"/>
    <b v="0"/>
    <s v="theater/plays"/>
    <n v="76.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-685"/>
    <n v="750"/>
    <n v="65"/>
    <x v="2"/>
    <s v="US"/>
    <s v="USD"/>
    <n v="1406603696"/>
    <n v="1405307696"/>
    <b v="0"/>
    <n v="4"/>
    <b v="0"/>
    <s v="theater/plays"/>
    <n v="32.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-59865"/>
    <n v="60000"/>
    <n v="135"/>
    <x v="2"/>
    <s v="US"/>
    <s v="USD"/>
    <n v="1410424642"/>
    <n v="1407832642"/>
    <b v="0"/>
    <n v="4"/>
    <b v="0"/>
    <s v="theater/plays"/>
    <n v="67.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-5815"/>
    <n v="6000"/>
    <n v="185"/>
    <x v="2"/>
    <s v="US"/>
    <s v="USD"/>
    <n v="1441649397"/>
    <n v="1439057397"/>
    <b v="0"/>
    <n v="3"/>
    <b v="0"/>
    <s v="theater/plays"/>
    <n v="92.5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-5007"/>
    <n v="8000"/>
    <n v="2993"/>
    <x v="2"/>
    <s v="US"/>
    <s v="USD"/>
    <n v="1417033777"/>
    <n v="1414438177"/>
    <b v="0"/>
    <n v="36"/>
    <b v="0"/>
    <s v="theater/plays"/>
    <n v="1496.5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-14999"/>
    <n v="15000"/>
    <n v="1"/>
    <x v="2"/>
    <s v="US"/>
    <s v="USD"/>
    <n v="1429936500"/>
    <n v="1424759330"/>
    <b v="0"/>
    <n v="1"/>
    <b v="0"/>
    <s v="theater/plays"/>
    <n v="0.5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-9000"/>
    <n v="10000"/>
    <n v="1000"/>
    <x v="2"/>
    <s v="US"/>
    <s v="USD"/>
    <n v="1448863449"/>
    <n v="1446267849"/>
    <b v="0"/>
    <n v="7"/>
    <b v="0"/>
    <s v="theater/plays"/>
    <n v="500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-1591"/>
    <n v="2500"/>
    <n v="909"/>
    <x v="2"/>
    <s v="GB"/>
    <s v="GBP"/>
    <n v="1431298740"/>
    <n v="1429558756"/>
    <b v="0"/>
    <n v="27"/>
    <b v="0"/>
    <s v="theater/plays"/>
    <n v="454.5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-1495"/>
    <n v="1500"/>
    <n v="5"/>
    <x v="2"/>
    <s v="GB"/>
    <s v="GBP"/>
    <n v="1464824309"/>
    <n v="1462232309"/>
    <b v="0"/>
    <n v="1"/>
    <b v="0"/>
    <s v="theater/plays"/>
    <n v="2.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-2000"/>
    <n v="2000"/>
    <n v="0"/>
    <x v="2"/>
    <s v="DK"/>
    <s v="DKK"/>
    <n v="1464952752"/>
    <n v="1462360752"/>
    <b v="0"/>
    <n v="0"/>
    <b v="0"/>
    <s v="theater/plays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-3490"/>
    <n v="3500"/>
    <n v="10"/>
    <x v="2"/>
    <s v="GB"/>
    <s v="GBP"/>
    <n v="1410439161"/>
    <n v="1407847161"/>
    <b v="0"/>
    <n v="1"/>
    <b v="0"/>
    <s v="theater/plays"/>
    <n v="5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-59880"/>
    <n v="60000"/>
    <n v="120"/>
    <x v="2"/>
    <s v="GB"/>
    <s v="GBP"/>
    <n v="1407168000"/>
    <n v="1406131023"/>
    <b v="0"/>
    <n v="3"/>
    <b v="0"/>
    <s v="theater/plays"/>
    <n v="6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-4910"/>
    <n v="5000"/>
    <n v="90"/>
    <x v="2"/>
    <s v="GB"/>
    <s v="GBP"/>
    <n v="1453075200"/>
    <n v="1450628773"/>
    <b v="0"/>
    <n v="3"/>
    <b v="0"/>
    <s v="theater/plays"/>
    <n v="45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-2365"/>
    <n v="2500"/>
    <n v="135"/>
    <x v="2"/>
    <s v="GB"/>
    <s v="GBP"/>
    <n v="1479032260"/>
    <n v="1476436660"/>
    <b v="0"/>
    <n v="3"/>
    <b v="0"/>
    <s v="theater/plays"/>
    <n v="67.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-3000"/>
    <n v="3000"/>
    <n v="0"/>
    <x v="2"/>
    <s v="GB"/>
    <s v="GBP"/>
    <n v="1414346400"/>
    <n v="1413291655"/>
    <b v="0"/>
    <n v="0"/>
    <b v="0"/>
    <s v="theater/plays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-689"/>
    <n v="750"/>
    <n v="61"/>
    <x v="2"/>
    <s v="US"/>
    <s v="USD"/>
    <n v="1425337200"/>
    <n v="1421432810"/>
    <b v="0"/>
    <n v="6"/>
    <b v="0"/>
    <s v="theater/plays"/>
    <n v="30.5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-10116"/>
    <n v="11500"/>
    <n v="1384"/>
    <x v="2"/>
    <s v="GB"/>
    <s v="GBP"/>
    <n v="1428622271"/>
    <n v="1426203071"/>
    <b v="0"/>
    <n v="17"/>
    <b v="0"/>
    <s v="theater/plays"/>
    <n v="692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-12710"/>
    <n v="15000"/>
    <n v="2290"/>
    <x v="2"/>
    <s v="US"/>
    <s v="USD"/>
    <n v="1403823722"/>
    <n v="1401231722"/>
    <b v="0"/>
    <n v="40"/>
    <b v="0"/>
    <s v="theater/plays"/>
    <n v="114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-135"/>
    <n v="150"/>
    <n v="15"/>
    <x v="2"/>
    <s v="US"/>
    <s v="USD"/>
    <n v="1406753639"/>
    <n v="1404161639"/>
    <b v="0"/>
    <n v="3"/>
    <b v="0"/>
    <s v="theater/plays"/>
    <n v="7.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-4985"/>
    <n v="5000"/>
    <n v="15"/>
    <x v="2"/>
    <s v="AU"/>
    <s v="AUD"/>
    <n v="1419645748"/>
    <n v="1417053748"/>
    <b v="0"/>
    <n v="1"/>
    <b v="0"/>
    <s v="theater/plays"/>
    <n v="7.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-2475"/>
    <n v="2500"/>
    <n v="25"/>
    <x v="2"/>
    <s v="GB"/>
    <s v="GBP"/>
    <n v="1407565504"/>
    <n v="1404973504"/>
    <b v="0"/>
    <n v="2"/>
    <b v="0"/>
    <s v="theater/plays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-4349"/>
    <n v="5000"/>
    <n v="651"/>
    <x v="2"/>
    <s v="US"/>
    <s v="USD"/>
    <n v="1444971540"/>
    <n v="1442593427"/>
    <b v="0"/>
    <n v="7"/>
    <b v="0"/>
    <s v="theater/plays"/>
    <n v="325.5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-19547"/>
    <n v="20000"/>
    <n v="453"/>
    <x v="2"/>
    <s v="US"/>
    <s v="USD"/>
    <n v="1474228265"/>
    <n v="1471636265"/>
    <b v="0"/>
    <n v="14"/>
    <b v="0"/>
    <s v="theater/plays"/>
    <n v="226.5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-10000"/>
    <n v="10000"/>
    <n v="0"/>
    <x v="2"/>
    <s v="AU"/>
    <s v="AUD"/>
    <n v="1459490400"/>
    <n v="1457078868"/>
    <b v="0"/>
    <n v="0"/>
    <b v="0"/>
    <s v="theater/plays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-8000"/>
    <n v="8000"/>
    <n v="0"/>
    <x v="2"/>
    <s v="US"/>
    <s v="USD"/>
    <n v="1441510707"/>
    <n v="1439350707"/>
    <b v="0"/>
    <n v="0"/>
    <b v="0"/>
    <s v="theater/plays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-11999"/>
    <n v="12000"/>
    <n v="1"/>
    <x v="2"/>
    <s v="US"/>
    <s v="USD"/>
    <n v="1458097364"/>
    <n v="1455508964"/>
    <b v="0"/>
    <n v="1"/>
    <b v="0"/>
    <s v="theater/plays"/>
    <n v="0.5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-5898"/>
    <n v="7000"/>
    <n v="1102"/>
    <x v="2"/>
    <s v="US"/>
    <s v="USD"/>
    <n v="1468716180"/>
    <n v="1466205262"/>
    <b v="0"/>
    <n v="12"/>
    <b v="0"/>
    <s v="theater/plays"/>
    <n v="551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-4450"/>
    <n v="5000"/>
    <n v="550"/>
    <x v="2"/>
    <s v="US"/>
    <s v="USD"/>
    <n v="1443704400"/>
    <n v="1439827639"/>
    <b v="0"/>
    <n v="12"/>
    <b v="0"/>
    <s v="theater/plays"/>
    <n v="275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-1685"/>
    <n v="3000"/>
    <n v="1315"/>
    <x v="2"/>
    <s v="GB"/>
    <s v="GBP"/>
    <n v="1443973546"/>
    <n v="1438789546"/>
    <b v="0"/>
    <n v="23"/>
    <b v="0"/>
    <s v="theater/plays"/>
    <n v="657.5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-20000"/>
    <n v="20000"/>
    <n v="0"/>
    <x v="2"/>
    <s v="US"/>
    <s v="USD"/>
    <n v="1480576720"/>
    <n v="1477981120"/>
    <b v="0"/>
    <n v="0"/>
    <b v="0"/>
    <s v="theater/plays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-400"/>
    <n v="2885"/>
    <n v="2485"/>
    <x v="2"/>
    <s v="US"/>
    <s v="USD"/>
    <n v="1468249760"/>
    <n v="1465830560"/>
    <b v="0"/>
    <n v="10"/>
    <b v="0"/>
    <s v="theater/plays"/>
    <n v="1242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-2858"/>
    <n v="3255"/>
    <n v="397"/>
    <x v="2"/>
    <s v="US"/>
    <s v="USD"/>
    <n v="1435441454"/>
    <n v="1432763054"/>
    <b v="0"/>
    <n v="5"/>
    <b v="0"/>
    <s v="theater/plays"/>
    <n v="198.5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-4995"/>
    <n v="5000"/>
    <n v="5"/>
    <x v="2"/>
    <s v="AU"/>
    <s v="AUD"/>
    <n v="1412656200"/>
    <n v="1412328979"/>
    <b v="0"/>
    <n v="1"/>
    <b v="0"/>
    <s v="theater/plays"/>
    <n v="2.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-4989"/>
    <n v="5000"/>
    <n v="11"/>
    <x v="2"/>
    <s v="US"/>
    <s v="USD"/>
    <n v="1420199351"/>
    <n v="1416311351"/>
    <b v="0"/>
    <n v="2"/>
    <b v="0"/>
    <s v="theater/plays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-5450"/>
    <n v="5500"/>
    <n v="50"/>
    <x v="2"/>
    <s v="US"/>
    <s v="USD"/>
    <n v="1416877200"/>
    <n v="1414505137"/>
    <b v="0"/>
    <n v="2"/>
    <b v="0"/>
    <s v="theater/plays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-1200"/>
    <n v="1200"/>
    <n v="0"/>
    <x v="2"/>
    <s v="US"/>
    <s v="USD"/>
    <n v="1434490914"/>
    <n v="1429306914"/>
    <b v="0"/>
    <n v="0"/>
    <b v="0"/>
    <s v="theater/plays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-3218"/>
    <n v="5000"/>
    <n v="1782"/>
    <x v="2"/>
    <s v="US"/>
    <s v="USD"/>
    <n v="1446483000"/>
    <n v="1443811268"/>
    <b v="0"/>
    <n v="13"/>
    <b v="0"/>
    <s v="theater/plays"/>
    <n v="89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-5000"/>
    <n v="5000"/>
    <n v="0"/>
    <x v="2"/>
    <s v="US"/>
    <s v="USD"/>
    <n v="1440690875"/>
    <n v="1438098875"/>
    <b v="0"/>
    <n v="0"/>
    <b v="0"/>
    <s v="theater/plays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-1995"/>
    <n v="2000"/>
    <n v="5"/>
    <x v="2"/>
    <s v="US"/>
    <s v="USD"/>
    <n v="1431717268"/>
    <n v="1429125268"/>
    <b v="0"/>
    <n v="1"/>
    <b v="0"/>
    <s v="theater/plays"/>
    <n v="2.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-5805"/>
    <n v="6000"/>
    <n v="195"/>
    <x v="2"/>
    <s v="US"/>
    <s v="USD"/>
    <n v="1425110400"/>
    <n v="1422388822"/>
    <b v="0"/>
    <n v="5"/>
    <b v="0"/>
    <s v="theater/plays"/>
    <n v="97.5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-2899"/>
    <n v="3000"/>
    <n v="101"/>
    <x v="2"/>
    <s v="US"/>
    <s v="USD"/>
    <n v="1475378744"/>
    <n v="1472786744"/>
    <b v="0"/>
    <n v="2"/>
    <b v="0"/>
    <s v="theater/plays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-30000"/>
    <n v="30000"/>
    <n v="0"/>
    <x v="2"/>
    <s v="AU"/>
    <s v="AUD"/>
    <n v="1410076123"/>
    <n v="1404892123"/>
    <b v="0"/>
    <n v="0"/>
    <b v="0"/>
    <s v="theater/plays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-8423"/>
    <n v="10000"/>
    <n v="1577"/>
    <x v="2"/>
    <s v="AU"/>
    <s v="AUD"/>
    <n v="1423623221"/>
    <n v="1421031221"/>
    <b v="0"/>
    <n v="32"/>
    <b v="0"/>
    <s v="theater/plays"/>
    <n v="788.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-3975"/>
    <n v="4000"/>
    <n v="25"/>
    <x v="2"/>
    <s v="US"/>
    <s v="USD"/>
    <n v="1460140500"/>
    <n v="1457628680"/>
    <b v="0"/>
    <n v="1"/>
    <b v="0"/>
    <s v="theater/plays"/>
    <n v="12.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-199999"/>
    <n v="200000"/>
    <n v="1"/>
    <x v="2"/>
    <s v="IE"/>
    <s v="EUR"/>
    <n v="1462301342"/>
    <n v="1457120942"/>
    <b v="0"/>
    <n v="1"/>
    <b v="0"/>
    <s v="theater/plays"/>
    <n v="0.5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-25975"/>
    <n v="26000"/>
    <n v="25"/>
    <x v="2"/>
    <s v="US"/>
    <s v="USD"/>
    <n v="1445885890"/>
    <n v="1440701890"/>
    <b v="0"/>
    <n v="1"/>
    <b v="0"/>
    <s v="theater/plays"/>
    <n v="12.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-17600"/>
    <n v="17600"/>
    <n v="0"/>
    <x v="2"/>
    <s v="US"/>
    <s v="USD"/>
    <n v="1469834940"/>
    <n v="1467162586"/>
    <b v="0"/>
    <n v="0"/>
    <b v="0"/>
    <s v="theater/plays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-25000"/>
    <n v="25000"/>
    <n v="0"/>
    <x v="2"/>
    <s v="CA"/>
    <s v="CAD"/>
    <n v="1405352264"/>
    <n v="1400168264"/>
    <b v="0"/>
    <n v="0"/>
    <b v="0"/>
    <s v="theater/plays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-1325"/>
    <n v="1750"/>
    <n v="425"/>
    <x v="2"/>
    <s v="US"/>
    <s v="USD"/>
    <n v="1448745741"/>
    <n v="1446150141"/>
    <b v="0"/>
    <n v="8"/>
    <b v="0"/>
    <s v="theater/plays"/>
    <n v="212.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-5500"/>
    <n v="5500"/>
    <n v="0"/>
    <x v="2"/>
    <s v="US"/>
    <s v="USD"/>
    <n v="1461543600"/>
    <n v="1459203727"/>
    <b v="0"/>
    <n v="0"/>
    <b v="0"/>
    <s v="theater/plays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-27993"/>
    <n v="28000"/>
    <n v="7"/>
    <x v="2"/>
    <s v="US"/>
    <s v="USD"/>
    <n v="1468020354"/>
    <n v="1464045954"/>
    <b v="0"/>
    <n v="1"/>
    <b v="0"/>
    <s v="theater/plays"/>
    <n v="3.5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-1359"/>
    <n v="2000"/>
    <n v="641"/>
    <x v="2"/>
    <s v="US"/>
    <s v="USD"/>
    <n v="1406988000"/>
    <n v="1403822912"/>
    <b v="0"/>
    <n v="16"/>
    <b v="0"/>
    <s v="theater/plays"/>
    <n v="320.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-908"/>
    <n v="1200"/>
    <n v="292"/>
    <x v="2"/>
    <s v="US"/>
    <s v="USD"/>
    <n v="1411930556"/>
    <n v="1409338556"/>
    <b v="0"/>
    <n v="12"/>
    <b v="0"/>
    <s v="theater/plays"/>
    <n v="146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-2955"/>
    <n v="3000"/>
    <n v="45"/>
    <x v="2"/>
    <s v="US"/>
    <s v="USD"/>
    <n v="1451852256"/>
    <n v="1449260256"/>
    <b v="0"/>
    <n v="4"/>
    <b v="0"/>
    <s v="theater/plays"/>
    <n v="22.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-4979"/>
    <n v="5000"/>
    <n v="21"/>
    <x v="2"/>
    <s v="GB"/>
    <s v="GBP"/>
    <n v="1399584210"/>
    <n v="1397683410"/>
    <b v="0"/>
    <n v="2"/>
    <b v="0"/>
    <s v="theater/plays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-1355"/>
    <n v="1400"/>
    <n v="45"/>
    <x v="2"/>
    <s v="GB"/>
    <s v="GBP"/>
    <n v="1448722494"/>
    <n v="1446562494"/>
    <b v="0"/>
    <n v="3"/>
    <b v="0"/>
    <s v="theater/plays"/>
    <n v="22.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-10000"/>
    <n v="10000"/>
    <n v="0"/>
    <x v="2"/>
    <s v="CA"/>
    <s v="CAD"/>
    <n v="1447821717"/>
    <n v="1445226117"/>
    <b v="0"/>
    <n v="0"/>
    <b v="0"/>
    <s v="theater/plays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-1874"/>
    <n v="2000"/>
    <n v="126"/>
    <x v="2"/>
    <s v="US"/>
    <s v="USD"/>
    <n v="1429460386"/>
    <n v="1424279986"/>
    <b v="0"/>
    <n v="3"/>
    <b v="0"/>
    <s v="theater/plays"/>
    <n v="63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-1715"/>
    <n v="2000"/>
    <n v="285"/>
    <x v="2"/>
    <s v="US"/>
    <s v="USD"/>
    <n v="1460608780"/>
    <n v="1455428380"/>
    <b v="0"/>
    <n v="4"/>
    <b v="0"/>
    <s v="theater/plays"/>
    <n v="142.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-7455"/>
    <n v="7500"/>
    <n v="45"/>
    <x v="2"/>
    <s v="US"/>
    <s v="USD"/>
    <n v="1406170740"/>
    <n v="1402506278"/>
    <b v="0"/>
    <n v="2"/>
    <b v="0"/>
    <s v="theater/plays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-1290"/>
    <n v="1700"/>
    <n v="410"/>
    <x v="2"/>
    <s v="US"/>
    <s v="USD"/>
    <n v="1488783507"/>
    <n v="1486191507"/>
    <b v="0"/>
    <n v="10"/>
    <b v="0"/>
    <s v="theater/plays"/>
    <n v="205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-4473"/>
    <n v="5000"/>
    <n v="527"/>
    <x v="2"/>
    <s v="US"/>
    <s v="USD"/>
    <n v="1463945673"/>
    <n v="1458761673"/>
    <b v="0"/>
    <n v="11"/>
    <b v="0"/>
    <s v="theater/plays"/>
    <n v="263.5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-2614"/>
    <n v="2825"/>
    <n v="211"/>
    <x v="2"/>
    <s v="US"/>
    <s v="USD"/>
    <n v="1472442900"/>
    <n v="1471638646"/>
    <b v="0"/>
    <n v="6"/>
    <b v="0"/>
    <s v="theater/plays"/>
    <n v="105.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-14989"/>
    <n v="15000"/>
    <n v="11"/>
    <x v="2"/>
    <s v="US"/>
    <s v="USD"/>
    <n v="1460925811"/>
    <n v="1458333811"/>
    <b v="0"/>
    <n v="2"/>
    <b v="0"/>
    <s v="theater/plays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-13864"/>
    <n v="14000"/>
    <n v="136"/>
    <x v="2"/>
    <s v="US"/>
    <s v="USD"/>
    <n v="1405947126"/>
    <n v="1403355126"/>
    <b v="0"/>
    <n v="6"/>
    <b v="0"/>
    <s v="theater/plays"/>
    <n v="68"/>
    <x v="1"/>
    <s v="plays"/>
    <x v="3971"/>
    <d v="2014-07-21T07:52:06"/>
  </r>
  <r>
    <n v="3972"/>
    <s v="Valkyrie Theatre Company"/>
    <s v="We're a horror based theatre company in Oklahoma City beginning our first season of shows."/>
    <n v="-789"/>
    <n v="1000"/>
    <n v="211"/>
    <x v="2"/>
    <s v="US"/>
    <s v="USD"/>
    <n v="1423186634"/>
    <n v="1418002634"/>
    <b v="0"/>
    <n v="8"/>
    <b v="0"/>
    <s v="theater/plays"/>
    <n v="105.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-1095"/>
    <n v="5000"/>
    <n v="3905"/>
    <x v="2"/>
    <s v="US"/>
    <s v="USD"/>
    <n v="1462766400"/>
    <n v="1460219110"/>
    <b v="0"/>
    <n v="37"/>
    <b v="0"/>
    <s v="theater/plays"/>
    <n v="1952.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-680"/>
    <n v="1000"/>
    <n v="320"/>
    <x v="2"/>
    <s v="GB"/>
    <s v="GBP"/>
    <n v="1464872848"/>
    <n v="1462280848"/>
    <b v="0"/>
    <n v="11"/>
    <b v="0"/>
    <s v="theater/plays"/>
    <n v="160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-678"/>
    <n v="678"/>
    <n v="0"/>
    <x v="2"/>
    <s v="US"/>
    <s v="USD"/>
    <n v="1468442898"/>
    <n v="1465850898"/>
    <b v="0"/>
    <n v="0"/>
    <b v="0"/>
    <s v="theater/plays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-680"/>
    <n v="1300"/>
    <n v="620"/>
    <x v="2"/>
    <s v="US"/>
    <s v="USD"/>
    <n v="1406876400"/>
    <n v="1405024561"/>
    <b v="0"/>
    <n v="10"/>
    <b v="0"/>
    <s v="theater/plays"/>
    <n v="310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-88695"/>
    <n v="90000"/>
    <n v="1305"/>
    <x v="2"/>
    <s v="US"/>
    <s v="USD"/>
    <n v="1469213732"/>
    <n v="1466621732"/>
    <b v="0"/>
    <n v="6"/>
    <b v="0"/>
    <s v="theater/plays"/>
    <n v="652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-1786"/>
    <n v="2000"/>
    <n v="214"/>
    <x v="2"/>
    <s v="US"/>
    <s v="USD"/>
    <n v="1422717953"/>
    <n v="1417533953"/>
    <b v="0"/>
    <n v="8"/>
    <b v="0"/>
    <s v="theater/plays"/>
    <n v="10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-5890"/>
    <n v="6000"/>
    <n v="110"/>
    <x v="2"/>
    <s v="GB"/>
    <s v="GBP"/>
    <n v="1427659200"/>
    <n v="1425678057"/>
    <b v="0"/>
    <n v="6"/>
    <b v="0"/>
    <s v="theater/plays"/>
    <n v="55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-2050"/>
    <n v="2500"/>
    <n v="450"/>
    <x v="2"/>
    <s v="US"/>
    <s v="USD"/>
    <n v="1404570147"/>
    <n v="1401978147"/>
    <b v="0"/>
    <n v="7"/>
    <b v="0"/>
    <s v="theater/plays"/>
    <n v="225"/>
    <x v="1"/>
    <s v="plays"/>
    <x v="3980"/>
    <d v="2014-07-05T09:22:27"/>
  </r>
  <r>
    <n v="3981"/>
    <s v="BEIRUT, LADY OF LEBANON"/>
    <s v="A Theatrical Production Celebrating the Lebanese Culture and the Human Spirit in Time of War."/>
    <n v="-28775"/>
    <n v="30000"/>
    <n v="1225"/>
    <x v="2"/>
    <s v="US"/>
    <s v="USD"/>
    <n v="1468729149"/>
    <n v="1463545149"/>
    <b v="0"/>
    <n v="7"/>
    <b v="0"/>
    <s v="theater/plays"/>
    <n v="612.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-680"/>
    <n v="850"/>
    <n v="170"/>
    <x v="2"/>
    <s v="GB"/>
    <s v="GBP"/>
    <n v="1436297180"/>
    <n v="1431113180"/>
    <b v="0"/>
    <n v="5"/>
    <b v="0"/>
    <s v="theater/plays"/>
    <n v="85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-7263"/>
    <n v="11140"/>
    <n v="3877"/>
    <x v="2"/>
    <s v="US"/>
    <s v="USD"/>
    <n v="1400569140"/>
    <n v="1397854356"/>
    <b v="0"/>
    <n v="46"/>
    <b v="0"/>
    <s v="theater/plays"/>
    <n v="1938.5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-1405"/>
    <n v="1500"/>
    <n v="95"/>
    <x v="2"/>
    <s v="GB"/>
    <s v="GBP"/>
    <n v="1415404800"/>
    <n v="1412809644"/>
    <b v="0"/>
    <n v="10"/>
    <b v="0"/>
    <s v="theater/plays"/>
    <n v="47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-1359"/>
    <n v="2000"/>
    <n v="641"/>
    <x v="2"/>
    <s v="US"/>
    <s v="USD"/>
    <n v="1456002300"/>
    <n v="1454173120"/>
    <b v="0"/>
    <n v="19"/>
    <b v="0"/>
    <s v="theater/plays"/>
    <n v="320.5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-4512"/>
    <n v="5000"/>
    <n v="488"/>
    <x v="2"/>
    <s v="GB"/>
    <s v="GBP"/>
    <n v="1462539840"/>
    <n v="1460034594"/>
    <b v="0"/>
    <n v="13"/>
    <b v="0"/>
    <s v="theater/plays"/>
    <n v="244"/>
    <x v="1"/>
    <s v="plays"/>
    <x v="3986"/>
    <d v="2016-05-06T08:04:00"/>
  </r>
  <r>
    <n v="3987"/>
    <s v="Write Now 5"/>
    <s v="Write Now 5 is a new writing festival in south east London promoting new work from emerging playwrights."/>
    <n v="-249"/>
    <n v="400"/>
    <n v="151"/>
    <x v="2"/>
    <s v="GB"/>
    <s v="GBP"/>
    <n v="1400278290"/>
    <n v="1399414290"/>
    <b v="0"/>
    <n v="13"/>
    <b v="0"/>
    <s v="theater/plays"/>
    <n v="75.5"/>
    <x v="1"/>
    <s v="plays"/>
    <x v="3987"/>
    <d v="2014-05-16T17:11:30"/>
  </r>
  <r>
    <n v="3988"/>
    <s v="Folk-Tales: What Stories Do Your Folks Tell?"/>
    <s v="An evening of of stories based both in myth and truth."/>
    <n v="-1468"/>
    <n v="1500"/>
    <n v="32"/>
    <x v="2"/>
    <s v="US"/>
    <s v="USD"/>
    <n v="1440813413"/>
    <n v="1439517413"/>
    <b v="0"/>
    <n v="4"/>
    <b v="0"/>
    <s v="theater/plays"/>
    <n v="16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-3000"/>
    <n v="3000"/>
    <n v="0"/>
    <x v="2"/>
    <s v="US"/>
    <s v="USD"/>
    <n v="1447009181"/>
    <n v="1444413581"/>
    <b v="0"/>
    <n v="0"/>
    <b v="0"/>
    <s v="theater/plays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-1581"/>
    <n v="1650"/>
    <n v="69"/>
    <x v="2"/>
    <s v="GB"/>
    <s v="GBP"/>
    <n v="1456934893"/>
    <n v="1454342893"/>
    <b v="0"/>
    <n v="3"/>
    <b v="0"/>
    <s v="theater/plays"/>
    <n v="34.5"/>
    <x v="1"/>
    <s v="plays"/>
    <x v="3990"/>
    <d v="2016-03-02T11:08:13"/>
  </r>
  <r>
    <n v="3991"/>
    <s v="NTACTheatre - North Texas Actor's Collaborative Theatre"/>
    <s v="North Texas first actor-driven theatre company needs your help"/>
    <n v="-400"/>
    <n v="500"/>
    <n v="100"/>
    <x v="2"/>
    <s v="US"/>
    <s v="USD"/>
    <n v="1433086082"/>
    <n v="1430494082"/>
    <b v="0"/>
    <n v="1"/>
    <b v="0"/>
    <s v="theater/plays"/>
    <n v="5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-9459"/>
    <n v="10000"/>
    <n v="541"/>
    <x v="2"/>
    <s v="US"/>
    <s v="USD"/>
    <n v="1449876859"/>
    <n v="1444689259"/>
    <b v="0"/>
    <n v="9"/>
    <b v="0"/>
    <s v="theater/plays"/>
    <n v="270.5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-49997"/>
    <n v="50000"/>
    <n v="3"/>
    <x v="2"/>
    <s v="US"/>
    <s v="USD"/>
    <n v="1431549912"/>
    <n v="1428957912"/>
    <b v="0"/>
    <n v="1"/>
    <b v="0"/>
    <s v="theater/plays"/>
    <n v="1.5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-1995"/>
    <n v="2000"/>
    <n v="5"/>
    <x v="2"/>
    <s v="US"/>
    <s v="USD"/>
    <n v="1405761690"/>
    <n v="1403169690"/>
    <b v="0"/>
    <n v="1"/>
    <b v="0"/>
    <s v="theater/plays"/>
    <n v="2.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-130"/>
    <n v="200"/>
    <n v="70"/>
    <x v="2"/>
    <s v="GB"/>
    <s v="GBP"/>
    <n v="1423913220"/>
    <n v="1421339077"/>
    <b v="0"/>
    <n v="4"/>
    <b v="0"/>
    <s v="theater/plays"/>
    <n v="3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-2503"/>
    <n v="3000"/>
    <n v="497"/>
    <x v="2"/>
    <s v="US"/>
    <s v="USD"/>
    <n v="1416499440"/>
    <n v="1415341464"/>
    <b v="0"/>
    <n v="17"/>
    <b v="0"/>
    <s v="theater/plays"/>
    <n v="248.5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-3000"/>
    <n v="3000"/>
    <n v="0"/>
    <x v="2"/>
    <s v="GB"/>
    <s v="GBP"/>
    <n v="1428222221"/>
    <n v="1425633821"/>
    <b v="0"/>
    <n v="0"/>
    <b v="0"/>
    <s v="theater/plays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-535"/>
    <n v="1250"/>
    <n v="715"/>
    <x v="2"/>
    <s v="US"/>
    <s v="USD"/>
    <n v="1427580426"/>
    <n v="1424992026"/>
    <b v="0"/>
    <n v="12"/>
    <b v="0"/>
    <s v="theater/plays"/>
    <n v="357.5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-5844"/>
    <n v="7000"/>
    <n v="1156"/>
    <x v="2"/>
    <s v="US"/>
    <s v="USD"/>
    <n v="1409514709"/>
    <n v="1406058798"/>
    <b v="0"/>
    <n v="14"/>
    <b v="0"/>
    <s v="theater/plays"/>
    <n v="578"/>
    <x v="1"/>
    <s v="plays"/>
    <x v="3999"/>
    <d v="2014-08-31T14:51:49"/>
  </r>
  <r>
    <n v="4000"/>
    <s v="The Escorts"/>
    <s v="An Enticing Trip into the World of Assisted Dying"/>
    <n v="-7990"/>
    <n v="8000"/>
    <n v="10"/>
    <x v="2"/>
    <s v="US"/>
    <s v="USD"/>
    <n v="1462631358"/>
    <n v="1457450958"/>
    <b v="0"/>
    <n v="1"/>
    <b v="0"/>
    <s v="theater/plays"/>
    <n v="5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-747"/>
    <n v="1200"/>
    <n v="453"/>
    <x v="2"/>
    <s v="GB"/>
    <s v="GBP"/>
    <n v="1488394800"/>
    <n v="1486681708"/>
    <b v="0"/>
    <n v="14"/>
    <b v="0"/>
    <s v="theater/plays"/>
    <n v="226.5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-1227"/>
    <n v="1250"/>
    <n v="23"/>
    <x v="2"/>
    <s v="US"/>
    <s v="USD"/>
    <n v="1411779761"/>
    <n v="1409187761"/>
    <b v="0"/>
    <n v="4"/>
    <b v="0"/>
    <s v="theater/plays"/>
    <n v="11.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-1799"/>
    <n v="2000"/>
    <n v="201"/>
    <x v="2"/>
    <s v="US"/>
    <s v="USD"/>
    <n v="1424009147"/>
    <n v="1421417147"/>
    <b v="0"/>
    <n v="2"/>
    <b v="0"/>
    <s v="theater/plays"/>
    <n v="100.5"/>
    <x v="1"/>
    <s v="plays"/>
    <x v="4003"/>
    <d v="2015-02-15T09:05:47"/>
  </r>
  <r>
    <n v="4004"/>
    <s v="South Florida Tours"/>
    <s v="Help Launch The Queen Into South Florida!"/>
    <n v="-499"/>
    <n v="500"/>
    <n v="1"/>
    <x v="2"/>
    <s v="US"/>
    <s v="USD"/>
    <n v="1412740457"/>
    <n v="1410148457"/>
    <b v="0"/>
    <n v="1"/>
    <b v="0"/>
    <s v="theater/plays"/>
    <n v="0.5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-2960"/>
    <n v="3000"/>
    <n v="40"/>
    <x v="2"/>
    <s v="US"/>
    <s v="USD"/>
    <n v="1413832985"/>
    <n v="1408648985"/>
    <b v="0"/>
    <n v="2"/>
    <b v="0"/>
    <s v="theater/plays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-29998"/>
    <n v="30000"/>
    <n v="2"/>
    <x v="2"/>
    <s v="US"/>
    <s v="USD"/>
    <n v="1455647587"/>
    <n v="1453487587"/>
    <b v="0"/>
    <n v="1"/>
    <b v="0"/>
    <s v="theater/plays"/>
    <n v="1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-1995"/>
    <n v="2000"/>
    <n v="5"/>
    <x v="2"/>
    <s v="US"/>
    <s v="USD"/>
    <n v="1409070480"/>
    <n v="1406572381"/>
    <b v="0"/>
    <n v="1"/>
    <b v="0"/>
    <s v="theater/plays"/>
    <n v="2.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-940"/>
    <n v="1000"/>
    <n v="60"/>
    <x v="2"/>
    <s v="GB"/>
    <s v="GBP"/>
    <n v="1437606507"/>
    <n v="1435014507"/>
    <b v="0"/>
    <n v="4"/>
    <b v="0"/>
    <s v="theater/plays"/>
    <n v="30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-1855"/>
    <n v="1930"/>
    <n v="75"/>
    <x v="2"/>
    <s v="GB"/>
    <s v="GBP"/>
    <n v="1410281360"/>
    <n v="1406825360"/>
    <b v="0"/>
    <n v="3"/>
    <b v="0"/>
    <s v="theater/plays"/>
    <n v="37.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-5458"/>
    <n v="7200"/>
    <n v="1742"/>
    <x v="2"/>
    <s v="US"/>
    <s v="USD"/>
    <n v="1414348166"/>
    <n v="1412879366"/>
    <b v="0"/>
    <n v="38"/>
    <b v="0"/>
    <s v="theater/plays"/>
    <n v="871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-231"/>
    <n v="250"/>
    <n v="19"/>
    <x v="2"/>
    <s v="GB"/>
    <s v="GBP"/>
    <n v="1422450278"/>
    <n v="1419858278"/>
    <b v="0"/>
    <n v="4"/>
    <b v="0"/>
    <s v="theater/plays"/>
    <n v="9.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-575"/>
    <n v="575"/>
    <n v="0"/>
    <x v="2"/>
    <s v="GB"/>
    <s v="GBP"/>
    <n v="1430571849"/>
    <n v="1427979849"/>
    <b v="0"/>
    <n v="0"/>
    <b v="0"/>
    <s v="theater/plays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-1974"/>
    <n v="2000"/>
    <n v="26"/>
    <x v="2"/>
    <s v="US"/>
    <s v="USD"/>
    <n v="1424070823"/>
    <n v="1421478823"/>
    <b v="0"/>
    <n v="2"/>
    <b v="0"/>
    <s v="theater/plays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-9000"/>
    <n v="9000"/>
    <n v="0"/>
    <x v="2"/>
    <s v="US"/>
    <s v="USD"/>
    <n v="1457157269"/>
    <n v="1455861269"/>
    <b v="0"/>
    <n v="0"/>
    <b v="0"/>
    <s v="theater/plays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-6999"/>
    <n v="7000"/>
    <n v="1"/>
    <x v="2"/>
    <s v="US"/>
    <s v="USD"/>
    <n v="1437331463"/>
    <n v="1434739463"/>
    <b v="0"/>
    <n v="1"/>
    <b v="0"/>
    <s v="theater/plays"/>
    <n v="0.5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-430"/>
    <n v="500"/>
    <n v="70"/>
    <x v="2"/>
    <s v="GB"/>
    <s v="GBP"/>
    <n v="1410987400"/>
    <n v="1408395400"/>
    <b v="0"/>
    <n v="7"/>
    <b v="0"/>
    <s v="theater/plays"/>
    <n v="35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-9895"/>
    <n v="10000"/>
    <n v="105"/>
    <x v="2"/>
    <s v="US"/>
    <s v="USD"/>
    <n v="1409846874"/>
    <n v="1407254874"/>
    <b v="0"/>
    <n v="2"/>
    <b v="0"/>
    <s v="theater/plays"/>
    <n v="52.5"/>
    <x v="1"/>
    <s v="plays"/>
    <x v="4017"/>
    <d v="2014-09-04T11:07:54"/>
  </r>
  <r>
    <n v="4018"/>
    <s v="Time Please Fringe"/>
    <s v="Funding for a production of Time Please at the Brighton Fringe 2017... and beyond."/>
    <n v="-1370"/>
    <n v="1500"/>
    <n v="130"/>
    <x v="2"/>
    <s v="GB"/>
    <s v="GBP"/>
    <n v="1475877108"/>
    <n v="1473285108"/>
    <b v="0"/>
    <n v="4"/>
    <b v="0"/>
    <s v="theater/plays"/>
    <n v="6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-3471"/>
    <n v="3500"/>
    <n v="29"/>
    <x v="2"/>
    <s v="US"/>
    <s v="USD"/>
    <n v="1460737680"/>
    <n v="1455725596"/>
    <b v="0"/>
    <n v="4"/>
    <b v="0"/>
    <s v="theater/plays"/>
    <n v="14.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-500"/>
    <n v="600"/>
    <n v="100"/>
    <x v="2"/>
    <s v="US"/>
    <s v="USD"/>
    <n v="1427168099"/>
    <n v="1424579699"/>
    <b v="0"/>
    <n v="3"/>
    <b v="0"/>
    <s v="theater/plays"/>
    <n v="50"/>
    <x v="1"/>
    <s v="plays"/>
    <x v="4020"/>
    <d v="2015-03-23T22:34:59"/>
  </r>
  <r>
    <n v="4021"/>
    <s v="Angels in Houston"/>
    <s v="Help a group of actors end bigotry in Houston, TX by supporting a  full production of Angels in America."/>
    <n v="-14875"/>
    <n v="15000"/>
    <n v="125"/>
    <x v="2"/>
    <s v="US"/>
    <s v="USD"/>
    <n v="1414360358"/>
    <n v="1409176358"/>
    <b v="0"/>
    <n v="2"/>
    <b v="0"/>
    <s v="theater/plays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-5479"/>
    <n v="18000"/>
    <n v="12521"/>
    <x v="2"/>
    <s v="US"/>
    <s v="USD"/>
    <n v="1422759240"/>
    <n v="1418824867"/>
    <b v="0"/>
    <n v="197"/>
    <b v="0"/>
    <s v="theater/plays"/>
    <n v="6260.5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-7000"/>
    <n v="7000"/>
    <n v="0"/>
    <x v="2"/>
    <s v="US"/>
    <s v="USD"/>
    <n v="1458860363"/>
    <n v="1454975963"/>
    <b v="0"/>
    <n v="0"/>
    <b v="0"/>
    <s v="theater/plays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-790"/>
    <n v="800"/>
    <n v="10"/>
    <x v="2"/>
    <s v="US"/>
    <s v="USD"/>
    <n v="1441037097"/>
    <n v="1438445097"/>
    <b v="0"/>
    <n v="1"/>
    <b v="0"/>
    <s v="theater/plays"/>
    <n v="5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-4750"/>
    <n v="5000"/>
    <n v="250"/>
    <x v="2"/>
    <s v="FR"/>
    <s v="EUR"/>
    <n v="1437889336"/>
    <n v="1432705336"/>
    <b v="0"/>
    <n v="4"/>
    <b v="0"/>
    <s v="theater/plays"/>
    <n v="12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-4000"/>
    <n v="4000"/>
    <n v="0"/>
    <x v="2"/>
    <s v="US"/>
    <s v="USD"/>
    <n v="1449247439"/>
    <n v="1444059839"/>
    <b v="0"/>
    <n v="0"/>
    <b v="0"/>
    <s v="theater/plays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-2785"/>
    <n v="3000"/>
    <n v="215"/>
    <x v="2"/>
    <s v="US"/>
    <s v="USD"/>
    <n v="1487811600"/>
    <n v="1486077481"/>
    <b v="0"/>
    <n v="7"/>
    <b v="0"/>
    <s v="theater/plays"/>
    <n v="107.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-1439"/>
    <n v="2000"/>
    <n v="561"/>
    <x v="2"/>
    <s v="US"/>
    <s v="USD"/>
    <n v="1402007500"/>
    <n v="1399415500"/>
    <b v="0"/>
    <n v="11"/>
    <b v="0"/>
    <s v="theater/plays"/>
    <n v="280.5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-20000"/>
    <n v="20000"/>
    <n v="0"/>
    <x v="2"/>
    <s v="US"/>
    <s v="USD"/>
    <n v="1450053370"/>
    <n v="1447461370"/>
    <b v="0"/>
    <n v="0"/>
    <b v="0"/>
    <s v="theater/plays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-2100"/>
    <n v="2500"/>
    <n v="400"/>
    <x v="2"/>
    <s v="US"/>
    <s v="USD"/>
    <n v="1454525340"/>
    <n v="1452008599"/>
    <b v="0"/>
    <n v="6"/>
    <b v="0"/>
    <s v="theater/plays"/>
    <n v="200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-5000"/>
    <n v="5000"/>
    <n v="0"/>
    <x v="2"/>
    <s v="US"/>
    <s v="USD"/>
    <n v="1418914964"/>
    <n v="1414591364"/>
    <b v="0"/>
    <n v="0"/>
    <b v="0"/>
    <s v="theater/plays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-5635"/>
    <n v="6048"/>
    <n v="413"/>
    <x v="2"/>
    <s v="US"/>
    <s v="USD"/>
    <n v="1450211116"/>
    <n v="1445023516"/>
    <b v="0"/>
    <n v="7"/>
    <b v="0"/>
    <s v="theater/plays"/>
    <n v="206.5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-17758.010000000002"/>
    <n v="23900"/>
    <n v="6141.99"/>
    <x v="2"/>
    <s v="GB"/>
    <s v="GBP"/>
    <n v="1475398800"/>
    <n v="1472711224"/>
    <b v="0"/>
    <n v="94"/>
    <b v="0"/>
    <s v="theater/plays"/>
    <n v="3070.994999999999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-13300"/>
    <n v="13500"/>
    <n v="200"/>
    <x v="2"/>
    <s v="US"/>
    <s v="USD"/>
    <n v="1428097450"/>
    <n v="1425509050"/>
    <b v="0"/>
    <n v="2"/>
    <b v="0"/>
    <s v="theater/plays"/>
    <n v="100"/>
    <x v="1"/>
    <s v="plays"/>
    <x v="4034"/>
    <d v="2015-04-03T16:44:10"/>
  </r>
  <r>
    <n v="4035"/>
    <s v="The Lost Boy"/>
    <s v="&quot;Stories are where you go to look for the truth of your own life.&quot; (Frank Delaney)"/>
    <n v="-6315"/>
    <n v="10000"/>
    <n v="3685"/>
    <x v="2"/>
    <s v="US"/>
    <s v="USD"/>
    <n v="1413925887"/>
    <n v="1411333887"/>
    <b v="0"/>
    <n v="25"/>
    <b v="0"/>
    <s v="theater/plays"/>
    <n v="1842.5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-3177"/>
    <n v="6000"/>
    <n v="2823"/>
    <x v="2"/>
    <s v="US"/>
    <s v="USD"/>
    <n v="1404253800"/>
    <n v="1402784964"/>
    <b v="0"/>
    <n v="17"/>
    <b v="0"/>
    <s v="theater/plays"/>
    <n v="1411.5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-620"/>
    <n v="700"/>
    <n v="80"/>
    <x v="2"/>
    <s v="US"/>
    <s v="USD"/>
    <n v="1464099900"/>
    <n v="1462585315"/>
    <b v="0"/>
    <n v="2"/>
    <b v="0"/>
    <s v="theater/plays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-2199"/>
    <n v="2500"/>
    <n v="301"/>
    <x v="2"/>
    <s v="US"/>
    <s v="USD"/>
    <n v="1413573010"/>
    <n v="1408389010"/>
    <b v="0"/>
    <n v="4"/>
    <b v="0"/>
    <s v="theater/plays"/>
    <n v="150.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-200"/>
    <n v="500"/>
    <n v="300"/>
    <x v="2"/>
    <s v="US"/>
    <s v="USD"/>
    <n v="1448949540"/>
    <n v="1446048367"/>
    <b v="0"/>
    <n v="5"/>
    <b v="0"/>
    <s v="theater/plays"/>
    <n v="15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-5500"/>
    <n v="8000"/>
    <n v="2500"/>
    <x v="2"/>
    <s v="US"/>
    <s v="USD"/>
    <n v="1437188400"/>
    <n v="1432100004"/>
    <b v="0"/>
    <n v="2"/>
    <b v="0"/>
    <s v="theater/plays"/>
    <n v="1250"/>
    <x v="1"/>
    <s v="plays"/>
    <x v="4040"/>
    <d v="2015-07-17T22:00:00"/>
  </r>
  <r>
    <n v="4041"/>
    <s v="In the Land of Gold"/>
    <s v="A bold, colouful, vibrant play centred around the last remaining monarchy of Africa."/>
    <n v="-4979"/>
    <n v="5000"/>
    <n v="21"/>
    <x v="2"/>
    <s v="GB"/>
    <s v="GBP"/>
    <n v="1473160954"/>
    <n v="1467976954"/>
    <b v="0"/>
    <n v="2"/>
    <b v="0"/>
    <s v="theater/plays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-9979"/>
    <n v="10000"/>
    <n v="21"/>
    <x v="2"/>
    <s v="US"/>
    <s v="USD"/>
    <n v="1421781360"/>
    <n v="1419213664"/>
    <b v="0"/>
    <n v="3"/>
    <b v="0"/>
    <s v="theater/plays"/>
    <n v="10.5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-300"/>
    <n v="300"/>
    <n v="0"/>
    <x v="2"/>
    <s v="CA"/>
    <s v="CAD"/>
    <n v="1416524325"/>
    <n v="1415228325"/>
    <b v="0"/>
    <n v="0"/>
    <b v="0"/>
    <s v="theater/plays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-375"/>
    <n v="600"/>
    <n v="225"/>
    <x v="2"/>
    <s v="US"/>
    <s v="USD"/>
    <n v="1428642000"/>
    <n v="1426050982"/>
    <b v="0"/>
    <n v="4"/>
    <b v="0"/>
    <s v="theater/plays"/>
    <n v="112.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-4999"/>
    <n v="5000"/>
    <n v="1"/>
    <x v="2"/>
    <s v="AU"/>
    <s v="AUD"/>
    <n v="1408596589"/>
    <n v="1406004589"/>
    <b v="0"/>
    <n v="1"/>
    <b v="0"/>
    <s v="theater/plays"/>
    <n v="0.5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-5140"/>
    <n v="5600"/>
    <n v="460"/>
    <x v="2"/>
    <s v="US"/>
    <s v="USD"/>
    <n v="1413992210"/>
    <n v="1411400210"/>
    <b v="0"/>
    <n v="12"/>
    <b v="0"/>
    <s v="theater/plays"/>
    <n v="230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-4890"/>
    <n v="5000"/>
    <n v="110"/>
    <x v="2"/>
    <s v="US"/>
    <s v="USD"/>
    <n v="1420938000"/>
    <n v="1418862743"/>
    <b v="0"/>
    <n v="4"/>
    <b v="0"/>
    <s v="theater/plays"/>
    <n v="5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-13999"/>
    <n v="17000"/>
    <n v="3001"/>
    <x v="2"/>
    <s v="GB"/>
    <s v="GBP"/>
    <n v="1460373187"/>
    <n v="1457352787"/>
    <b v="0"/>
    <n v="91"/>
    <b v="0"/>
    <s v="theater/plays"/>
    <n v="1500.5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-19984"/>
    <n v="20000"/>
    <n v="16"/>
    <x v="2"/>
    <s v="US"/>
    <s v="USD"/>
    <n v="1436914815"/>
    <n v="1434322815"/>
    <b v="0"/>
    <n v="1"/>
    <b v="0"/>
    <s v="theater/plays"/>
    <n v="8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-1499"/>
    <n v="1500"/>
    <n v="1"/>
    <x v="2"/>
    <s v="US"/>
    <s v="USD"/>
    <n v="1414077391"/>
    <n v="1411485391"/>
    <b v="0"/>
    <n v="1"/>
    <b v="0"/>
    <s v="theater/plays"/>
    <n v="0.5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-500"/>
    <n v="500"/>
    <n v="0"/>
    <x v="2"/>
    <s v="US"/>
    <s v="USD"/>
    <n v="1399618380"/>
    <n v="1399058797"/>
    <b v="0"/>
    <n v="0"/>
    <b v="0"/>
    <s v="theater/plays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-1874"/>
    <n v="3000"/>
    <n v="1126"/>
    <x v="2"/>
    <s v="US"/>
    <s v="USD"/>
    <n v="1413234316"/>
    <n v="1408050316"/>
    <b v="0"/>
    <n v="13"/>
    <b v="0"/>
    <s v="theater/plays"/>
    <n v="56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-390"/>
    <n v="500"/>
    <n v="110"/>
    <x v="2"/>
    <s v="GB"/>
    <s v="GBP"/>
    <n v="1416081600"/>
    <n v="1413477228"/>
    <b v="0"/>
    <n v="2"/>
    <b v="0"/>
    <s v="theater/plays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-8880"/>
    <n v="8880"/>
    <n v="0"/>
    <x v="2"/>
    <s v="US"/>
    <s v="USD"/>
    <n v="1475294400"/>
    <n v="1472674285"/>
    <b v="0"/>
    <n v="0"/>
    <b v="0"/>
    <s v="theater/plays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-4119"/>
    <n v="5000"/>
    <n v="881"/>
    <x v="2"/>
    <s v="GB"/>
    <s v="GBP"/>
    <n v="1403192031"/>
    <n v="1400600031"/>
    <b v="0"/>
    <n v="21"/>
    <b v="0"/>
    <s v="theater/plays"/>
    <n v="440.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-705"/>
    <n v="1500"/>
    <n v="795"/>
    <x v="2"/>
    <s v="US"/>
    <s v="USD"/>
    <n v="1467575940"/>
    <n v="1465856639"/>
    <b v="0"/>
    <n v="9"/>
    <b v="0"/>
    <s v="theater/plays"/>
    <n v="397.5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-2725"/>
    <n v="3500"/>
    <n v="775"/>
    <x v="2"/>
    <s v="GB"/>
    <s v="GBP"/>
    <n v="1448492400"/>
    <n v="1446506080"/>
    <b v="0"/>
    <n v="6"/>
    <b v="0"/>
    <s v="theater/plays"/>
    <n v="387.5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-3655"/>
    <n v="3750"/>
    <n v="95"/>
    <x v="2"/>
    <s v="US"/>
    <s v="USD"/>
    <n v="1459483140"/>
    <n v="1458178044"/>
    <b v="0"/>
    <n v="4"/>
    <b v="0"/>
    <s v="theater/plays"/>
    <n v="47.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-9750"/>
    <n v="10000"/>
    <n v="250"/>
    <x v="2"/>
    <s v="CA"/>
    <s v="CAD"/>
    <n v="1410836400"/>
    <n v="1408116152"/>
    <b v="0"/>
    <n v="7"/>
    <b v="0"/>
    <s v="theater/plays"/>
    <n v="12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-9715"/>
    <n v="10000"/>
    <n v="285"/>
    <x v="2"/>
    <s v="CA"/>
    <s v="CAD"/>
    <n v="1403539200"/>
    <n v="1400604056"/>
    <b v="0"/>
    <n v="5"/>
    <b v="0"/>
    <s v="theater/plays"/>
    <n v="142.5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-525"/>
    <n v="525"/>
    <n v="0"/>
    <x v="2"/>
    <s v="US"/>
    <s v="USD"/>
    <n v="1461205423"/>
    <n v="1456025023"/>
    <b v="0"/>
    <n v="0"/>
    <b v="0"/>
    <s v="theater/plays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-19510"/>
    <n v="20000"/>
    <n v="490"/>
    <x v="2"/>
    <s v="US"/>
    <s v="USD"/>
    <n v="1467481468"/>
    <n v="1464889468"/>
    <b v="0"/>
    <n v="3"/>
    <b v="0"/>
    <s v="theater/plays"/>
    <n v="245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-9365"/>
    <n v="9500"/>
    <n v="135"/>
    <x v="2"/>
    <s v="GB"/>
    <s v="GBP"/>
    <n v="1403886084"/>
    <n v="1401294084"/>
    <b v="0"/>
    <n v="9"/>
    <b v="0"/>
    <s v="theater/plays"/>
    <n v="67.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-1615"/>
    <n v="2000"/>
    <n v="385"/>
    <x v="2"/>
    <s v="AU"/>
    <s v="AUD"/>
    <n v="1430316426"/>
    <n v="1427724426"/>
    <b v="0"/>
    <n v="6"/>
    <b v="0"/>
    <s v="theater/plays"/>
    <n v="192.5"/>
    <x v="1"/>
    <s v="plays"/>
    <x v="4064"/>
    <d v="2015-04-29T09:07:06"/>
  </r>
  <r>
    <n v="4065"/>
    <s v="A Midsummer's Night's Dream"/>
    <s v="A classical/ fantasy version of midsummers done by professionally trained actors in Tulsa!"/>
    <n v="-3973"/>
    <n v="4000"/>
    <n v="27"/>
    <x v="2"/>
    <s v="US"/>
    <s v="USD"/>
    <n v="1407883811"/>
    <n v="1405291811"/>
    <b v="0"/>
    <n v="4"/>
    <b v="0"/>
    <s v="theater/plays"/>
    <n v="13.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-14975"/>
    <n v="15000"/>
    <n v="25"/>
    <x v="2"/>
    <s v="US"/>
    <s v="USD"/>
    <n v="1463619388"/>
    <n v="1461027388"/>
    <b v="0"/>
    <n v="1"/>
    <b v="0"/>
    <s v="theater/plays"/>
    <n v="12.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-1955"/>
    <n v="5000"/>
    <n v="3045"/>
    <x v="2"/>
    <s v="US"/>
    <s v="USD"/>
    <n v="1443408550"/>
    <n v="1439952550"/>
    <b v="0"/>
    <n v="17"/>
    <b v="0"/>
    <s v="theater/plays"/>
    <n v="1522.5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-3460.05"/>
    <n v="3495"/>
    <n v="34.950000000000003"/>
    <x v="2"/>
    <s v="US"/>
    <s v="USD"/>
    <n v="1484348700"/>
    <n v="1481756855"/>
    <b v="0"/>
    <n v="1"/>
    <b v="0"/>
    <s v="theater/plays"/>
    <n v="17.474999999999909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-820"/>
    <n v="1250"/>
    <n v="430"/>
    <x v="2"/>
    <s v="GB"/>
    <s v="GBP"/>
    <n v="1425124800"/>
    <n v="1421596356"/>
    <b v="0"/>
    <n v="13"/>
    <b v="0"/>
    <s v="theater/plays"/>
    <n v="215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-835"/>
    <n v="1000"/>
    <n v="165"/>
    <x v="2"/>
    <s v="US"/>
    <s v="USD"/>
    <n v="1425178800"/>
    <n v="1422374420"/>
    <b v="0"/>
    <n v="6"/>
    <b v="0"/>
    <s v="theater/plays"/>
    <n v="82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-20000"/>
    <n v="20000"/>
    <n v="0"/>
    <x v="2"/>
    <s v="MX"/>
    <s v="MXN"/>
    <n v="1482779931"/>
    <n v="1480187931"/>
    <b v="0"/>
    <n v="0"/>
    <b v="0"/>
    <s v="theater/plays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-996"/>
    <n v="1000"/>
    <n v="4"/>
    <x v="2"/>
    <s v="GB"/>
    <s v="GBP"/>
    <n v="1408646111"/>
    <n v="1403462111"/>
    <b v="0"/>
    <n v="2"/>
    <b v="0"/>
    <s v="theater/plays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-3463"/>
    <n v="3500"/>
    <n v="37"/>
    <x v="2"/>
    <s v="US"/>
    <s v="USD"/>
    <n v="1431144000"/>
    <n v="1426407426"/>
    <b v="0"/>
    <n v="2"/>
    <b v="0"/>
    <s v="theater/plays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-2015"/>
    <n v="2750"/>
    <n v="735"/>
    <x v="2"/>
    <s v="GB"/>
    <s v="GBP"/>
    <n v="1446732975"/>
    <n v="1444137375"/>
    <b v="0"/>
    <n v="21"/>
    <b v="0"/>
    <s v="theater/plays"/>
    <n v="367.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-1424"/>
    <n v="2000"/>
    <n v="576"/>
    <x v="2"/>
    <s v="GB"/>
    <s v="GBP"/>
    <n v="1404149280"/>
    <n v="1400547969"/>
    <b v="0"/>
    <n v="13"/>
    <b v="0"/>
    <s v="theater/plays"/>
    <n v="288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-700"/>
    <n v="700"/>
    <n v="0"/>
    <x v="2"/>
    <s v="US"/>
    <s v="USD"/>
    <n v="1413921060"/>
    <n v="1411499149"/>
    <b v="0"/>
    <n v="0"/>
    <b v="0"/>
    <s v="theater/plays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-13665"/>
    <n v="15000"/>
    <n v="1335"/>
    <x v="2"/>
    <s v="US"/>
    <s v="USD"/>
    <n v="1482339794"/>
    <n v="1479747794"/>
    <b v="0"/>
    <n v="6"/>
    <b v="0"/>
    <s v="theater/plays"/>
    <n v="667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-250"/>
    <n v="250"/>
    <n v="0"/>
    <x v="2"/>
    <s v="GB"/>
    <s v="GBP"/>
    <n v="1485543242"/>
    <n v="1482951242"/>
    <b v="0"/>
    <n v="0"/>
    <b v="0"/>
    <s v="theater/plays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-2995"/>
    <n v="3000"/>
    <n v="5"/>
    <x v="2"/>
    <s v="US"/>
    <s v="USD"/>
    <n v="1466375521"/>
    <n v="1463783521"/>
    <b v="0"/>
    <n v="1"/>
    <b v="0"/>
    <s v="theater/plays"/>
    <n v="2.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-3000"/>
    <n v="3000"/>
    <n v="0"/>
    <x v="2"/>
    <s v="US"/>
    <s v="USD"/>
    <n v="1465930440"/>
    <n v="1463849116"/>
    <b v="0"/>
    <n v="0"/>
    <b v="0"/>
    <s v="theater/plays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-1874"/>
    <n v="2224"/>
    <n v="350"/>
    <x v="2"/>
    <s v="US"/>
    <s v="USD"/>
    <n v="1425819425"/>
    <n v="1423231025"/>
    <b v="0"/>
    <n v="12"/>
    <b v="0"/>
    <s v="theater/plays"/>
    <n v="175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-147"/>
    <n v="150"/>
    <n v="3"/>
    <x v="2"/>
    <s v="US"/>
    <s v="USD"/>
    <n v="1447542000"/>
    <n v="1446179553"/>
    <b v="0"/>
    <n v="2"/>
    <b v="0"/>
    <s v="theater/plays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-2741"/>
    <n v="3500"/>
    <n v="759"/>
    <x v="2"/>
    <s v="US"/>
    <s v="USD"/>
    <n v="1452795416"/>
    <n v="1450203416"/>
    <b v="0"/>
    <n v="6"/>
    <b v="0"/>
    <s v="theater/plays"/>
    <n v="379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-2990"/>
    <n v="3000"/>
    <n v="10"/>
    <x v="2"/>
    <s v="IT"/>
    <s v="EUR"/>
    <n v="1476008906"/>
    <n v="1473416906"/>
    <b v="0"/>
    <n v="1"/>
    <b v="0"/>
    <s v="theater/plays"/>
    <n v="5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-3490"/>
    <n v="3500"/>
    <n v="10"/>
    <x v="2"/>
    <s v="US"/>
    <s v="USD"/>
    <n v="1427169540"/>
    <n v="1424701775"/>
    <b v="0"/>
    <n v="1"/>
    <b v="0"/>
    <s v="theater/plays"/>
    <n v="5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-953"/>
    <n v="1000"/>
    <n v="47"/>
    <x v="2"/>
    <s v="US"/>
    <s v="USD"/>
    <n v="1448078400"/>
    <n v="1445985299"/>
    <b v="0"/>
    <n v="5"/>
    <b v="0"/>
    <s v="theater/plays"/>
    <n v="23.5"/>
    <x v="1"/>
    <s v="plays"/>
    <x v="4086"/>
    <d v="2015-11-20T23:00:00"/>
  </r>
  <r>
    <n v="4087"/>
    <s v="Stage Production &quot;The Nail Shop&quot;"/>
    <s v="Comedy Stage Play"/>
    <n v="-9600"/>
    <n v="9600"/>
    <n v="0"/>
    <x v="2"/>
    <s v="US"/>
    <s v="USD"/>
    <n v="1468777786"/>
    <n v="1466185786"/>
    <b v="0"/>
    <n v="0"/>
    <b v="0"/>
    <s v="theater/plays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-1784"/>
    <n v="2000"/>
    <n v="216"/>
    <x v="2"/>
    <s v="GB"/>
    <s v="GBP"/>
    <n v="1421403960"/>
    <n v="1418827324"/>
    <b v="0"/>
    <n v="3"/>
    <b v="0"/>
    <s v="theater/plays"/>
    <n v="108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-4760"/>
    <n v="5000"/>
    <n v="240"/>
    <x v="2"/>
    <s v="US"/>
    <s v="USD"/>
    <n v="1433093700"/>
    <n v="1430242488"/>
    <b v="0"/>
    <n v="8"/>
    <b v="0"/>
    <s v="theater/plays"/>
    <n v="12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-968"/>
    <n v="1000"/>
    <n v="32"/>
    <x v="2"/>
    <s v="US"/>
    <s v="USD"/>
    <n v="1438959600"/>
    <n v="1437754137"/>
    <b v="0"/>
    <n v="3"/>
    <b v="0"/>
    <s v="theater/plays"/>
    <n v="1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-1396"/>
    <n v="1600"/>
    <n v="204"/>
    <x v="2"/>
    <s v="US"/>
    <s v="USD"/>
    <n v="1421410151"/>
    <n v="1418818151"/>
    <b v="0"/>
    <n v="8"/>
    <b v="0"/>
    <s v="theater/plays"/>
    <n v="102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-109980"/>
    <n v="110000"/>
    <n v="20"/>
    <x v="2"/>
    <s v="US"/>
    <s v="USD"/>
    <n v="1428205247"/>
    <n v="1423024847"/>
    <b v="0"/>
    <n v="1"/>
    <b v="0"/>
    <s v="theater/plays"/>
    <n v="1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-2440"/>
    <n v="2500"/>
    <n v="60"/>
    <x v="2"/>
    <s v="GB"/>
    <s v="GBP"/>
    <n v="1440272093"/>
    <n v="1435088093"/>
    <b v="0"/>
    <n v="4"/>
    <b v="0"/>
    <s v="theater/plays"/>
    <n v="30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-1270"/>
    <n v="2000"/>
    <n v="730"/>
    <x v="2"/>
    <s v="US"/>
    <s v="USD"/>
    <n v="1413953940"/>
    <n v="1410141900"/>
    <b v="0"/>
    <n v="8"/>
    <b v="0"/>
    <s v="theater/plays"/>
    <n v="365"/>
    <x v="1"/>
    <s v="plays"/>
    <x v="4094"/>
    <d v="2014-10-21T23:59:00"/>
  </r>
  <r>
    <n v="4095"/>
    <s v="LOPE ENAMORADO"/>
    <s v="Proyecto teatral dirigido por MartÃ­n Acosta que habla y reflexiona sobre el amor y su naturaleza."/>
    <n v="-29200"/>
    <n v="30000"/>
    <n v="800"/>
    <x v="2"/>
    <s v="MX"/>
    <s v="MXN"/>
    <n v="1482108350"/>
    <n v="1479516350"/>
    <b v="0"/>
    <n v="1"/>
    <b v="0"/>
    <s v="theater/plays"/>
    <n v="4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-3100"/>
    <n v="3500"/>
    <n v="400"/>
    <x v="2"/>
    <s v="GB"/>
    <s v="GBP"/>
    <n v="1488271860"/>
    <n v="1484484219"/>
    <b v="0"/>
    <n v="5"/>
    <b v="0"/>
    <s v="theater/plays"/>
    <n v="20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-10000"/>
    <n v="10000"/>
    <n v="0"/>
    <x v="2"/>
    <s v="GB"/>
    <s v="GBP"/>
    <n v="1454284500"/>
    <n v="1449431237"/>
    <b v="0"/>
    <n v="0"/>
    <b v="0"/>
    <s v="theater/plays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-75000"/>
    <n v="75000"/>
    <n v="0"/>
    <x v="2"/>
    <s v="US"/>
    <s v="USD"/>
    <n v="1465060797"/>
    <n v="1462468797"/>
    <b v="0"/>
    <n v="0"/>
    <b v="0"/>
    <s v="theater/plays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-4450"/>
    <n v="4500"/>
    <n v="50"/>
    <x v="2"/>
    <s v="US"/>
    <s v="USD"/>
    <n v="1472847873"/>
    <n v="1468959873"/>
    <b v="0"/>
    <n v="1"/>
    <b v="0"/>
    <s v="theater/plays"/>
    <n v="25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-270"/>
    <n v="270"/>
    <n v="0"/>
    <x v="2"/>
    <s v="US"/>
    <s v="USD"/>
    <n v="1414205990"/>
    <n v="1413341990"/>
    <b v="0"/>
    <n v="0"/>
    <b v="0"/>
    <s v="theater/plays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-600"/>
    <n v="600"/>
    <n v="0"/>
    <x v="2"/>
    <s v="US"/>
    <s v="USD"/>
    <n v="1485380482"/>
    <n v="1482788482"/>
    <b v="0"/>
    <n v="0"/>
    <b v="0"/>
    <s v="theater/plays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-363"/>
    <n v="500"/>
    <n v="137"/>
    <x v="2"/>
    <s v="US"/>
    <s v="USD"/>
    <n v="1463343673"/>
    <n v="1460751673"/>
    <b v="0"/>
    <n v="6"/>
    <b v="0"/>
    <s v="theater/plays"/>
    <n v="68.5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-900"/>
    <n v="1000"/>
    <n v="100"/>
    <x v="2"/>
    <s v="US"/>
    <s v="USD"/>
    <n v="1440613920"/>
    <n v="1435953566"/>
    <b v="0"/>
    <n v="6"/>
    <b v="0"/>
    <s v="theater/plays"/>
    <n v="50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-2359"/>
    <n v="3000"/>
    <n v="641"/>
    <x v="2"/>
    <s v="AU"/>
    <s v="AUD"/>
    <n v="1477550434"/>
    <n v="1474958434"/>
    <b v="0"/>
    <n v="14"/>
    <b v="0"/>
    <s v="theater/plays"/>
    <n v="320.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-30700"/>
    <n v="33000"/>
    <n v="2300"/>
    <x v="2"/>
    <s v="MX"/>
    <s v="MXN"/>
    <n v="1482711309"/>
    <n v="1479860109"/>
    <b v="0"/>
    <n v="6"/>
    <b v="0"/>
    <s v="theater/plays"/>
    <n v="1150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-1470"/>
    <n v="5000"/>
    <n v="3530"/>
    <x v="2"/>
    <s v="US"/>
    <s v="USD"/>
    <n v="1427936400"/>
    <n v="1424221866"/>
    <b v="0"/>
    <n v="33"/>
    <b v="0"/>
    <s v="theater/plays"/>
    <n v="1765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-1959"/>
    <n v="2000"/>
    <n v="41"/>
    <x v="2"/>
    <s v="US"/>
    <s v="USD"/>
    <n v="1411596001"/>
    <n v="1409608801"/>
    <b v="0"/>
    <n v="4"/>
    <b v="0"/>
    <s v="theater/plays"/>
    <n v="20.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-2941"/>
    <n v="3000"/>
    <n v="59"/>
    <x v="2"/>
    <s v="US"/>
    <s v="USD"/>
    <n v="1488517200"/>
    <n v="1485909937"/>
    <b v="0"/>
    <n v="1"/>
    <b v="0"/>
    <s v="theater/plays"/>
    <n v="29.5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-500"/>
    <n v="500"/>
    <n v="0"/>
    <x v="2"/>
    <s v="GB"/>
    <s v="GBP"/>
    <n v="1448805404"/>
    <n v="1446209804"/>
    <b v="0"/>
    <n v="0"/>
    <b v="0"/>
    <s v="theater/plays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-214"/>
    <n v="300"/>
    <n v="86"/>
    <x v="2"/>
    <s v="GB"/>
    <s v="GBP"/>
    <n v="1469113351"/>
    <n v="1463929351"/>
    <b v="0"/>
    <n v="6"/>
    <b v="0"/>
    <s v="theater/plays"/>
    <n v="4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-2906"/>
    <n v="3000"/>
    <n v="94"/>
    <x v="2"/>
    <s v="US"/>
    <s v="USD"/>
    <n v="1424747740"/>
    <n v="1422155740"/>
    <b v="0"/>
    <n v="6"/>
    <b v="0"/>
    <s v="theater/plays"/>
    <n v="4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-2499"/>
    <n v="2500"/>
    <n v="1"/>
    <x v="2"/>
    <s v="IE"/>
    <s v="EUR"/>
    <n v="1456617600"/>
    <n v="1454280186"/>
    <b v="0"/>
    <n v="1"/>
    <b v="0"/>
    <s v="theater/plays"/>
    <n v="0.5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-1497"/>
    <n v="1500"/>
    <n v="3"/>
    <x v="2"/>
    <s v="US"/>
    <s v="USD"/>
    <n v="1452234840"/>
    <n v="1450619123"/>
    <b v="0"/>
    <n v="3"/>
    <b v="0"/>
    <s v="theater/plays"/>
    <n v="1.5"/>
    <x v="1"/>
    <s v="plays"/>
    <x v="4113"/>
    <d v="2016-01-08T01:34:00"/>
  </r>
  <r>
    <m/>
    <m/>
    <m/>
    <m/>
    <m/>
    <m/>
    <x v="4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6541B-F929-4BAB-A10A-D544078F479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ECC53C-EAEE-4B12-9D79-79D082AA6EE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item="20" hier="-1"/>
    <pageField fld="16" hier="-1"/>
  </pageFields>
  <dataFields count="1">
    <dataField name="Count of state" fld="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BDA9A6-0FF7-4784-AC2D-822DE9E98BA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01E86-4705-4F13-9D0E-54870355DEB7}">
  <dimension ref="A2:F15"/>
  <sheetViews>
    <sheetView workbookViewId="0">
      <selection activeCell="S1" sqref="S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8" max="38" width="12.140625" bestFit="1" customWidth="1"/>
    <col min="39" max="39" width="11.28515625" bestFit="1" customWidth="1"/>
  </cols>
  <sheetData>
    <row r="2" spans="1:6" x14ac:dyDescent="0.25">
      <c r="A2" s="6" t="s">
        <v>8223</v>
      </c>
      <c r="B2" t="s">
        <v>8364</v>
      </c>
    </row>
    <row r="4" spans="1:6" x14ac:dyDescent="0.25">
      <c r="A4" s="6" t="s">
        <v>8360</v>
      </c>
      <c r="B4" s="6" t="s">
        <v>8363</v>
      </c>
    </row>
    <row r="5" spans="1:6" x14ac:dyDescent="0.25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7" t="s">
        <v>8310</v>
      </c>
      <c r="B6">
        <v>40</v>
      </c>
      <c r="C6">
        <v>180</v>
      </c>
      <c r="E6">
        <v>300</v>
      </c>
      <c r="F6">
        <v>520</v>
      </c>
    </row>
    <row r="7" spans="1:6" x14ac:dyDescent="0.25">
      <c r="A7" s="7" t="s">
        <v>8336</v>
      </c>
      <c r="B7">
        <v>20</v>
      </c>
      <c r="C7">
        <v>140</v>
      </c>
      <c r="D7">
        <v>6</v>
      </c>
      <c r="E7">
        <v>34</v>
      </c>
      <c r="F7">
        <v>200</v>
      </c>
    </row>
    <row r="8" spans="1:6" x14ac:dyDescent="0.25">
      <c r="A8" s="7" t="s">
        <v>8333</v>
      </c>
      <c r="C8">
        <v>140</v>
      </c>
      <c r="E8">
        <v>80</v>
      </c>
      <c r="F8">
        <v>220</v>
      </c>
    </row>
    <row r="9" spans="1:6" x14ac:dyDescent="0.25">
      <c r="A9" s="7" t="s">
        <v>8331</v>
      </c>
      <c r="B9">
        <v>24</v>
      </c>
      <c r="F9">
        <v>24</v>
      </c>
    </row>
    <row r="10" spans="1:6" x14ac:dyDescent="0.25">
      <c r="A10" s="7" t="s">
        <v>8325</v>
      </c>
      <c r="B10">
        <v>20</v>
      </c>
      <c r="C10">
        <v>120</v>
      </c>
      <c r="D10">
        <v>20</v>
      </c>
      <c r="E10">
        <v>540</v>
      </c>
      <c r="F10">
        <v>700</v>
      </c>
    </row>
    <row r="11" spans="1:6" x14ac:dyDescent="0.25">
      <c r="A11" s="7" t="s">
        <v>8338</v>
      </c>
      <c r="C11">
        <v>117</v>
      </c>
      <c r="E11">
        <v>103</v>
      </c>
      <c r="F11">
        <v>220</v>
      </c>
    </row>
    <row r="12" spans="1:6" x14ac:dyDescent="0.25">
      <c r="A12" s="7" t="s">
        <v>8322</v>
      </c>
      <c r="B12">
        <v>30</v>
      </c>
      <c r="C12">
        <v>127</v>
      </c>
      <c r="E12">
        <v>80</v>
      </c>
      <c r="F12">
        <v>237</v>
      </c>
    </row>
    <row r="13" spans="1:6" x14ac:dyDescent="0.25">
      <c r="A13" s="7" t="s">
        <v>8319</v>
      </c>
      <c r="B13">
        <v>178</v>
      </c>
      <c r="C13">
        <v>213</v>
      </c>
      <c r="E13">
        <v>209</v>
      </c>
      <c r="F13">
        <v>600</v>
      </c>
    </row>
    <row r="14" spans="1:6" x14ac:dyDescent="0.25">
      <c r="A14" s="7" t="s">
        <v>8317</v>
      </c>
      <c r="B14">
        <v>37</v>
      </c>
      <c r="C14">
        <v>493</v>
      </c>
      <c r="D14">
        <v>24</v>
      </c>
      <c r="E14">
        <v>839</v>
      </c>
      <c r="F14">
        <v>1393</v>
      </c>
    </row>
    <row r="15" spans="1:6" x14ac:dyDescent="0.25">
      <c r="A15" s="7" t="s">
        <v>8362</v>
      </c>
      <c r="B15">
        <v>349</v>
      </c>
      <c r="C15">
        <v>1530</v>
      </c>
      <c r="D15">
        <v>50</v>
      </c>
      <c r="E15">
        <v>2185</v>
      </c>
      <c r="F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18D94-2B93-490F-B210-0CC7DB1FA0F0}">
  <dimension ref="A1:F47"/>
  <sheetViews>
    <sheetView tabSelected="1" topLeftCell="A5" zoomScale="80" zoomScaleNormal="80" workbookViewId="0">
      <selection activeCell="S14" sqref="S1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8223</v>
      </c>
      <c r="B1" t="s">
        <v>8224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8360</v>
      </c>
      <c r="B4" s="6" t="s">
        <v>8363</v>
      </c>
    </row>
    <row r="5" spans="1:6" x14ac:dyDescent="0.25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7" t="s">
        <v>8316</v>
      </c>
      <c r="C6">
        <v>78</v>
      </c>
      <c r="F6">
        <v>78</v>
      </c>
    </row>
    <row r="7" spans="1:6" x14ac:dyDescent="0.25">
      <c r="A7" s="7" t="s">
        <v>8344</v>
      </c>
      <c r="B7">
        <v>16</v>
      </c>
      <c r="F7">
        <v>16</v>
      </c>
    </row>
    <row r="8" spans="1:6" x14ac:dyDescent="0.25">
      <c r="A8" s="7" t="s">
        <v>8332</v>
      </c>
      <c r="B8">
        <v>23</v>
      </c>
      <c r="F8">
        <v>23</v>
      </c>
    </row>
    <row r="9" spans="1:6" x14ac:dyDescent="0.25">
      <c r="A9" s="7" t="s">
        <v>8358</v>
      </c>
      <c r="C9">
        <v>32</v>
      </c>
      <c r="F9">
        <v>32</v>
      </c>
    </row>
    <row r="10" spans="1:6" x14ac:dyDescent="0.25">
      <c r="A10" s="7" t="s">
        <v>8354</v>
      </c>
      <c r="E10">
        <v>33</v>
      </c>
      <c r="F10">
        <v>33</v>
      </c>
    </row>
    <row r="11" spans="1:6" x14ac:dyDescent="0.25">
      <c r="A11" s="7" t="s">
        <v>8315</v>
      </c>
      <c r="E11">
        <v>164</v>
      </c>
      <c r="F11">
        <v>164</v>
      </c>
    </row>
    <row r="12" spans="1:6" x14ac:dyDescent="0.25">
      <c r="A12" s="7" t="s">
        <v>8314</v>
      </c>
      <c r="C12">
        <v>52</v>
      </c>
      <c r="F12">
        <v>52</v>
      </c>
    </row>
    <row r="13" spans="1:6" x14ac:dyDescent="0.25">
      <c r="A13" s="7" t="s">
        <v>8330</v>
      </c>
      <c r="E13">
        <v>30</v>
      </c>
      <c r="F13">
        <v>30</v>
      </c>
    </row>
    <row r="14" spans="1:6" x14ac:dyDescent="0.25">
      <c r="A14" s="7" t="s">
        <v>8347</v>
      </c>
      <c r="C14">
        <v>37</v>
      </c>
      <c r="D14">
        <v>17</v>
      </c>
      <c r="F14">
        <v>54</v>
      </c>
    </row>
    <row r="15" spans="1:6" x14ac:dyDescent="0.25">
      <c r="A15" s="7" t="s">
        <v>8324</v>
      </c>
      <c r="C15">
        <v>34</v>
      </c>
      <c r="F15">
        <v>34</v>
      </c>
    </row>
    <row r="16" spans="1:6" x14ac:dyDescent="0.25">
      <c r="A16" s="7" t="s">
        <v>8337</v>
      </c>
      <c r="B16">
        <v>15</v>
      </c>
      <c r="C16">
        <v>101</v>
      </c>
      <c r="F16">
        <v>116</v>
      </c>
    </row>
    <row r="17" spans="1:6" x14ac:dyDescent="0.25">
      <c r="A17" s="7" t="s">
        <v>8348</v>
      </c>
      <c r="C17">
        <v>13</v>
      </c>
      <c r="F17">
        <v>13</v>
      </c>
    </row>
    <row r="18" spans="1:6" x14ac:dyDescent="0.25">
      <c r="A18" s="7" t="s">
        <v>8349</v>
      </c>
      <c r="E18">
        <v>103</v>
      </c>
      <c r="F18">
        <v>103</v>
      </c>
    </row>
    <row r="19" spans="1:6" x14ac:dyDescent="0.25">
      <c r="A19" s="7" t="s">
        <v>8329</v>
      </c>
      <c r="C19">
        <v>20</v>
      </c>
      <c r="E19">
        <v>138</v>
      </c>
      <c r="F19">
        <v>158</v>
      </c>
    </row>
    <row r="20" spans="1:6" x14ac:dyDescent="0.25">
      <c r="A20" s="7" t="s">
        <v>8328</v>
      </c>
      <c r="C20">
        <v>53</v>
      </c>
      <c r="F20">
        <v>53</v>
      </c>
    </row>
    <row r="21" spans="1:6" x14ac:dyDescent="0.25">
      <c r="A21" s="7" t="s">
        <v>8356</v>
      </c>
      <c r="C21">
        <v>7</v>
      </c>
      <c r="E21">
        <v>7</v>
      </c>
      <c r="F21">
        <v>14</v>
      </c>
    </row>
    <row r="22" spans="1:6" x14ac:dyDescent="0.25">
      <c r="A22" s="7" t="s">
        <v>8327</v>
      </c>
      <c r="E22">
        <v>14</v>
      </c>
      <c r="F22">
        <v>14</v>
      </c>
    </row>
    <row r="23" spans="1:6" x14ac:dyDescent="0.25">
      <c r="A23" s="7" t="s">
        <v>8335</v>
      </c>
      <c r="C23">
        <v>23</v>
      </c>
      <c r="F23">
        <v>23</v>
      </c>
    </row>
    <row r="24" spans="1:6" x14ac:dyDescent="0.25">
      <c r="A24" s="7" t="s">
        <v>8359</v>
      </c>
      <c r="B24">
        <v>11</v>
      </c>
      <c r="C24">
        <v>40</v>
      </c>
      <c r="E24">
        <v>45</v>
      </c>
      <c r="F24">
        <v>96</v>
      </c>
    </row>
    <row r="25" spans="1:6" x14ac:dyDescent="0.25">
      <c r="A25" s="7" t="s">
        <v>8343</v>
      </c>
      <c r="C25">
        <v>14</v>
      </c>
      <c r="F25">
        <v>14</v>
      </c>
    </row>
    <row r="26" spans="1:6" x14ac:dyDescent="0.25">
      <c r="A26" s="7" t="s">
        <v>8323</v>
      </c>
      <c r="E26">
        <v>49</v>
      </c>
      <c r="F26">
        <v>49</v>
      </c>
    </row>
    <row r="27" spans="1:6" x14ac:dyDescent="0.25">
      <c r="A27" s="7" t="s">
        <v>8350</v>
      </c>
      <c r="C27">
        <v>11</v>
      </c>
      <c r="F27">
        <v>11</v>
      </c>
    </row>
    <row r="28" spans="1:6" x14ac:dyDescent="0.25">
      <c r="A28" s="7" t="s">
        <v>8339</v>
      </c>
      <c r="C28">
        <v>34</v>
      </c>
      <c r="E28">
        <v>62</v>
      </c>
      <c r="F28">
        <v>96</v>
      </c>
    </row>
    <row r="29" spans="1:6" x14ac:dyDescent="0.25">
      <c r="A29" s="7" t="s">
        <v>8345</v>
      </c>
      <c r="C29">
        <v>13</v>
      </c>
      <c r="F29">
        <v>13</v>
      </c>
    </row>
    <row r="30" spans="1:6" x14ac:dyDescent="0.25">
      <c r="A30" s="7" t="s">
        <v>8318</v>
      </c>
      <c r="C30">
        <v>250</v>
      </c>
      <c r="D30">
        <v>9</v>
      </c>
      <c r="E30">
        <v>412</v>
      </c>
      <c r="F30">
        <v>671</v>
      </c>
    </row>
    <row r="31" spans="1:6" x14ac:dyDescent="0.25">
      <c r="A31" s="7" t="s">
        <v>8346</v>
      </c>
      <c r="E31">
        <v>35</v>
      </c>
      <c r="F31">
        <v>35</v>
      </c>
    </row>
    <row r="32" spans="1:6" x14ac:dyDescent="0.25">
      <c r="A32" s="7" t="s">
        <v>8342</v>
      </c>
      <c r="E32">
        <v>20</v>
      </c>
      <c r="F32">
        <v>20</v>
      </c>
    </row>
    <row r="33" spans="1:6" x14ac:dyDescent="0.25">
      <c r="A33" s="7" t="s">
        <v>8353</v>
      </c>
      <c r="C33">
        <v>14</v>
      </c>
      <c r="F33">
        <v>14</v>
      </c>
    </row>
    <row r="34" spans="1:6" x14ac:dyDescent="0.25">
      <c r="A34" s="7" t="s">
        <v>8326</v>
      </c>
      <c r="E34">
        <v>240</v>
      </c>
      <c r="F34">
        <v>240</v>
      </c>
    </row>
    <row r="35" spans="1:6" x14ac:dyDescent="0.25">
      <c r="A35" s="7" t="s">
        <v>8313</v>
      </c>
      <c r="B35">
        <v>31</v>
      </c>
      <c r="F35">
        <v>31</v>
      </c>
    </row>
    <row r="36" spans="1:6" x14ac:dyDescent="0.25">
      <c r="A36" s="7" t="s">
        <v>8312</v>
      </c>
      <c r="E36">
        <v>48</v>
      </c>
      <c r="F36">
        <v>48</v>
      </c>
    </row>
    <row r="37" spans="1:6" x14ac:dyDescent="0.25">
      <c r="A37" s="7" t="s">
        <v>8352</v>
      </c>
      <c r="D37">
        <v>4</v>
      </c>
      <c r="E37">
        <v>34</v>
      </c>
      <c r="F37">
        <v>38</v>
      </c>
    </row>
    <row r="38" spans="1:6" x14ac:dyDescent="0.25">
      <c r="A38" s="7" t="s">
        <v>8355</v>
      </c>
      <c r="B38">
        <v>15</v>
      </c>
      <c r="C38">
        <v>1</v>
      </c>
      <c r="E38">
        <v>31</v>
      </c>
      <c r="F38">
        <v>47</v>
      </c>
    </row>
    <row r="39" spans="1:6" x14ac:dyDescent="0.25">
      <c r="A39" s="7" t="s">
        <v>8357</v>
      </c>
      <c r="B39">
        <v>15</v>
      </c>
      <c r="C39">
        <v>59</v>
      </c>
      <c r="D39">
        <v>3</v>
      </c>
      <c r="E39">
        <v>68</v>
      </c>
      <c r="F39">
        <v>145</v>
      </c>
    </row>
    <row r="40" spans="1:6" x14ac:dyDescent="0.25">
      <c r="A40" s="7" t="s">
        <v>8351</v>
      </c>
      <c r="E40">
        <v>52</v>
      </c>
      <c r="F40">
        <v>52</v>
      </c>
    </row>
    <row r="41" spans="1:6" x14ac:dyDescent="0.25">
      <c r="A41" s="7" t="s">
        <v>8311</v>
      </c>
      <c r="E41">
        <v>49</v>
      </c>
      <c r="F41">
        <v>49</v>
      </c>
    </row>
    <row r="42" spans="1:6" x14ac:dyDescent="0.25">
      <c r="A42" s="7" t="s">
        <v>8341</v>
      </c>
      <c r="B42">
        <v>6</v>
      </c>
      <c r="C42">
        <v>21</v>
      </c>
      <c r="F42">
        <v>27</v>
      </c>
    </row>
    <row r="43" spans="1:6" x14ac:dyDescent="0.25">
      <c r="A43" s="7" t="s">
        <v>8334</v>
      </c>
      <c r="C43">
        <v>73</v>
      </c>
      <c r="F43">
        <v>73</v>
      </c>
    </row>
    <row r="44" spans="1:6" x14ac:dyDescent="0.25">
      <c r="A44" s="7" t="s">
        <v>8321</v>
      </c>
      <c r="B44">
        <v>47</v>
      </c>
      <c r="C44">
        <v>81</v>
      </c>
      <c r="E44">
        <v>17</v>
      </c>
      <c r="F44">
        <v>145</v>
      </c>
    </row>
    <row r="45" spans="1:6" x14ac:dyDescent="0.25">
      <c r="A45" s="7" t="s">
        <v>8320</v>
      </c>
      <c r="B45">
        <v>59</v>
      </c>
      <c r="C45">
        <v>36</v>
      </c>
      <c r="F45">
        <v>95</v>
      </c>
    </row>
    <row r="46" spans="1:6" x14ac:dyDescent="0.25">
      <c r="A46" s="7" t="s">
        <v>8340</v>
      </c>
      <c r="B46">
        <v>19</v>
      </c>
      <c r="F46">
        <v>19</v>
      </c>
    </row>
    <row r="47" spans="1:6" x14ac:dyDescent="0.25">
      <c r="A47" s="7" t="s">
        <v>8362</v>
      </c>
      <c r="B47">
        <v>257</v>
      </c>
      <c r="C47">
        <v>1097</v>
      </c>
      <c r="D47">
        <v>33</v>
      </c>
      <c r="E47">
        <v>1651</v>
      </c>
      <c r="F47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D687E-8C52-419B-B25E-D778A51B0FDA}">
  <dimension ref="A1:E18"/>
  <sheetViews>
    <sheetView topLeftCell="A4" workbookViewId="0">
      <selection activeCell="F23" sqref="F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6" t="s">
        <v>8308</v>
      </c>
      <c r="B1" t="s">
        <v>8364</v>
      </c>
    </row>
    <row r="2" spans="1:5" x14ac:dyDescent="0.25">
      <c r="A2" s="6" t="s">
        <v>8370</v>
      </c>
      <c r="B2" t="s">
        <v>8364</v>
      </c>
    </row>
    <row r="4" spans="1:5" x14ac:dyDescent="0.25">
      <c r="A4" s="6" t="s">
        <v>8360</v>
      </c>
      <c r="B4" s="6" t="s">
        <v>8363</v>
      </c>
    </row>
    <row r="5" spans="1:5" x14ac:dyDescent="0.25">
      <c r="A5" s="6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7" t="s">
        <v>8367</v>
      </c>
      <c r="B6">
        <v>34</v>
      </c>
      <c r="C6">
        <v>149</v>
      </c>
      <c r="D6">
        <v>183</v>
      </c>
      <c r="E6">
        <v>366</v>
      </c>
    </row>
    <row r="7" spans="1:5" x14ac:dyDescent="0.25">
      <c r="A7" s="7" t="s">
        <v>8368</v>
      </c>
      <c r="B7">
        <v>27</v>
      </c>
      <c r="C7">
        <v>105</v>
      </c>
      <c r="D7">
        <v>202</v>
      </c>
      <c r="E7">
        <v>334</v>
      </c>
    </row>
    <row r="8" spans="1:5" x14ac:dyDescent="0.25">
      <c r="A8" s="7" t="s">
        <v>8369</v>
      </c>
      <c r="B8">
        <v>28</v>
      </c>
      <c r="C8">
        <v>108</v>
      </c>
      <c r="D8">
        <v>179</v>
      </c>
      <c r="E8">
        <v>315</v>
      </c>
    </row>
    <row r="9" spans="1:5" x14ac:dyDescent="0.25">
      <c r="A9" s="7" t="s">
        <v>8379</v>
      </c>
      <c r="B9">
        <v>27</v>
      </c>
      <c r="C9">
        <v>103</v>
      </c>
      <c r="D9">
        <v>193</v>
      </c>
      <c r="E9">
        <v>323</v>
      </c>
    </row>
    <row r="10" spans="1:5" x14ac:dyDescent="0.25">
      <c r="A10" s="7" t="s">
        <v>8380</v>
      </c>
      <c r="B10">
        <v>26</v>
      </c>
      <c r="C10">
        <v>126</v>
      </c>
      <c r="D10">
        <v>233</v>
      </c>
      <c r="E10">
        <v>385</v>
      </c>
    </row>
    <row r="11" spans="1:5" x14ac:dyDescent="0.25">
      <c r="A11" s="7" t="s">
        <v>8381</v>
      </c>
      <c r="B11">
        <v>27</v>
      </c>
      <c r="C11">
        <v>148</v>
      </c>
      <c r="D11">
        <v>213</v>
      </c>
      <c r="E11">
        <v>388</v>
      </c>
    </row>
    <row r="12" spans="1:5" x14ac:dyDescent="0.25">
      <c r="A12" s="7" t="s">
        <v>8382</v>
      </c>
      <c r="B12">
        <v>44</v>
      </c>
      <c r="C12">
        <v>148</v>
      </c>
      <c r="D12">
        <v>192</v>
      </c>
      <c r="E12">
        <v>384</v>
      </c>
    </row>
    <row r="13" spans="1:5" x14ac:dyDescent="0.25">
      <c r="A13" s="7" t="s">
        <v>8383</v>
      </c>
      <c r="B13">
        <v>32</v>
      </c>
      <c r="C13">
        <v>134</v>
      </c>
      <c r="D13">
        <v>167</v>
      </c>
      <c r="E13">
        <v>333</v>
      </c>
    </row>
    <row r="14" spans="1:5" x14ac:dyDescent="0.25">
      <c r="A14" s="7" t="s">
        <v>8384</v>
      </c>
      <c r="B14">
        <v>24</v>
      </c>
      <c r="C14">
        <v>127</v>
      </c>
      <c r="D14">
        <v>148</v>
      </c>
      <c r="E14">
        <v>299</v>
      </c>
    </row>
    <row r="15" spans="1:5" x14ac:dyDescent="0.25">
      <c r="A15" s="7" t="s">
        <v>8385</v>
      </c>
      <c r="B15">
        <v>20</v>
      </c>
      <c r="C15">
        <v>150</v>
      </c>
      <c r="D15">
        <v>184</v>
      </c>
      <c r="E15">
        <v>354</v>
      </c>
    </row>
    <row r="16" spans="1:5" x14ac:dyDescent="0.25">
      <c r="A16" s="7" t="s">
        <v>8386</v>
      </c>
      <c r="B16">
        <v>37</v>
      </c>
      <c r="C16">
        <v>113</v>
      </c>
      <c r="D16">
        <v>180</v>
      </c>
      <c r="E16">
        <v>330</v>
      </c>
    </row>
    <row r="17" spans="1:5" x14ac:dyDescent="0.25">
      <c r="A17" s="7" t="s">
        <v>8387</v>
      </c>
      <c r="B17">
        <v>23</v>
      </c>
      <c r="C17">
        <v>119</v>
      </c>
      <c r="D17">
        <v>111</v>
      </c>
      <c r="E17">
        <v>253</v>
      </c>
    </row>
    <row r="18" spans="1:5" x14ac:dyDescent="0.25">
      <c r="A18" s="7" t="s">
        <v>8362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C2D5A-2798-4E0B-B68A-D2B5015F9A52}">
  <dimension ref="A1:V4115"/>
  <sheetViews>
    <sheetView topLeftCell="A2" zoomScale="70" zoomScaleNormal="70" workbookViewId="0">
      <selection activeCell="O7" sqref="O7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20.7109375" style="15" customWidth="1"/>
    <col min="6" max="6" width="16.42578125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5703125" customWidth="1"/>
    <col min="14" max="14" width="36.42578125" customWidth="1"/>
    <col min="15" max="15" width="41.140625" customWidth="1"/>
    <col min="16" max="16" width="22" bestFit="1" customWidth="1"/>
    <col min="17" max="17" width="11.7109375" bestFit="1" customWidth="1"/>
    <col min="18" max="18" width="17.28515625" bestFit="1" customWidth="1"/>
    <col min="19" max="19" width="30.5703125" style="9" bestFit="1" customWidth="1"/>
    <col min="20" max="20" width="28.7109375" style="9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4" t="s">
        <v>8306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8307</v>
      </c>
      <c r="Q1" s="1" t="s">
        <v>8308</v>
      </c>
      <c r="R1" s="1" t="s">
        <v>8309</v>
      </c>
      <c r="S1" s="8"/>
      <c r="T1" s="8"/>
    </row>
    <row r="2" spans="1:22" ht="60" x14ac:dyDescent="0.25">
      <c r="A2">
        <v>0</v>
      </c>
      <c r="B2" s="3" t="s">
        <v>2</v>
      </c>
      <c r="C2" s="3" t="s">
        <v>4111</v>
      </c>
      <c r="D2" s="15">
        <f>F2-E2</f>
        <v>3133</v>
      </c>
      <c r="E2">
        <v>8500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>
        <f>AVERAGE(D2:E2)</f>
        <v>5816.5</v>
      </c>
      <c r="Q2" s="5" t="s">
        <v>8310</v>
      </c>
      <c r="R2" t="s">
        <v>8311</v>
      </c>
      <c r="V2">
        <f>COUNTIFS($E$2:$E$4115,"&lt;1000",$G$2:$G$4115,"sucessful")</f>
        <v>0</v>
      </c>
    </row>
    <row r="3" spans="1:22" ht="30" x14ac:dyDescent="0.25">
      <c r="A3">
        <v>1</v>
      </c>
      <c r="B3" s="3" t="s">
        <v>3</v>
      </c>
      <c r="C3" s="3" t="s">
        <v>4112</v>
      </c>
      <c r="D3" s="15">
        <f t="shared" ref="D3:D66" si="0">F3-E3</f>
        <v>4378</v>
      </c>
      <c r="E3"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>
        <f t="shared" ref="P3:P66" si="1">AVERAGE(D3:E3)</f>
        <v>7326.5</v>
      </c>
      <c r="Q3" s="5" t="s">
        <v>8310</v>
      </c>
      <c r="R3" t="s">
        <v>8311</v>
      </c>
    </row>
    <row r="4" spans="1:22" ht="45" x14ac:dyDescent="0.25">
      <c r="A4">
        <v>2</v>
      </c>
      <c r="B4" s="3" t="s">
        <v>4</v>
      </c>
      <c r="C4" s="3" t="s">
        <v>4113</v>
      </c>
      <c r="D4" s="15">
        <f t="shared" si="0"/>
        <v>25</v>
      </c>
      <c r="E4"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>
        <f t="shared" si="1"/>
        <v>262.5</v>
      </c>
      <c r="Q4" s="5" t="s">
        <v>8310</v>
      </c>
      <c r="R4" t="s">
        <v>8311</v>
      </c>
    </row>
    <row r="5" spans="1:22" ht="30" x14ac:dyDescent="0.25">
      <c r="A5">
        <v>3</v>
      </c>
      <c r="B5" s="3" t="s">
        <v>5</v>
      </c>
      <c r="C5" s="3" t="s">
        <v>4114</v>
      </c>
      <c r="D5" s="15">
        <f t="shared" si="0"/>
        <v>390</v>
      </c>
      <c r="E5"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>
        <f t="shared" si="1"/>
        <v>5195</v>
      </c>
      <c r="Q5" s="5" t="s">
        <v>8310</v>
      </c>
      <c r="R5" t="s">
        <v>8311</v>
      </c>
    </row>
    <row r="6" spans="1:22" ht="60" x14ac:dyDescent="0.25">
      <c r="A6">
        <v>4</v>
      </c>
      <c r="B6" s="3" t="s">
        <v>6</v>
      </c>
      <c r="C6" s="3" t="s">
        <v>4115</v>
      </c>
      <c r="D6" s="15">
        <f t="shared" si="0"/>
        <v>10116.279999999999</v>
      </c>
      <c r="E6"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>
        <f t="shared" si="1"/>
        <v>27058.14</v>
      </c>
      <c r="Q6" s="5" t="s">
        <v>8310</v>
      </c>
      <c r="R6" t="s">
        <v>8311</v>
      </c>
    </row>
    <row r="7" spans="1:22" ht="45" x14ac:dyDescent="0.25">
      <c r="A7">
        <v>5</v>
      </c>
      <c r="B7" s="3" t="s">
        <v>7</v>
      </c>
      <c r="C7" s="3" t="s">
        <v>4116</v>
      </c>
      <c r="D7" s="15">
        <f t="shared" si="0"/>
        <v>391</v>
      </c>
      <c r="E7"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>
        <f t="shared" si="1"/>
        <v>2195</v>
      </c>
      <c r="Q7" s="5" t="s">
        <v>8310</v>
      </c>
      <c r="R7" t="s">
        <v>8311</v>
      </c>
    </row>
    <row r="8" spans="1:22" ht="60" x14ac:dyDescent="0.25">
      <c r="A8">
        <v>6</v>
      </c>
      <c r="B8" s="3" t="s">
        <v>8</v>
      </c>
      <c r="C8" s="3" t="s">
        <v>4117</v>
      </c>
      <c r="D8" s="15">
        <f t="shared" si="0"/>
        <v>519</v>
      </c>
      <c r="E8"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>
        <f t="shared" si="1"/>
        <v>4259.5</v>
      </c>
      <c r="Q8" s="5" t="s">
        <v>8310</v>
      </c>
      <c r="R8" t="s">
        <v>8311</v>
      </c>
    </row>
    <row r="9" spans="1:22" ht="60" x14ac:dyDescent="0.25">
      <c r="A9">
        <v>7</v>
      </c>
      <c r="B9" s="3" t="s">
        <v>9</v>
      </c>
      <c r="C9" s="3" t="s">
        <v>4118</v>
      </c>
      <c r="D9" s="15">
        <f t="shared" si="0"/>
        <v>110</v>
      </c>
      <c r="E9"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>
        <f t="shared" si="1"/>
        <v>4555</v>
      </c>
      <c r="Q9" s="5" t="s">
        <v>8310</v>
      </c>
      <c r="R9" t="s">
        <v>8311</v>
      </c>
    </row>
    <row r="10" spans="1:22" ht="30" x14ac:dyDescent="0.25">
      <c r="A10">
        <v>8</v>
      </c>
      <c r="B10" s="3" t="s">
        <v>10</v>
      </c>
      <c r="C10" s="3" t="s">
        <v>4119</v>
      </c>
      <c r="D10" s="15">
        <f t="shared" si="0"/>
        <v>1.5199999999999818</v>
      </c>
      <c r="E10"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>
        <f t="shared" si="1"/>
        <v>1750.76</v>
      </c>
      <c r="Q10" s="5" t="s">
        <v>8310</v>
      </c>
      <c r="R10" t="s">
        <v>8311</v>
      </c>
    </row>
    <row r="11" spans="1:22" ht="45" x14ac:dyDescent="0.25">
      <c r="A11">
        <v>9</v>
      </c>
      <c r="B11" s="3" t="s">
        <v>11</v>
      </c>
      <c r="C11" s="3" t="s">
        <v>4120</v>
      </c>
      <c r="D11" s="15">
        <f t="shared" si="0"/>
        <v>129.99</v>
      </c>
      <c r="E11"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>
        <f t="shared" si="1"/>
        <v>314.995</v>
      </c>
      <c r="Q11" s="5" t="s">
        <v>8310</v>
      </c>
      <c r="R11" t="s">
        <v>8311</v>
      </c>
    </row>
    <row r="12" spans="1:22" ht="60" x14ac:dyDescent="0.25">
      <c r="A12">
        <v>10</v>
      </c>
      <c r="B12" s="3" t="s">
        <v>12</v>
      </c>
      <c r="C12" s="3" t="s">
        <v>4121</v>
      </c>
      <c r="D12" s="15">
        <f t="shared" si="0"/>
        <v>15</v>
      </c>
      <c r="E12"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>
        <f t="shared" si="1"/>
        <v>1507.5</v>
      </c>
      <c r="Q12" s="5" t="s">
        <v>8310</v>
      </c>
      <c r="R12" t="s">
        <v>8311</v>
      </c>
    </row>
    <row r="13" spans="1:22" ht="60" x14ac:dyDescent="0.25">
      <c r="A13">
        <v>11</v>
      </c>
      <c r="B13" s="3" t="s">
        <v>13</v>
      </c>
      <c r="C13" s="3" t="s">
        <v>4122</v>
      </c>
      <c r="D13" s="15">
        <f t="shared" si="0"/>
        <v>1025</v>
      </c>
      <c r="E13"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>
        <f t="shared" si="1"/>
        <v>3012.5</v>
      </c>
      <c r="Q13" s="5" t="s">
        <v>8310</v>
      </c>
      <c r="R13" t="s">
        <v>8311</v>
      </c>
    </row>
    <row r="14" spans="1:22" ht="60" x14ac:dyDescent="0.25">
      <c r="A14">
        <v>12</v>
      </c>
      <c r="B14" s="3" t="s">
        <v>14</v>
      </c>
      <c r="C14" s="3" t="s">
        <v>4123</v>
      </c>
      <c r="D14" s="15">
        <f t="shared" si="0"/>
        <v>19588</v>
      </c>
      <c r="E14"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>
        <f t="shared" si="1"/>
        <v>24794</v>
      </c>
      <c r="Q14" s="5" t="s">
        <v>8310</v>
      </c>
      <c r="R14" t="s">
        <v>8311</v>
      </c>
    </row>
    <row r="15" spans="1:22" ht="45" x14ac:dyDescent="0.25">
      <c r="A15">
        <v>13</v>
      </c>
      <c r="B15" s="3" t="s">
        <v>15</v>
      </c>
      <c r="C15" s="3" t="s">
        <v>4124</v>
      </c>
      <c r="D15" s="15">
        <f t="shared" si="0"/>
        <v>2099</v>
      </c>
      <c r="E15"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>
        <f t="shared" si="1"/>
        <v>2799.5</v>
      </c>
      <c r="Q15" s="5" t="s">
        <v>8310</v>
      </c>
      <c r="R15" t="s">
        <v>8311</v>
      </c>
    </row>
    <row r="16" spans="1:22" ht="30" x14ac:dyDescent="0.25">
      <c r="A16">
        <v>14</v>
      </c>
      <c r="B16" s="3" t="s">
        <v>16</v>
      </c>
      <c r="C16" s="3" t="s">
        <v>4125</v>
      </c>
      <c r="D16" s="15">
        <f t="shared" si="0"/>
        <v>56</v>
      </c>
      <c r="E16"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>
        <f t="shared" si="1"/>
        <v>3028</v>
      </c>
      <c r="Q16" s="5" t="s">
        <v>8310</v>
      </c>
      <c r="R16" t="s">
        <v>8311</v>
      </c>
    </row>
    <row r="17" spans="1:18" ht="45" x14ac:dyDescent="0.25">
      <c r="A17">
        <v>15</v>
      </c>
      <c r="B17" s="3" t="s">
        <v>17</v>
      </c>
      <c r="C17" s="3" t="s">
        <v>4126</v>
      </c>
      <c r="D17" s="15">
        <f t="shared" si="0"/>
        <v>132</v>
      </c>
      <c r="E17"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>
        <f t="shared" si="1"/>
        <v>1066</v>
      </c>
      <c r="Q17" s="5" t="s">
        <v>8310</v>
      </c>
      <c r="R17" t="s">
        <v>8311</v>
      </c>
    </row>
    <row r="18" spans="1:18" ht="60" x14ac:dyDescent="0.25">
      <c r="A18">
        <v>16</v>
      </c>
      <c r="B18" s="3" t="s">
        <v>18</v>
      </c>
      <c r="C18" s="3" t="s">
        <v>4127</v>
      </c>
      <c r="D18" s="15">
        <f t="shared" si="0"/>
        <v>29</v>
      </c>
      <c r="E18"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>
        <f t="shared" si="1"/>
        <v>6014.5</v>
      </c>
      <c r="Q18" s="5" t="s">
        <v>8310</v>
      </c>
      <c r="R18" t="s">
        <v>8311</v>
      </c>
    </row>
    <row r="19" spans="1:18" ht="60" x14ac:dyDescent="0.25">
      <c r="A19">
        <v>17</v>
      </c>
      <c r="B19" s="3" t="s">
        <v>19</v>
      </c>
      <c r="C19" s="3" t="s">
        <v>4128</v>
      </c>
      <c r="D19" s="15">
        <f t="shared" si="0"/>
        <v>10</v>
      </c>
      <c r="E19"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>
        <f t="shared" si="1"/>
        <v>755</v>
      </c>
      <c r="Q19" s="5" t="s">
        <v>8310</v>
      </c>
      <c r="R19" t="s">
        <v>8311</v>
      </c>
    </row>
    <row r="20" spans="1:18" ht="45" x14ac:dyDescent="0.25">
      <c r="A20">
        <v>18</v>
      </c>
      <c r="B20" s="3" t="s">
        <v>20</v>
      </c>
      <c r="C20" s="3" t="s">
        <v>4129</v>
      </c>
      <c r="D20" s="15">
        <f t="shared" si="0"/>
        <v>1896.3300000000017</v>
      </c>
      <c r="E20"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>
        <f t="shared" si="1"/>
        <v>15948.165000000001</v>
      </c>
      <c r="Q20" s="5" t="s">
        <v>8310</v>
      </c>
      <c r="R20" t="s">
        <v>8311</v>
      </c>
    </row>
    <row r="21" spans="1:18" ht="60" x14ac:dyDescent="0.25">
      <c r="A21">
        <v>19</v>
      </c>
      <c r="B21" s="3" t="s">
        <v>21</v>
      </c>
      <c r="C21" s="3" t="s">
        <v>4130</v>
      </c>
      <c r="D21" s="15">
        <f t="shared" si="0"/>
        <v>385</v>
      </c>
      <c r="E21"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>
        <f t="shared" si="1"/>
        <v>617.5</v>
      </c>
      <c r="Q21" s="5" t="s">
        <v>8310</v>
      </c>
      <c r="R21" t="s">
        <v>8311</v>
      </c>
    </row>
    <row r="22" spans="1:18" ht="45" x14ac:dyDescent="0.25">
      <c r="A22">
        <v>20</v>
      </c>
      <c r="B22" s="3" t="s">
        <v>22</v>
      </c>
      <c r="C22" s="3" t="s">
        <v>4131</v>
      </c>
      <c r="D22" s="15">
        <f t="shared" si="0"/>
        <v>4</v>
      </c>
      <c r="E22"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>
        <f t="shared" si="1"/>
        <v>1002</v>
      </c>
      <c r="Q22" s="5" t="s">
        <v>8310</v>
      </c>
      <c r="R22" t="s">
        <v>8311</v>
      </c>
    </row>
    <row r="23" spans="1:18" ht="45" x14ac:dyDescent="0.25">
      <c r="A23">
        <v>21</v>
      </c>
      <c r="B23" s="3" t="s">
        <v>23</v>
      </c>
      <c r="C23" s="3" t="s">
        <v>4132</v>
      </c>
      <c r="D23" s="15">
        <f t="shared" si="0"/>
        <v>1690</v>
      </c>
      <c r="E23"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>
        <f t="shared" si="1"/>
        <v>10095</v>
      </c>
      <c r="Q23" s="5" t="s">
        <v>8310</v>
      </c>
      <c r="R23" t="s">
        <v>8311</v>
      </c>
    </row>
    <row r="24" spans="1:18" ht="30" x14ac:dyDescent="0.25">
      <c r="A24">
        <v>22</v>
      </c>
      <c r="B24" s="3" t="s">
        <v>24</v>
      </c>
      <c r="C24" s="3" t="s">
        <v>4133</v>
      </c>
      <c r="D24" s="15">
        <f t="shared" si="0"/>
        <v>60</v>
      </c>
      <c r="E24"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>
        <f t="shared" si="1"/>
        <v>205</v>
      </c>
      <c r="Q24" s="5" t="s">
        <v>8310</v>
      </c>
      <c r="R24" t="s">
        <v>8311</v>
      </c>
    </row>
    <row r="25" spans="1:18" ht="45" x14ac:dyDescent="0.25">
      <c r="A25">
        <v>23</v>
      </c>
      <c r="B25" s="3" t="s">
        <v>25</v>
      </c>
      <c r="C25" s="3" t="s">
        <v>4134</v>
      </c>
      <c r="D25" s="15">
        <f t="shared" si="0"/>
        <v>370</v>
      </c>
      <c r="E25"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>
        <f t="shared" si="1"/>
        <v>1185</v>
      </c>
      <c r="Q25" s="5" t="s">
        <v>8310</v>
      </c>
      <c r="R25" t="s">
        <v>8311</v>
      </c>
    </row>
    <row r="26" spans="1:18" ht="30" x14ac:dyDescent="0.25">
      <c r="A26">
        <v>24</v>
      </c>
      <c r="B26" s="3" t="s">
        <v>26</v>
      </c>
      <c r="C26" s="3" t="s">
        <v>4135</v>
      </c>
      <c r="D26" s="15">
        <f t="shared" si="0"/>
        <v>3082.6900000000023</v>
      </c>
      <c r="E26"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>
        <f t="shared" si="1"/>
        <v>19041.345000000001</v>
      </c>
      <c r="Q26" s="5" t="s">
        <v>8310</v>
      </c>
      <c r="R26" t="s">
        <v>8311</v>
      </c>
    </row>
    <row r="27" spans="1:18" ht="60" x14ac:dyDescent="0.25">
      <c r="A27">
        <v>25</v>
      </c>
      <c r="B27" s="3" t="s">
        <v>27</v>
      </c>
      <c r="C27" s="3" t="s">
        <v>4136</v>
      </c>
      <c r="D27" s="15">
        <f t="shared" si="0"/>
        <v>200</v>
      </c>
      <c r="E27"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>
        <f t="shared" si="1"/>
        <v>400</v>
      </c>
      <c r="Q27" s="5" t="s">
        <v>8310</v>
      </c>
      <c r="R27" t="s">
        <v>8311</v>
      </c>
    </row>
    <row r="28" spans="1:18" ht="45" x14ac:dyDescent="0.25">
      <c r="A28">
        <v>26</v>
      </c>
      <c r="B28" s="3" t="s">
        <v>28</v>
      </c>
      <c r="C28" s="3" t="s">
        <v>4137</v>
      </c>
      <c r="D28" s="15">
        <f t="shared" si="0"/>
        <v>690</v>
      </c>
      <c r="E28"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>
        <f t="shared" si="1"/>
        <v>970</v>
      </c>
      <c r="Q28" s="5" t="s">
        <v>8310</v>
      </c>
      <c r="R28" t="s">
        <v>8311</v>
      </c>
    </row>
    <row r="29" spans="1:18" ht="45" x14ac:dyDescent="0.25">
      <c r="A29">
        <v>27</v>
      </c>
      <c r="B29" s="3" t="s">
        <v>29</v>
      </c>
      <c r="C29" s="3" t="s">
        <v>4138</v>
      </c>
      <c r="D29" s="15">
        <f t="shared" si="0"/>
        <v>2345</v>
      </c>
      <c r="E29"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>
        <f t="shared" si="1"/>
        <v>11172.5</v>
      </c>
      <c r="Q29" s="5" t="s">
        <v>8310</v>
      </c>
      <c r="R29" t="s">
        <v>8311</v>
      </c>
    </row>
    <row r="30" spans="1:18" ht="30" x14ac:dyDescent="0.25">
      <c r="A30">
        <v>28</v>
      </c>
      <c r="B30" s="3" t="s">
        <v>30</v>
      </c>
      <c r="C30" s="3" t="s">
        <v>4139</v>
      </c>
      <c r="D30" s="15">
        <f t="shared" si="0"/>
        <v>42</v>
      </c>
      <c r="E30"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>
        <f t="shared" si="1"/>
        <v>6021</v>
      </c>
      <c r="Q30" s="5" t="s">
        <v>8310</v>
      </c>
      <c r="R30" t="s">
        <v>8311</v>
      </c>
    </row>
    <row r="31" spans="1:18" ht="60" x14ac:dyDescent="0.25">
      <c r="A31">
        <v>29</v>
      </c>
      <c r="B31" s="3" t="s">
        <v>31</v>
      </c>
      <c r="C31" s="3" t="s">
        <v>4140</v>
      </c>
      <c r="D31" s="15">
        <f t="shared" si="0"/>
        <v>700</v>
      </c>
      <c r="E31"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>
        <f t="shared" si="1"/>
        <v>1850</v>
      </c>
      <c r="Q31" s="5" t="s">
        <v>8310</v>
      </c>
      <c r="R31" t="s">
        <v>8311</v>
      </c>
    </row>
    <row r="32" spans="1:18" ht="45" x14ac:dyDescent="0.25">
      <c r="A32">
        <v>30</v>
      </c>
      <c r="B32" s="3" t="s">
        <v>32</v>
      </c>
      <c r="C32" s="3" t="s">
        <v>4141</v>
      </c>
      <c r="D32" s="15">
        <f t="shared" si="0"/>
        <v>51.989999999999782</v>
      </c>
      <c r="E32"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>
        <f t="shared" si="1"/>
        <v>2025.9949999999999</v>
      </c>
      <c r="Q32" s="5" t="s">
        <v>8310</v>
      </c>
      <c r="R32" t="s">
        <v>8311</v>
      </c>
    </row>
    <row r="33" spans="1:18" ht="45" x14ac:dyDescent="0.25">
      <c r="A33">
        <v>31</v>
      </c>
      <c r="B33" s="3" t="s">
        <v>33</v>
      </c>
      <c r="C33" s="3" t="s">
        <v>4142</v>
      </c>
      <c r="D33" s="15">
        <f t="shared" si="0"/>
        <v>0</v>
      </c>
      <c r="E33"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>
        <f t="shared" si="1"/>
        <v>6.5</v>
      </c>
      <c r="Q33" s="5" t="s">
        <v>8310</v>
      </c>
      <c r="R33" t="s">
        <v>8311</v>
      </c>
    </row>
    <row r="34" spans="1:18" ht="60" x14ac:dyDescent="0.25">
      <c r="A34">
        <v>32</v>
      </c>
      <c r="B34" s="3" t="s">
        <v>34</v>
      </c>
      <c r="C34" s="3" t="s">
        <v>4143</v>
      </c>
      <c r="D34" s="15">
        <f t="shared" si="0"/>
        <v>70</v>
      </c>
      <c r="E34"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>
        <f t="shared" si="1"/>
        <v>14260</v>
      </c>
      <c r="Q34" s="5" t="s">
        <v>8310</v>
      </c>
      <c r="R34" t="s">
        <v>8311</v>
      </c>
    </row>
    <row r="35" spans="1:18" ht="60" x14ac:dyDescent="0.25">
      <c r="A35">
        <v>33</v>
      </c>
      <c r="B35" s="3" t="s">
        <v>35</v>
      </c>
      <c r="C35" s="3" t="s">
        <v>4144</v>
      </c>
      <c r="D35" s="15">
        <f t="shared" si="0"/>
        <v>110</v>
      </c>
      <c r="E35"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>
        <f t="shared" si="1"/>
        <v>2680</v>
      </c>
      <c r="Q35" s="5" t="s">
        <v>8310</v>
      </c>
      <c r="R35" t="s">
        <v>8311</v>
      </c>
    </row>
    <row r="36" spans="1:18" ht="60" x14ac:dyDescent="0.25">
      <c r="A36">
        <v>34</v>
      </c>
      <c r="B36" s="3" t="s">
        <v>36</v>
      </c>
      <c r="C36" s="3" t="s">
        <v>4145</v>
      </c>
      <c r="D36" s="15">
        <f t="shared" si="0"/>
        <v>792</v>
      </c>
      <c r="E36"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>
        <f t="shared" si="1"/>
        <v>1696</v>
      </c>
      <c r="Q36" s="5" t="s">
        <v>8310</v>
      </c>
      <c r="R36" t="s">
        <v>8311</v>
      </c>
    </row>
    <row r="37" spans="1:18" ht="45" x14ac:dyDescent="0.25">
      <c r="A37">
        <v>35</v>
      </c>
      <c r="B37" s="3" t="s">
        <v>37</v>
      </c>
      <c r="C37" s="3" t="s">
        <v>4146</v>
      </c>
      <c r="D37" s="15">
        <f t="shared" si="0"/>
        <v>665</v>
      </c>
      <c r="E37"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>
        <f t="shared" si="1"/>
        <v>832.5</v>
      </c>
      <c r="Q37" s="5" t="s">
        <v>8310</v>
      </c>
      <c r="R37" t="s">
        <v>8311</v>
      </c>
    </row>
    <row r="38" spans="1:18" ht="30" x14ac:dyDescent="0.25">
      <c r="A38">
        <v>36</v>
      </c>
      <c r="B38" s="3" t="s">
        <v>38</v>
      </c>
      <c r="C38" s="3" t="s">
        <v>4147</v>
      </c>
      <c r="D38" s="15">
        <f t="shared" si="0"/>
        <v>2529</v>
      </c>
      <c r="E38"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>
        <f t="shared" si="1"/>
        <v>4264.5</v>
      </c>
      <c r="Q38" s="5" t="s">
        <v>8310</v>
      </c>
      <c r="R38" t="s">
        <v>8311</v>
      </c>
    </row>
    <row r="39" spans="1:18" ht="60" x14ac:dyDescent="0.25">
      <c r="A39">
        <v>37</v>
      </c>
      <c r="B39" s="3" t="s">
        <v>39</v>
      </c>
      <c r="C39" s="3" t="s">
        <v>4148</v>
      </c>
      <c r="D39" s="15">
        <f t="shared" si="0"/>
        <v>18357</v>
      </c>
      <c r="E39"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>
        <f t="shared" si="1"/>
        <v>20178.5</v>
      </c>
      <c r="Q39" s="5" t="s">
        <v>8310</v>
      </c>
      <c r="R39" t="s">
        <v>8311</v>
      </c>
    </row>
    <row r="40" spans="1:18" ht="45" x14ac:dyDescent="0.25">
      <c r="A40">
        <v>38</v>
      </c>
      <c r="B40" s="3" t="s">
        <v>40</v>
      </c>
      <c r="C40" s="3" t="s">
        <v>4149</v>
      </c>
      <c r="D40" s="15">
        <f t="shared" si="0"/>
        <v>251</v>
      </c>
      <c r="E40"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>
        <f t="shared" si="1"/>
        <v>1375.5</v>
      </c>
      <c r="Q40" s="5" t="s">
        <v>8310</v>
      </c>
      <c r="R40" t="s">
        <v>8311</v>
      </c>
    </row>
    <row r="41" spans="1:18" ht="60" x14ac:dyDescent="0.25">
      <c r="A41">
        <v>39</v>
      </c>
      <c r="B41" s="3" t="s">
        <v>41</v>
      </c>
      <c r="C41" s="3" t="s">
        <v>4150</v>
      </c>
      <c r="D41" s="15">
        <f t="shared" si="0"/>
        <v>7745</v>
      </c>
      <c r="E41"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>
        <f t="shared" si="1"/>
        <v>16372.5</v>
      </c>
      <c r="Q41" s="5" t="s">
        <v>8310</v>
      </c>
      <c r="R41" t="s">
        <v>8311</v>
      </c>
    </row>
    <row r="42" spans="1:18" ht="60" x14ac:dyDescent="0.25">
      <c r="A42">
        <v>40</v>
      </c>
      <c r="B42" s="3" t="s">
        <v>42</v>
      </c>
      <c r="C42" s="3" t="s">
        <v>4151</v>
      </c>
      <c r="D42" s="15">
        <f t="shared" si="0"/>
        <v>27</v>
      </c>
      <c r="E42"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>
        <f t="shared" si="1"/>
        <v>1013.5</v>
      </c>
      <c r="Q42" s="5" t="s">
        <v>8310</v>
      </c>
      <c r="R42" t="s">
        <v>8311</v>
      </c>
    </row>
    <row r="43" spans="1:18" ht="60" x14ac:dyDescent="0.25">
      <c r="A43">
        <v>41</v>
      </c>
      <c r="B43" s="3" t="s">
        <v>43</v>
      </c>
      <c r="C43" s="3" t="s">
        <v>4152</v>
      </c>
      <c r="D43" s="15">
        <f t="shared" si="0"/>
        <v>0</v>
      </c>
      <c r="E43"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>
        <f t="shared" si="1"/>
        <v>1000</v>
      </c>
      <c r="Q43" s="5" t="s">
        <v>8310</v>
      </c>
      <c r="R43" t="s">
        <v>8311</v>
      </c>
    </row>
    <row r="44" spans="1:18" ht="60" x14ac:dyDescent="0.25">
      <c r="A44">
        <v>42</v>
      </c>
      <c r="B44" s="3" t="s">
        <v>44</v>
      </c>
      <c r="C44" s="3" t="s">
        <v>4153</v>
      </c>
      <c r="D44" s="15">
        <f t="shared" si="0"/>
        <v>5860</v>
      </c>
      <c r="E44"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>
        <f t="shared" si="1"/>
        <v>9930</v>
      </c>
      <c r="Q44" s="5" t="s">
        <v>8310</v>
      </c>
      <c r="R44" t="s">
        <v>8311</v>
      </c>
    </row>
    <row r="45" spans="1:18" ht="60" x14ac:dyDescent="0.25">
      <c r="A45">
        <v>43</v>
      </c>
      <c r="B45" s="3" t="s">
        <v>45</v>
      </c>
      <c r="C45" s="3" t="s">
        <v>4154</v>
      </c>
      <c r="D45" s="15">
        <f t="shared" si="0"/>
        <v>20866</v>
      </c>
      <c r="E45"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>
        <f t="shared" si="1"/>
        <v>15433</v>
      </c>
      <c r="Q45" s="5" t="s">
        <v>8310</v>
      </c>
      <c r="R45" t="s">
        <v>8311</v>
      </c>
    </row>
    <row r="46" spans="1:18" ht="60" x14ac:dyDescent="0.25">
      <c r="A46">
        <v>44</v>
      </c>
      <c r="B46" s="3" t="s">
        <v>46</v>
      </c>
      <c r="C46" s="3" t="s">
        <v>4155</v>
      </c>
      <c r="D46" s="15">
        <f t="shared" si="0"/>
        <v>0</v>
      </c>
      <c r="E46"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>
        <f t="shared" si="1"/>
        <v>1000</v>
      </c>
      <c r="Q46" s="5" t="s">
        <v>8310</v>
      </c>
      <c r="R46" t="s">
        <v>8311</v>
      </c>
    </row>
    <row r="47" spans="1:18" ht="45" x14ac:dyDescent="0.25">
      <c r="A47">
        <v>45</v>
      </c>
      <c r="B47" s="3" t="s">
        <v>47</v>
      </c>
      <c r="C47" s="3" t="s">
        <v>4156</v>
      </c>
      <c r="D47" s="15">
        <f t="shared" si="0"/>
        <v>1000</v>
      </c>
      <c r="E47"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>
        <f t="shared" si="1"/>
        <v>3000</v>
      </c>
      <c r="Q47" s="5" t="s">
        <v>8310</v>
      </c>
      <c r="R47" t="s">
        <v>8311</v>
      </c>
    </row>
    <row r="48" spans="1:18" ht="45" x14ac:dyDescent="0.25">
      <c r="A48">
        <v>46</v>
      </c>
      <c r="B48" s="3" t="s">
        <v>48</v>
      </c>
      <c r="C48" s="3" t="s">
        <v>4157</v>
      </c>
      <c r="D48" s="15">
        <f t="shared" si="0"/>
        <v>350</v>
      </c>
      <c r="E48"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>
        <f t="shared" si="1"/>
        <v>4375</v>
      </c>
      <c r="Q48" s="5" t="s">
        <v>8310</v>
      </c>
      <c r="R48" t="s">
        <v>8311</v>
      </c>
    </row>
    <row r="49" spans="1:18" ht="60" x14ac:dyDescent="0.25">
      <c r="A49">
        <v>47</v>
      </c>
      <c r="B49" s="3" t="s">
        <v>49</v>
      </c>
      <c r="C49" s="3" t="s">
        <v>4158</v>
      </c>
      <c r="D49" s="15">
        <f t="shared" si="0"/>
        <v>380.55000000000018</v>
      </c>
      <c r="E49"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>
        <f t="shared" si="1"/>
        <v>2690.2750000000001</v>
      </c>
      <c r="Q49" s="5" t="s">
        <v>8310</v>
      </c>
      <c r="R49" t="s">
        <v>8311</v>
      </c>
    </row>
    <row r="50" spans="1:18" ht="60" x14ac:dyDescent="0.25">
      <c r="A50">
        <v>48</v>
      </c>
      <c r="B50" s="3" t="s">
        <v>50</v>
      </c>
      <c r="C50" s="3" t="s">
        <v>4159</v>
      </c>
      <c r="D50" s="15">
        <f t="shared" si="0"/>
        <v>159</v>
      </c>
      <c r="E50"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>
        <f t="shared" si="1"/>
        <v>1079.5</v>
      </c>
      <c r="Q50" s="5" t="s">
        <v>8310</v>
      </c>
      <c r="R50" t="s">
        <v>8311</v>
      </c>
    </row>
    <row r="51" spans="1:18" ht="30" x14ac:dyDescent="0.25">
      <c r="A51">
        <v>49</v>
      </c>
      <c r="B51" s="3" t="s">
        <v>51</v>
      </c>
      <c r="C51" s="3" t="s">
        <v>4160</v>
      </c>
      <c r="D51" s="15">
        <f t="shared" si="0"/>
        <v>0</v>
      </c>
      <c r="E51"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>
        <f t="shared" si="1"/>
        <v>6000</v>
      </c>
      <c r="Q51" s="5" t="s">
        <v>8310</v>
      </c>
      <c r="R51" t="s">
        <v>8311</v>
      </c>
    </row>
    <row r="52" spans="1:18" ht="45" x14ac:dyDescent="0.25">
      <c r="A52">
        <v>50</v>
      </c>
      <c r="B52" s="3" t="s">
        <v>52</v>
      </c>
      <c r="C52" s="3" t="s">
        <v>4161</v>
      </c>
      <c r="D52" s="15">
        <f t="shared" si="0"/>
        <v>0</v>
      </c>
      <c r="E52"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>
        <f t="shared" si="1"/>
        <v>300</v>
      </c>
      <c r="Q52" s="5" t="s">
        <v>8310</v>
      </c>
      <c r="R52" t="s">
        <v>8311</v>
      </c>
    </row>
    <row r="53" spans="1:18" ht="60" x14ac:dyDescent="0.25">
      <c r="A53">
        <v>51</v>
      </c>
      <c r="B53" s="3" t="s">
        <v>53</v>
      </c>
      <c r="C53" s="3" t="s">
        <v>4162</v>
      </c>
      <c r="D53" s="15">
        <f t="shared" si="0"/>
        <v>3082</v>
      </c>
      <c r="E53"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>
        <f t="shared" si="1"/>
        <v>7041</v>
      </c>
      <c r="Q53" s="5" t="s">
        <v>8310</v>
      </c>
      <c r="R53" t="s">
        <v>8311</v>
      </c>
    </row>
    <row r="54" spans="1:18" ht="45" x14ac:dyDescent="0.25">
      <c r="A54">
        <v>52</v>
      </c>
      <c r="B54" s="3" t="s">
        <v>54</v>
      </c>
      <c r="C54" s="3" t="s">
        <v>4163</v>
      </c>
      <c r="D54" s="15">
        <f t="shared" si="0"/>
        <v>1621</v>
      </c>
      <c r="E54"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>
        <f t="shared" si="1"/>
        <v>5810.5</v>
      </c>
      <c r="Q54" s="5" t="s">
        <v>8310</v>
      </c>
      <c r="R54" t="s">
        <v>8311</v>
      </c>
    </row>
    <row r="55" spans="1:18" ht="30" x14ac:dyDescent="0.25">
      <c r="A55">
        <v>53</v>
      </c>
      <c r="B55" s="3" t="s">
        <v>55</v>
      </c>
      <c r="C55" s="3" t="s">
        <v>4164</v>
      </c>
      <c r="D55" s="15">
        <f t="shared" si="0"/>
        <v>289</v>
      </c>
      <c r="E55"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>
        <f t="shared" si="1"/>
        <v>1644.5</v>
      </c>
      <c r="Q55" s="5" t="s">
        <v>8310</v>
      </c>
      <c r="R55" t="s">
        <v>8311</v>
      </c>
    </row>
    <row r="56" spans="1:18" ht="60" x14ac:dyDescent="0.25">
      <c r="A56">
        <v>54</v>
      </c>
      <c r="B56" s="3" t="s">
        <v>56</v>
      </c>
      <c r="C56" s="3" t="s">
        <v>4165</v>
      </c>
      <c r="D56" s="15">
        <f t="shared" si="0"/>
        <v>100</v>
      </c>
      <c r="E56"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>
        <f t="shared" si="1"/>
        <v>5050</v>
      </c>
      <c r="Q56" s="5" t="s">
        <v>8310</v>
      </c>
      <c r="R56" t="s">
        <v>8311</v>
      </c>
    </row>
    <row r="57" spans="1:18" ht="45" x14ac:dyDescent="0.25">
      <c r="A57">
        <v>55</v>
      </c>
      <c r="B57" s="3" t="s">
        <v>57</v>
      </c>
      <c r="C57" s="3" t="s">
        <v>4166</v>
      </c>
      <c r="D57" s="15">
        <f t="shared" si="0"/>
        <v>2490</v>
      </c>
      <c r="E57"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>
        <f t="shared" si="1"/>
        <v>5545</v>
      </c>
      <c r="Q57" s="5" t="s">
        <v>8310</v>
      </c>
      <c r="R57" t="s">
        <v>8311</v>
      </c>
    </row>
    <row r="58" spans="1:18" ht="45" x14ac:dyDescent="0.25">
      <c r="A58">
        <v>56</v>
      </c>
      <c r="B58" s="3" t="s">
        <v>58</v>
      </c>
      <c r="C58" s="3" t="s">
        <v>4167</v>
      </c>
      <c r="D58" s="15">
        <f t="shared" si="0"/>
        <v>581</v>
      </c>
      <c r="E58"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>
        <f t="shared" si="1"/>
        <v>4290.5</v>
      </c>
      <c r="Q58" s="5" t="s">
        <v>8310</v>
      </c>
      <c r="R58" t="s">
        <v>8311</v>
      </c>
    </row>
    <row r="59" spans="1:18" ht="60" x14ac:dyDescent="0.25">
      <c r="A59">
        <v>57</v>
      </c>
      <c r="B59" s="3" t="s">
        <v>59</v>
      </c>
      <c r="C59" s="3" t="s">
        <v>4168</v>
      </c>
      <c r="D59" s="15">
        <f t="shared" si="0"/>
        <v>285</v>
      </c>
      <c r="E59"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>
        <f t="shared" si="1"/>
        <v>7642.5</v>
      </c>
      <c r="Q59" s="5" t="s">
        <v>8310</v>
      </c>
      <c r="R59" t="s">
        <v>8311</v>
      </c>
    </row>
    <row r="60" spans="1:18" ht="45" x14ac:dyDescent="0.25">
      <c r="A60">
        <v>58</v>
      </c>
      <c r="B60" s="3" t="s">
        <v>60</v>
      </c>
      <c r="C60" s="3" t="s">
        <v>4169</v>
      </c>
      <c r="D60" s="15">
        <f t="shared" si="0"/>
        <v>291</v>
      </c>
      <c r="E60"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>
        <f t="shared" si="1"/>
        <v>5145.5</v>
      </c>
      <c r="Q60" s="5" t="s">
        <v>8310</v>
      </c>
      <c r="R60" t="s">
        <v>8311</v>
      </c>
    </row>
    <row r="61" spans="1:18" ht="60" x14ac:dyDescent="0.25">
      <c r="A61">
        <v>59</v>
      </c>
      <c r="B61" s="3" t="s">
        <v>61</v>
      </c>
      <c r="C61" s="3" t="s">
        <v>4170</v>
      </c>
      <c r="D61" s="15">
        <f t="shared" si="0"/>
        <v>25.139999999999418</v>
      </c>
      <c r="E61"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>
        <f t="shared" si="1"/>
        <v>10012.57</v>
      </c>
      <c r="Q61" s="5" t="s">
        <v>8310</v>
      </c>
      <c r="R61" t="s">
        <v>8311</v>
      </c>
    </row>
    <row r="62" spans="1:18" ht="45" x14ac:dyDescent="0.25">
      <c r="A62">
        <v>60</v>
      </c>
      <c r="B62" s="3" t="s">
        <v>62</v>
      </c>
      <c r="C62" s="3" t="s">
        <v>4171</v>
      </c>
      <c r="D62" s="15">
        <f t="shared" si="0"/>
        <v>148.32999999999993</v>
      </c>
      <c r="E62"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>
        <f t="shared" si="1"/>
        <v>2324.165</v>
      </c>
      <c r="Q62" s="5" t="s">
        <v>8310</v>
      </c>
      <c r="R62" t="s">
        <v>8312</v>
      </c>
    </row>
    <row r="63" spans="1:18" ht="60" x14ac:dyDescent="0.25">
      <c r="A63">
        <v>61</v>
      </c>
      <c r="B63" s="3" t="s">
        <v>63</v>
      </c>
      <c r="C63" s="3" t="s">
        <v>4172</v>
      </c>
      <c r="D63" s="15">
        <f t="shared" si="0"/>
        <v>2415</v>
      </c>
      <c r="E63"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>
        <f t="shared" si="1"/>
        <v>3707.5</v>
      </c>
      <c r="Q63" s="5" t="s">
        <v>8310</v>
      </c>
      <c r="R63" t="s">
        <v>8312</v>
      </c>
    </row>
    <row r="64" spans="1:18" ht="60" x14ac:dyDescent="0.25">
      <c r="A64">
        <v>62</v>
      </c>
      <c r="B64" s="3" t="s">
        <v>64</v>
      </c>
      <c r="C64" s="3" t="s">
        <v>4173</v>
      </c>
      <c r="D64" s="15">
        <f t="shared" si="0"/>
        <v>1642</v>
      </c>
      <c r="E64"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>
        <f t="shared" si="1"/>
        <v>2321</v>
      </c>
      <c r="Q64" s="5" t="s">
        <v>8310</v>
      </c>
      <c r="R64" t="s">
        <v>8312</v>
      </c>
    </row>
    <row r="65" spans="1:18" ht="45" x14ac:dyDescent="0.25">
      <c r="A65">
        <v>63</v>
      </c>
      <c r="B65" s="3" t="s">
        <v>65</v>
      </c>
      <c r="C65" s="3" t="s">
        <v>4174</v>
      </c>
      <c r="D65" s="15">
        <f t="shared" si="0"/>
        <v>270.36999999999989</v>
      </c>
      <c r="E65"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>
        <f t="shared" si="1"/>
        <v>1135.1849999999999</v>
      </c>
      <c r="Q65" s="5" t="s">
        <v>8310</v>
      </c>
      <c r="R65" t="s">
        <v>8312</v>
      </c>
    </row>
    <row r="66" spans="1:18" ht="60" x14ac:dyDescent="0.25">
      <c r="A66">
        <v>64</v>
      </c>
      <c r="B66" s="3" t="s">
        <v>66</v>
      </c>
      <c r="C66" s="3" t="s">
        <v>4175</v>
      </c>
      <c r="D66" s="15">
        <f t="shared" si="0"/>
        <v>880</v>
      </c>
      <c r="E66"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>
        <f t="shared" si="1"/>
        <v>1040</v>
      </c>
      <c r="Q66" s="5" t="s">
        <v>8310</v>
      </c>
      <c r="R66" t="s">
        <v>8312</v>
      </c>
    </row>
    <row r="67" spans="1:18" ht="45" x14ac:dyDescent="0.25">
      <c r="A67">
        <v>65</v>
      </c>
      <c r="B67" s="3" t="s">
        <v>67</v>
      </c>
      <c r="C67" s="3" t="s">
        <v>4176</v>
      </c>
      <c r="D67" s="15">
        <f t="shared" ref="D67:D130" si="2">F67-E67</f>
        <v>527</v>
      </c>
      <c r="E67"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>
        <f t="shared" ref="P67:P130" si="3">AVERAGE(D67:E67)</f>
        <v>3763.5</v>
      </c>
      <c r="Q67" s="5" t="s">
        <v>8310</v>
      </c>
      <c r="R67" t="s">
        <v>8312</v>
      </c>
    </row>
    <row r="68" spans="1:18" ht="30" x14ac:dyDescent="0.25">
      <c r="A68">
        <v>66</v>
      </c>
      <c r="B68" s="3" t="s">
        <v>68</v>
      </c>
      <c r="C68" s="3" t="s">
        <v>4177</v>
      </c>
      <c r="D68" s="15">
        <f t="shared" si="2"/>
        <v>372</v>
      </c>
      <c r="E68"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>
        <f t="shared" si="3"/>
        <v>1186</v>
      </c>
      <c r="Q68" s="5" t="s">
        <v>8310</v>
      </c>
      <c r="R68" t="s">
        <v>8312</v>
      </c>
    </row>
    <row r="69" spans="1:18" ht="45" x14ac:dyDescent="0.25">
      <c r="A69">
        <v>67</v>
      </c>
      <c r="B69" s="3" t="s">
        <v>69</v>
      </c>
      <c r="C69" s="3" t="s">
        <v>4178</v>
      </c>
      <c r="D69" s="15">
        <f t="shared" si="2"/>
        <v>325</v>
      </c>
      <c r="E69"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>
        <f t="shared" si="3"/>
        <v>1162.5</v>
      </c>
      <c r="Q69" s="5" t="s">
        <v>8310</v>
      </c>
      <c r="R69" t="s">
        <v>8312</v>
      </c>
    </row>
    <row r="70" spans="1:18" ht="60" x14ac:dyDescent="0.25">
      <c r="A70">
        <v>68</v>
      </c>
      <c r="B70" s="3" t="s">
        <v>70</v>
      </c>
      <c r="C70" s="3" t="s">
        <v>4179</v>
      </c>
      <c r="D70" s="15">
        <f t="shared" si="2"/>
        <v>163</v>
      </c>
      <c r="E70"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>
        <f t="shared" si="3"/>
        <v>381.5</v>
      </c>
      <c r="Q70" s="5" t="s">
        <v>8310</v>
      </c>
      <c r="R70" t="s">
        <v>8312</v>
      </c>
    </row>
    <row r="71" spans="1:18" ht="60" x14ac:dyDescent="0.25">
      <c r="A71">
        <v>69</v>
      </c>
      <c r="B71" s="3" t="s">
        <v>71</v>
      </c>
      <c r="C71" s="3" t="s">
        <v>4180</v>
      </c>
      <c r="D71" s="15">
        <f t="shared" si="2"/>
        <v>1094.2299999999996</v>
      </c>
      <c r="E71"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>
        <f t="shared" si="3"/>
        <v>5547.1149999999998</v>
      </c>
      <c r="Q71" s="5" t="s">
        <v>8310</v>
      </c>
      <c r="R71" t="s">
        <v>8312</v>
      </c>
    </row>
    <row r="72" spans="1:18" ht="60" x14ac:dyDescent="0.25">
      <c r="A72">
        <v>70</v>
      </c>
      <c r="B72" s="3" t="s">
        <v>72</v>
      </c>
      <c r="C72" s="3" t="s">
        <v>4181</v>
      </c>
      <c r="D72" s="15">
        <f t="shared" si="2"/>
        <v>136</v>
      </c>
      <c r="E72"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>
        <f t="shared" si="3"/>
        <v>318</v>
      </c>
      <c r="Q72" s="5" t="s">
        <v>8310</v>
      </c>
      <c r="R72" t="s">
        <v>8312</v>
      </c>
    </row>
    <row r="73" spans="1:18" ht="45" x14ac:dyDescent="0.25">
      <c r="A73">
        <v>71</v>
      </c>
      <c r="B73" s="3" t="s">
        <v>73</v>
      </c>
      <c r="C73" s="3" t="s">
        <v>4182</v>
      </c>
      <c r="D73" s="15">
        <f t="shared" si="2"/>
        <v>431</v>
      </c>
      <c r="E73"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>
        <f t="shared" si="3"/>
        <v>1115.5</v>
      </c>
      <c r="Q73" s="5" t="s">
        <v>8310</v>
      </c>
      <c r="R73" t="s">
        <v>8312</v>
      </c>
    </row>
    <row r="74" spans="1:18" ht="60" x14ac:dyDescent="0.25">
      <c r="A74">
        <v>72</v>
      </c>
      <c r="B74" s="3" t="s">
        <v>74</v>
      </c>
      <c r="C74" s="3" t="s">
        <v>4183</v>
      </c>
      <c r="D74" s="15">
        <f t="shared" si="2"/>
        <v>185</v>
      </c>
      <c r="E74"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>
        <f t="shared" si="3"/>
        <v>1192.5</v>
      </c>
      <c r="Q74" s="5" t="s">
        <v>8310</v>
      </c>
      <c r="R74" t="s">
        <v>8312</v>
      </c>
    </row>
    <row r="75" spans="1:18" ht="60" x14ac:dyDescent="0.25">
      <c r="A75">
        <v>73</v>
      </c>
      <c r="B75" s="3" t="s">
        <v>75</v>
      </c>
      <c r="C75" s="3" t="s">
        <v>4184</v>
      </c>
      <c r="D75" s="15">
        <f t="shared" si="2"/>
        <v>0</v>
      </c>
      <c r="E75"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>
        <f t="shared" si="3"/>
        <v>450</v>
      </c>
      <c r="Q75" s="5" t="s">
        <v>8310</v>
      </c>
      <c r="R75" t="s">
        <v>8312</v>
      </c>
    </row>
    <row r="76" spans="1:18" ht="60" x14ac:dyDescent="0.25">
      <c r="A76">
        <v>74</v>
      </c>
      <c r="B76" s="3" t="s">
        <v>76</v>
      </c>
      <c r="C76" s="3" t="s">
        <v>4185</v>
      </c>
      <c r="D76" s="15">
        <f t="shared" si="2"/>
        <v>64.659999999999968</v>
      </c>
      <c r="E76"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>
        <f t="shared" si="3"/>
        <v>282.33</v>
      </c>
      <c r="Q76" s="5" t="s">
        <v>8310</v>
      </c>
      <c r="R76" t="s">
        <v>8312</v>
      </c>
    </row>
    <row r="77" spans="1:18" ht="45" x14ac:dyDescent="0.25">
      <c r="A77">
        <v>75</v>
      </c>
      <c r="B77" s="3" t="s">
        <v>77</v>
      </c>
      <c r="C77" s="3" t="s">
        <v>4186</v>
      </c>
      <c r="D77" s="15">
        <f t="shared" si="2"/>
        <v>540</v>
      </c>
      <c r="E77"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>
        <f t="shared" si="3"/>
        <v>2020</v>
      </c>
      <c r="Q77" s="5" t="s">
        <v>8310</v>
      </c>
      <c r="R77" t="s">
        <v>8312</v>
      </c>
    </row>
    <row r="78" spans="1:18" ht="60" x14ac:dyDescent="0.25">
      <c r="A78">
        <v>76</v>
      </c>
      <c r="B78" s="3" t="s">
        <v>78</v>
      </c>
      <c r="C78" s="3" t="s">
        <v>4187</v>
      </c>
      <c r="D78" s="15">
        <f t="shared" si="2"/>
        <v>160</v>
      </c>
      <c r="E78"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>
        <f t="shared" si="3"/>
        <v>230</v>
      </c>
      <c r="Q78" s="5" t="s">
        <v>8310</v>
      </c>
      <c r="R78" t="s">
        <v>8312</v>
      </c>
    </row>
    <row r="79" spans="1:18" ht="45" x14ac:dyDescent="0.25">
      <c r="A79">
        <v>77</v>
      </c>
      <c r="B79" s="3" t="s">
        <v>79</v>
      </c>
      <c r="C79" s="3" t="s">
        <v>4188</v>
      </c>
      <c r="D79" s="15">
        <f t="shared" si="2"/>
        <v>1170</v>
      </c>
      <c r="E79"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>
        <f t="shared" si="3"/>
        <v>785</v>
      </c>
      <c r="Q79" s="5" t="s">
        <v>8310</v>
      </c>
      <c r="R79" t="s">
        <v>8312</v>
      </c>
    </row>
    <row r="80" spans="1:18" ht="105" x14ac:dyDescent="0.25">
      <c r="A80">
        <v>78</v>
      </c>
      <c r="B80" s="3" t="s">
        <v>80</v>
      </c>
      <c r="C80" s="3" t="s">
        <v>4189</v>
      </c>
      <c r="D80" s="15">
        <f t="shared" si="2"/>
        <v>1301</v>
      </c>
      <c r="E80"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>
        <f t="shared" si="3"/>
        <v>675.5</v>
      </c>
      <c r="Q80" s="5" t="s">
        <v>8310</v>
      </c>
      <c r="R80" t="s">
        <v>8312</v>
      </c>
    </row>
    <row r="81" spans="1:18" ht="45" x14ac:dyDescent="0.25">
      <c r="A81">
        <v>79</v>
      </c>
      <c r="B81" s="3" t="s">
        <v>81</v>
      </c>
      <c r="C81" s="3" t="s">
        <v>4190</v>
      </c>
      <c r="D81" s="15">
        <f t="shared" si="2"/>
        <v>351</v>
      </c>
      <c r="E81"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>
        <f t="shared" si="3"/>
        <v>825.5</v>
      </c>
      <c r="Q81" s="5" t="s">
        <v>8310</v>
      </c>
      <c r="R81" t="s">
        <v>8312</v>
      </c>
    </row>
    <row r="82" spans="1:18" ht="45" x14ac:dyDescent="0.25">
      <c r="A82">
        <v>80</v>
      </c>
      <c r="B82" s="3" t="s">
        <v>82</v>
      </c>
      <c r="C82" s="3" t="s">
        <v>4191</v>
      </c>
      <c r="D82" s="15">
        <f t="shared" si="2"/>
        <v>870</v>
      </c>
      <c r="E82"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>
        <f t="shared" si="3"/>
        <v>6435</v>
      </c>
      <c r="Q82" s="5" t="s">
        <v>8310</v>
      </c>
      <c r="R82" t="s">
        <v>8312</v>
      </c>
    </row>
    <row r="83" spans="1:18" ht="60" x14ac:dyDescent="0.25">
      <c r="A83">
        <v>81</v>
      </c>
      <c r="B83" s="3" t="s">
        <v>83</v>
      </c>
      <c r="C83" s="3" t="s">
        <v>4192</v>
      </c>
      <c r="D83" s="15">
        <f t="shared" si="2"/>
        <v>735</v>
      </c>
      <c r="E83"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>
        <f t="shared" si="3"/>
        <v>742.5</v>
      </c>
      <c r="Q83" s="5" t="s">
        <v>8310</v>
      </c>
      <c r="R83" t="s">
        <v>8312</v>
      </c>
    </row>
    <row r="84" spans="1:18" ht="60" x14ac:dyDescent="0.25">
      <c r="A84">
        <v>82</v>
      </c>
      <c r="B84" s="3" t="s">
        <v>84</v>
      </c>
      <c r="C84" s="3" t="s">
        <v>4193</v>
      </c>
      <c r="D84" s="15">
        <f t="shared" si="2"/>
        <v>0.5</v>
      </c>
      <c r="E84"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>
        <f t="shared" si="3"/>
        <v>2000.25</v>
      </c>
      <c r="Q84" s="5" t="s">
        <v>8310</v>
      </c>
      <c r="R84" t="s">
        <v>8312</v>
      </c>
    </row>
    <row r="85" spans="1:18" ht="60" x14ac:dyDescent="0.25">
      <c r="A85">
        <v>83</v>
      </c>
      <c r="B85" s="3" t="s">
        <v>85</v>
      </c>
      <c r="C85" s="3" t="s">
        <v>4194</v>
      </c>
      <c r="D85" s="15">
        <f t="shared" si="2"/>
        <v>5</v>
      </c>
      <c r="E85"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>
        <f t="shared" si="3"/>
        <v>102.5</v>
      </c>
      <c r="Q85" s="5" t="s">
        <v>8310</v>
      </c>
      <c r="R85" t="s">
        <v>8312</v>
      </c>
    </row>
    <row r="86" spans="1:18" ht="45" x14ac:dyDescent="0.25">
      <c r="A86">
        <v>84</v>
      </c>
      <c r="B86" s="3" t="s">
        <v>86</v>
      </c>
      <c r="C86" s="3" t="s">
        <v>4195</v>
      </c>
      <c r="D86" s="15">
        <f t="shared" si="2"/>
        <v>0</v>
      </c>
      <c r="E86"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>
        <f t="shared" si="3"/>
        <v>250</v>
      </c>
      <c r="Q86" s="5" t="s">
        <v>8310</v>
      </c>
      <c r="R86" t="s">
        <v>8312</v>
      </c>
    </row>
    <row r="87" spans="1:18" ht="60" x14ac:dyDescent="0.25">
      <c r="A87">
        <v>85</v>
      </c>
      <c r="B87" s="3" t="s">
        <v>87</v>
      </c>
      <c r="C87" s="3" t="s">
        <v>4196</v>
      </c>
      <c r="D87" s="15">
        <f t="shared" si="2"/>
        <v>306</v>
      </c>
      <c r="E87"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>
        <f t="shared" si="3"/>
        <v>753</v>
      </c>
      <c r="Q87" s="5" t="s">
        <v>8310</v>
      </c>
      <c r="R87" t="s">
        <v>8312</v>
      </c>
    </row>
    <row r="88" spans="1:18" ht="75" x14ac:dyDescent="0.25">
      <c r="A88">
        <v>86</v>
      </c>
      <c r="B88" s="3" t="s">
        <v>88</v>
      </c>
      <c r="C88" s="3" t="s">
        <v>4197</v>
      </c>
      <c r="D88" s="15">
        <f t="shared" si="2"/>
        <v>388</v>
      </c>
      <c r="E88"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>
        <f t="shared" si="3"/>
        <v>3194</v>
      </c>
      <c r="Q88" s="5" t="s">
        <v>8310</v>
      </c>
      <c r="R88" t="s">
        <v>8312</v>
      </c>
    </row>
    <row r="89" spans="1:18" ht="45" x14ac:dyDescent="0.25">
      <c r="A89">
        <v>87</v>
      </c>
      <c r="B89" s="3" t="s">
        <v>89</v>
      </c>
      <c r="C89" s="3" t="s">
        <v>4198</v>
      </c>
      <c r="D89" s="15">
        <f t="shared" si="2"/>
        <v>115</v>
      </c>
      <c r="E89"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>
        <f t="shared" si="3"/>
        <v>1307.5</v>
      </c>
      <c r="Q89" s="5" t="s">
        <v>8310</v>
      </c>
      <c r="R89" t="s">
        <v>8312</v>
      </c>
    </row>
    <row r="90" spans="1:18" ht="60" x14ac:dyDescent="0.25">
      <c r="A90">
        <v>88</v>
      </c>
      <c r="B90" s="3" t="s">
        <v>90</v>
      </c>
      <c r="C90" s="3" t="s">
        <v>4199</v>
      </c>
      <c r="D90" s="15">
        <f t="shared" si="2"/>
        <v>100</v>
      </c>
      <c r="E90"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>
        <f t="shared" si="3"/>
        <v>1800</v>
      </c>
      <c r="Q90" s="5" t="s">
        <v>8310</v>
      </c>
      <c r="R90" t="s">
        <v>8312</v>
      </c>
    </row>
    <row r="91" spans="1:18" ht="45" x14ac:dyDescent="0.25">
      <c r="A91">
        <v>89</v>
      </c>
      <c r="B91" s="3" t="s">
        <v>91</v>
      </c>
      <c r="C91" s="3" t="s">
        <v>4200</v>
      </c>
      <c r="D91" s="15">
        <f t="shared" si="2"/>
        <v>904</v>
      </c>
      <c r="E91"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>
        <f t="shared" si="3"/>
        <v>3452</v>
      </c>
      <c r="Q91" s="5" t="s">
        <v>8310</v>
      </c>
      <c r="R91" t="s">
        <v>8312</v>
      </c>
    </row>
    <row r="92" spans="1:18" ht="30" x14ac:dyDescent="0.25">
      <c r="A92">
        <v>90</v>
      </c>
      <c r="B92" s="3" t="s">
        <v>92</v>
      </c>
      <c r="C92" s="3" t="s">
        <v>4201</v>
      </c>
      <c r="D92" s="15">
        <f t="shared" si="2"/>
        <v>2</v>
      </c>
      <c r="E92"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>
        <f t="shared" si="3"/>
        <v>251</v>
      </c>
      <c r="Q92" s="5" t="s">
        <v>8310</v>
      </c>
      <c r="R92" t="s">
        <v>8312</v>
      </c>
    </row>
    <row r="93" spans="1:18" ht="45" x14ac:dyDescent="0.25">
      <c r="A93">
        <v>91</v>
      </c>
      <c r="B93" s="3" t="s">
        <v>93</v>
      </c>
      <c r="C93" s="3" t="s">
        <v>4202</v>
      </c>
      <c r="D93" s="15">
        <f t="shared" si="2"/>
        <v>600</v>
      </c>
      <c r="E93"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>
        <f t="shared" si="3"/>
        <v>1800</v>
      </c>
      <c r="Q93" s="5" t="s">
        <v>8310</v>
      </c>
      <c r="R93" t="s">
        <v>8312</v>
      </c>
    </row>
    <row r="94" spans="1:18" ht="60" x14ac:dyDescent="0.25">
      <c r="A94">
        <v>92</v>
      </c>
      <c r="B94" s="3" t="s">
        <v>94</v>
      </c>
      <c r="C94" s="3" t="s">
        <v>4203</v>
      </c>
      <c r="D94" s="15">
        <f t="shared" si="2"/>
        <v>260</v>
      </c>
      <c r="E94"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>
        <f t="shared" si="3"/>
        <v>2630</v>
      </c>
      <c r="Q94" s="5" t="s">
        <v>8310</v>
      </c>
      <c r="R94" t="s">
        <v>8312</v>
      </c>
    </row>
    <row r="95" spans="1:18" ht="60" x14ac:dyDescent="0.25">
      <c r="A95">
        <v>93</v>
      </c>
      <c r="B95" s="3" t="s">
        <v>95</v>
      </c>
      <c r="C95" s="3" t="s">
        <v>4204</v>
      </c>
      <c r="D95" s="15">
        <f t="shared" si="2"/>
        <v>106</v>
      </c>
      <c r="E95"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>
        <f t="shared" si="3"/>
        <v>553</v>
      </c>
      <c r="Q95" s="5" t="s">
        <v>8310</v>
      </c>
      <c r="R95" t="s">
        <v>8312</v>
      </c>
    </row>
    <row r="96" spans="1:18" ht="45" x14ac:dyDescent="0.25">
      <c r="A96">
        <v>94</v>
      </c>
      <c r="B96" s="3" t="s">
        <v>96</v>
      </c>
      <c r="C96" s="3" t="s">
        <v>4205</v>
      </c>
      <c r="D96" s="15">
        <f t="shared" si="2"/>
        <v>10</v>
      </c>
      <c r="E96"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>
        <f t="shared" si="3"/>
        <v>130</v>
      </c>
      <c r="Q96" s="5" t="s">
        <v>8310</v>
      </c>
      <c r="R96" t="s">
        <v>8312</v>
      </c>
    </row>
    <row r="97" spans="1:18" ht="60" x14ac:dyDescent="0.25">
      <c r="A97">
        <v>95</v>
      </c>
      <c r="B97" s="3" t="s">
        <v>97</v>
      </c>
      <c r="C97" s="3" t="s">
        <v>4206</v>
      </c>
      <c r="D97" s="15">
        <f t="shared" si="2"/>
        <v>110</v>
      </c>
      <c r="E97"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>
        <f t="shared" si="3"/>
        <v>230</v>
      </c>
      <c r="Q97" s="5" t="s">
        <v>8310</v>
      </c>
      <c r="R97" t="s">
        <v>8312</v>
      </c>
    </row>
    <row r="98" spans="1:18" ht="60" x14ac:dyDescent="0.25">
      <c r="A98">
        <v>96</v>
      </c>
      <c r="B98" s="3" t="s">
        <v>98</v>
      </c>
      <c r="C98" s="3" t="s">
        <v>4207</v>
      </c>
      <c r="D98" s="15">
        <f t="shared" si="2"/>
        <v>220</v>
      </c>
      <c r="E98"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>
        <f t="shared" si="3"/>
        <v>860</v>
      </c>
      <c r="Q98" s="5" t="s">
        <v>8310</v>
      </c>
      <c r="R98" t="s">
        <v>8312</v>
      </c>
    </row>
    <row r="99" spans="1:18" ht="45" x14ac:dyDescent="0.25">
      <c r="A99">
        <v>97</v>
      </c>
      <c r="B99" s="3" t="s">
        <v>99</v>
      </c>
      <c r="C99" s="3" t="s">
        <v>4208</v>
      </c>
      <c r="D99" s="15">
        <f t="shared" si="2"/>
        <v>25</v>
      </c>
      <c r="E99"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>
        <f t="shared" si="3"/>
        <v>212.5</v>
      </c>
      <c r="Q99" s="5" t="s">
        <v>8310</v>
      </c>
      <c r="R99" t="s">
        <v>8312</v>
      </c>
    </row>
    <row r="100" spans="1:18" ht="45" x14ac:dyDescent="0.25">
      <c r="A100">
        <v>98</v>
      </c>
      <c r="B100" s="3" t="s">
        <v>100</v>
      </c>
      <c r="C100" s="3" t="s">
        <v>4209</v>
      </c>
      <c r="D100" s="15">
        <f t="shared" si="2"/>
        <v>200</v>
      </c>
      <c r="E100"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>
        <f t="shared" si="3"/>
        <v>1700</v>
      </c>
      <c r="Q100" s="5" t="s">
        <v>8310</v>
      </c>
      <c r="R100" t="s">
        <v>8312</v>
      </c>
    </row>
    <row r="101" spans="1:18" ht="45" x14ac:dyDescent="0.25">
      <c r="A101">
        <v>99</v>
      </c>
      <c r="B101" s="3" t="s">
        <v>101</v>
      </c>
      <c r="C101" s="3" t="s">
        <v>4210</v>
      </c>
      <c r="D101" s="15">
        <f t="shared" si="2"/>
        <v>90.289999999999964</v>
      </c>
      <c r="E101"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>
        <f t="shared" si="3"/>
        <v>795.14499999999998</v>
      </c>
      <c r="Q101" s="5" t="s">
        <v>8310</v>
      </c>
      <c r="R101" t="s">
        <v>8312</v>
      </c>
    </row>
    <row r="102" spans="1:18" ht="60" x14ac:dyDescent="0.25">
      <c r="A102">
        <v>100</v>
      </c>
      <c r="B102" s="3" t="s">
        <v>102</v>
      </c>
      <c r="C102" s="3" t="s">
        <v>4211</v>
      </c>
      <c r="D102" s="15">
        <f t="shared" si="2"/>
        <v>0</v>
      </c>
      <c r="E102"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>
        <f t="shared" si="3"/>
        <v>2500</v>
      </c>
      <c r="Q102" s="5" t="s">
        <v>8310</v>
      </c>
      <c r="R102" t="s">
        <v>8312</v>
      </c>
    </row>
    <row r="103" spans="1:18" ht="60" x14ac:dyDescent="0.25">
      <c r="A103">
        <v>101</v>
      </c>
      <c r="B103" s="3" t="s">
        <v>103</v>
      </c>
      <c r="C103" s="3" t="s">
        <v>4212</v>
      </c>
      <c r="D103" s="15">
        <f t="shared" si="2"/>
        <v>0</v>
      </c>
      <c r="E103"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>
        <f t="shared" si="3"/>
        <v>1750</v>
      </c>
      <c r="Q103" s="5" t="s">
        <v>8310</v>
      </c>
      <c r="R103" t="s">
        <v>8312</v>
      </c>
    </row>
    <row r="104" spans="1:18" ht="60" x14ac:dyDescent="0.25">
      <c r="A104">
        <v>102</v>
      </c>
      <c r="B104" s="3" t="s">
        <v>104</v>
      </c>
      <c r="C104" s="3" t="s">
        <v>4213</v>
      </c>
      <c r="D104" s="15">
        <f t="shared" si="2"/>
        <v>1665</v>
      </c>
      <c r="E104"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>
        <f t="shared" si="3"/>
        <v>3832.5</v>
      </c>
      <c r="Q104" s="5" t="s">
        <v>8310</v>
      </c>
      <c r="R104" t="s">
        <v>8312</v>
      </c>
    </row>
    <row r="105" spans="1:18" ht="45" x14ac:dyDescent="0.25">
      <c r="A105">
        <v>103</v>
      </c>
      <c r="B105" s="3" t="s">
        <v>105</v>
      </c>
      <c r="C105" s="3" t="s">
        <v>4214</v>
      </c>
      <c r="D105" s="15">
        <f t="shared" si="2"/>
        <v>67</v>
      </c>
      <c r="E105"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>
        <f t="shared" si="3"/>
        <v>683.5</v>
      </c>
      <c r="Q105" s="5" t="s">
        <v>8310</v>
      </c>
      <c r="R105" t="s">
        <v>8312</v>
      </c>
    </row>
    <row r="106" spans="1:18" ht="30" x14ac:dyDescent="0.25">
      <c r="A106">
        <v>104</v>
      </c>
      <c r="B106" s="3" t="s">
        <v>106</v>
      </c>
      <c r="C106" s="3" t="s">
        <v>4215</v>
      </c>
      <c r="D106" s="15">
        <f t="shared" si="2"/>
        <v>100</v>
      </c>
      <c r="E106"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>
        <f t="shared" si="3"/>
        <v>300</v>
      </c>
      <c r="Q106" s="5" t="s">
        <v>8310</v>
      </c>
      <c r="R106" t="s">
        <v>8312</v>
      </c>
    </row>
    <row r="107" spans="1:18" ht="45" x14ac:dyDescent="0.25">
      <c r="A107">
        <v>105</v>
      </c>
      <c r="B107" s="3" t="s">
        <v>107</v>
      </c>
      <c r="C107" s="3" t="s">
        <v>4216</v>
      </c>
      <c r="D107" s="15">
        <f t="shared" si="2"/>
        <v>163</v>
      </c>
      <c r="E107"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>
        <f t="shared" si="3"/>
        <v>1181.5</v>
      </c>
      <c r="Q107" s="5" t="s">
        <v>8310</v>
      </c>
      <c r="R107" t="s">
        <v>8312</v>
      </c>
    </row>
    <row r="108" spans="1:18" x14ac:dyDescent="0.25">
      <c r="A108">
        <v>106</v>
      </c>
      <c r="B108" s="3" t="s">
        <v>108</v>
      </c>
      <c r="C108" s="3" t="s">
        <v>4217</v>
      </c>
      <c r="D108" s="15">
        <f t="shared" si="2"/>
        <v>25</v>
      </c>
      <c r="E108"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>
        <f t="shared" si="3"/>
        <v>2512.5</v>
      </c>
      <c r="Q108" s="5" t="s">
        <v>8310</v>
      </c>
      <c r="R108" t="s">
        <v>8312</v>
      </c>
    </row>
    <row r="109" spans="1:18" ht="60" x14ac:dyDescent="0.25">
      <c r="A109">
        <v>107</v>
      </c>
      <c r="B109" s="3" t="s">
        <v>109</v>
      </c>
      <c r="C109" s="3" t="s">
        <v>4218</v>
      </c>
      <c r="D109" s="15">
        <f t="shared" si="2"/>
        <v>185</v>
      </c>
      <c r="E109"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>
        <f t="shared" si="3"/>
        <v>3842.5</v>
      </c>
      <c r="Q109" s="5" t="s">
        <v>8310</v>
      </c>
      <c r="R109" t="s">
        <v>8312</v>
      </c>
    </row>
    <row r="110" spans="1:18" ht="45" x14ac:dyDescent="0.25">
      <c r="A110">
        <v>108</v>
      </c>
      <c r="B110" s="3" t="s">
        <v>110</v>
      </c>
      <c r="C110" s="3" t="s">
        <v>4219</v>
      </c>
      <c r="D110" s="15">
        <f t="shared" si="2"/>
        <v>2200</v>
      </c>
      <c r="E110"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>
        <f t="shared" si="3"/>
        <v>1850</v>
      </c>
      <c r="Q110" s="5" t="s">
        <v>8310</v>
      </c>
      <c r="R110" t="s">
        <v>8312</v>
      </c>
    </row>
    <row r="111" spans="1:18" ht="45" x14ac:dyDescent="0.25">
      <c r="A111">
        <v>109</v>
      </c>
      <c r="B111" s="3" t="s">
        <v>111</v>
      </c>
      <c r="C111" s="3" t="s">
        <v>4220</v>
      </c>
      <c r="D111" s="15">
        <f t="shared" si="2"/>
        <v>1195</v>
      </c>
      <c r="E111"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>
        <f t="shared" si="3"/>
        <v>1097.5</v>
      </c>
      <c r="Q111" s="5" t="s">
        <v>8310</v>
      </c>
      <c r="R111" t="s">
        <v>8312</v>
      </c>
    </row>
    <row r="112" spans="1:18" ht="45" x14ac:dyDescent="0.25">
      <c r="A112">
        <v>110</v>
      </c>
      <c r="B112" s="3" t="s">
        <v>112</v>
      </c>
      <c r="C112" s="3" t="s">
        <v>4221</v>
      </c>
      <c r="D112" s="15">
        <f t="shared" si="2"/>
        <v>400</v>
      </c>
      <c r="E112"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>
        <f t="shared" si="3"/>
        <v>850</v>
      </c>
      <c r="Q112" s="5" t="s">
        <v>8310</v>
      </c>
      <c r="R112" t="s">
        <v>8312</v>
      </c>
    </row>
    <row r="113" spans="1:18" ht="45" x14ac:dyDescent="0.25">
      <c r="A113">
        <v>111</v>
      </c>
      <c r="B113" s="3" t="s">
        <v>113</v>
      </c>
      <c r="C113" s="3" t="s">
        <v>4222</v>
      </c>
      <c r="D113" s="15">
        <f t="shared" si="2"/>
        <v>1910</v>
      </c>
      <c r="E113"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>
        <f t="shared" si="3"/>
        <v>2705</v>
      </c>
      <c r="Q113" s="5" t="s">
        <v>8310</v>
      </c>
      <c r="R113" t="s">
        <v>8312</v>
      </c>
    </row>
    <row r="114" spans="1:18" ht="60" x14ac:dyDescent="0.25">
      <c r="A114">
        <v>112</v>
      </c>
      <c r="B114" s="3" t="s">
        <v>114</v>
      </c>
      <c r="C114" s="3" t="s">
        <v>4223</v>
      </c>
      <c r="D114" s="15">
        <f t="shared" si="2"/>
        <v>200</v>
      </c>
      <c r="E114"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>
        <f t="shared" si="3"/>
        <v>2600</v>
      </c>
      <c r="Q114" s="5" t="s">
        <v>8310</v>
      </c>
      <c r="R114" t="s">
        <v>8312</v>
      </c>
    </row>
    <row r="115" spans="1:18" ht="30" x14ac:dyDescent="0.25">
      <c r="A115">
        <v>113</v>
      </c>
      <c r="B115" s="3" t="s">
        <v>115</v>
      </c>
      <c r="C115" s="3" t="s">
        <v>4224</v>
      </c>
      <c r="D115" s="15">
        <f t="shared" si="2"/>
        <v>2050</v>
      </c>
      <c r="E115"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>
        <f t="shared" si="3"/>
        <v>3525</v>
      </c>
      <c r="Q115" s="5" t="s">
        <v>8310</v>
      </c>
      <c r="R115" t="s">
        <v>8312</v>
      </c>
    </row>
    <row r="116" spans="1:18" ht="60" x14ac:dyDescent="0.25">
      <c r="A116">
        <v>114</v>
      </c>
      <c r="B116" s="3" t="s">
        <v>116</v>
      </c>
      <c r="C116" s="3" t="s">
        <v>4225</v>
      </c>
      <c r="D116" s="15">
        <f t="shared" si="2"/>
        <v>100</v>
      </c>
      <c r="E116"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>
        <f t="shared" si="3"/>
        <v>1550</v>
      </c>
      <c r="Q116" s="5" t="s">
        <v>8310</v>
      </c>
      <c r="R116" t="s">
        <v>8312</v>
      </c>
    </row>
    <row r="117" spans="1:18" ht="30" x14ac:dyDescent="0.25">
      <c r="A117">
        <v>115</v>
      </c>
      <c r="B117" s="3" t="s">
        <v>117</v>
      </c>
      <c r="C117" s="3" t="s">
        <v>4226</v>
      </c>
      <c r="D117" s="15">
        <f t="shared" si="2"/>
        <v>182</v>
      </c>
      <c r="E117"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>
        <f t="shared" si="3"/>
        <v>316</v>
      </c>
      <c r="Q117" s="5" t="s">
        <v>8310</v>
      </c>
      <c r="R117" t="s">
        <v>8312</v>
      </c>
    </row>
    <row r="118" spans="1:18" ht="60" x14ac:dyDescent="0.25">
      <c r="A118">
        <v>116</v>
      </c>
      <c r="B118" s="3" t="s">
        <v>118</v>
      </c>
      <c r="C118" s="3" t="s">
        <v>4227</v>
      </c>
      <c r="D118" s="15">
        <f t="shared" si="2"/>
        <v>478</v>
      </c>
      <c r="E118"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>
        <f t="shared" si="3"/>
        <v>1989</v>
      </c>
      <c r="Q118" s="5" t="s">
        <v>8310</v>
      </c>
      <c r="R118" t="s">
        <v>8312</v>
      </c>
    </row>
    <row r="119" spans="1:18" ht="60" x14ac:dyDescent="0.25">
      <c r="A119">
        <v>117</v>
      </c>
      <c r="B119" s="3" t="s">
        <v>119</v>
      </c>
      <c r="C119" s="3" t="s">
        <v>4228</v>
      </c>
      <c r="D119" s="15">
        <f t="shared" si="2"/>
        <v>22.220000000000255</v>
      </c>
      <c r="E119"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>
        <f t="shared" si="3"/>
        <v>2261.11</v>
      </c>
      <c r="Q119" s="5" t="s">
        <v>8310</v>
      </c>
      <c r="R119" t="s">
        <v>8312</v>
      </c>
    </row>
    <row r="120" spans="1:18" ht="45" x14ac:dyDescent="0.25">
      <c r="A120">
        <v>118</v>
      </c>
      <c r="B120" s="3" t="s">
        <v>120</v>
      </c>
      <c r="C120" s="3" t="s">
        <v>4229</v>
      </c>
      <c r="D120" s="15">
        <f t="shared" si="2"/>
        <v>651.57999999999993</v>
      </c>
      <c r="E120"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>
        <f t="shared" si="3"/>
        <v>2825.79</v>
      </c>
      <c r="Q120" s="5" t="s">
        <v>8310</v>
      </c>
      <c r="R120" t="s">
        <v>8312</v>
      </c>
    </row>
    <row r="121" spans="1:18" ht="60" x14ac:dyDescent="0.25">
      <c r="A121">
        <v>119</v>
      </c>
      <c r="B121" s="3" t="s">
        <v>121</v>
      </c>
      <c r="C121" s="3" t="s">
        <v>4230</v>
      </c>
      <c r="D121" s="15">
        <f t="shared" si="2"/>
        <v>148.09999999999991</v>
      </c>
      <c r="E121"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>
        <f t="shared" si="3"/>
        <v>1699.05</v>
      </c>
      <c r="Q121" s="5" t="s">
        <v>8310</v>
      </c>
      <c r="R121" t="s">
        <v>8312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15">
        <f t="shared" si="2"/>
        <v>-69990</v>
      </c>
      <c r="E122">
        <v>70000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>
        <f t="shared" si="3"/>
        <v>5</v>
      </c>
      <c r="Q122" s="5" t="s">
        <v>8310</v>
      </c>
      <c r="R122" t="s">
        <v>8313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15">
        <f t="shared" si="2"/>
        <v>-2999</v>
      </c>
      <c r="E123">
        <v>3000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>
        <f t="shared" si="3"/>
        <v>0.5</v>
      </c>
      <c r="Q123" s="5" t="s">
        <v>8310</v>
      </c>
      <c r="R123" t="s">
        <v>8313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15">
        <f t="shared" si="2"/>
        <v>-100000000</v>
      </c>
      <c r="E124">
        <v>100000000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>
        <f t="shared" si="3"/>
        <v>0</v>
      </c>
      <c r="Q124" s="5" t="s">
        <v>8310</v>
      </c>
      <c r="R124" t="s">
        <v>8313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15">
        <f t="shared" si="2"/>
        <v>-54849</v>
      </c>
      <c r="E125">
        <v>55000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>
        <f t="shared" si="3"/>
        <v>75.5</v>
      </c>
      <c r="Q125" s="5" t="s">
        <v>8310</v>
      </c>
      <c r="R125" t="s">
        <v>8313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15">
        <f t="shared" si="2"/>
        <v>-4000</v>
      </c>
      <c r="E126">
        <v>4000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>
        <f t="shared" si="3"/>
        <v>0</v>
      </c>
      <c r="Q126" s="5" t="s">
        <v>8310</v>
      </c>
      <c r="R126" t="s">
        <v>8313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15">
        <f t="shared" si="2"/>
        <v>-430</v>
      </c>
      <c r="E127">
        <v>500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>
        <f t="shared" si="3"/>
        <v>35</v>
      </c>
      <c r="Q127" s="5" t="s">
        <v>8310</v>
      </c>
      <c r="R127" t="s">
        <v>8313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15">
        <f t="shared" si="2"/>
        <v>-23613</v>
      </c>
      <c r="E128">
        <v>25000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>
        <f t="shared" si="3"/>
        <v>693.5</v>
      </c>
      <c r="Q128" s="5" t="s">
        <v>8310</v>
      </c>
      <c r="R128" t="s">
        <v>8313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15">
        <f t="shared" si="2"/>
        <v>-7810</v>
      </c>
      <c r="E129">
        <v>8000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>
        <f t="shared" si="3"/>
        <v>95</v>
      </c>
      <c r="Q129" s="5" t="s">
        <v>8310</v>
      </c>
      <c r="R129" t="s">
        <v>8313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15">
        <f t="shared" si="2"/>
        <v>-98133</v>
      </c>
      <c r="E130">
        <v>100000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>
        <f t="shared" si="3"/>
        <v>933.5</v>
      </c>
      <c r="Q130" s="5" t="s">
        <v>8310</v>
      </c>
      <c r="R130" t="s">
        <v>8313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15">
        <f t="shared" ref="D131:D194" si="4">F131-E131</f>
        <v>-20000</v>
      </c>
      <c r="E131">
        <v>20000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>
        <f t="shared" ref="P131:P194" si="5">AVERAGE(D131:E131)</f>
        <v>0</v>
      </c>
      <c r="Q131" s="5" t="s">
        <v>8310</v>
      </c>
      <c r="R131" t="s">
        <v>8313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15">
        <f t="shared" si="4"/>
        <v>-600</v>
      </c>
      <c r="E132">
        <v>600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>
        <f t="shared" si="5"/>
        <v>0</v>
      </c>
      <c r="Q132" s="5" t="s">
        <v>8310</v>
      </c>
      <c r="R132" t="s">
        <v>8313</v>
      </c>
    </row>
    <row r="133" spans="1:18" x14ac:dyDescent="0.25">
      <c r="A133">
        <v>131</v>
      </c>
      <c r="B133" s="3" t="s">
        <v>133</v>
      </c>
      <c r="C133" s="3" t="s">
        <v>4242</v>
      </c>
      <c r="D133" s="15">
        <f t="shared" si="4"/>
        <v>-1200</v>
      </c>
      <c r="E133">
        <v>1200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>
        <f t="shared" si="5"/>
        <v>0</v>
      </c>
      <c r="Q133" s="5" t="s">
        <v>8310</v>
      </c>
      <c r="R133" t="s">
        <v>8313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15">
        <f t="shared" si="4"/>
        <v>-72345</v>
      </c>
      <c r="E134">
        <v>80000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>
        <f t="shared" si="5"/>
        <v>3827.5</v>
      </c>
      <c r="Q134" s="5" t="s">
        <v>8310</v>
      </c>
      <c r="R134" t="s">
        <v>8313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15">
        <f t="shared" si="4"/>
        <v>-71764</v>
      </c>
      <c r="E135">
        <v>71764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>
        <f t="shared" si="5"/>
        <v>0</v>
      </c>
      <c r="Q135" s="5" t="s">
        <v>8310</v>
      </c>
      <c r="R135" t="s">
        <v>8313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15">
        <f t="shared" si="4"/>
        <v>-5000</v>
      </c>
      <c r="E136">
        <v>5000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>
        <f t="shared" si="5"/>
        <v>0</v>
      </c>
      <c r="Q136" s="5" t="s">
        <v>8310</v>
      </c>
      <c r="R136" t="s">
        <v>8313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15">
        <f t="shared" si="4"/>
        <v>-2597</v>
      </c>
      <c r="E137">
        <v>3000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>
        <f t="shared" si="5"/>
        <v>201.5</v>
      </c>
      <c r="Q137" s="5" t="s">
        <v>8310</v>
      </c>
      <c r="R137" t="s">
        <v>8313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15">
        <f t="shared" si="4"/>
        <v>-3000</v>
      </c>
      <c r="E138">
        <v>3000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>
        <f t="shared" si="5"/>
        <v>0</v>
      </c>
      <c r="Q138" s="5" t="s">
        <v>8310</v>
      </c>
      <c r="R138" t="s">
        <v>8313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15">
        <f t="shared" si="4"/>
        <v>-55000</v>
      </c>
      <c r="E139">
        <v>55000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>
        <f t="shared" si="5"/>
        <v>0</v>
      </c>
      <c r="Q139" s="5" t="s">
        <v>8310</v>
      </c>
      <c r="R139" t="s">
        <v>8313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15">
        <f t="shared" si="4"/>
        <v>-145288</v>
      </c>
      <c r="E140">
        <v>150000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>
        <f t="shared" si="5"/>
        <v>2356</v>
      </c>
      <c r="Q140" s="5" t="s">
        <v>8310</v>
      </c>
      <c r="R140" t="s">
        <v>8313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15">
        <f t="shared" si="4"/>
        <v>0</v>
      </c>
      <c r="E141">
        <v>500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>
        <f t="shared" si="5"/>
        <v>250</v>
      </c>
      <c r="Q141" s="5" t="s">
        <v>8310</v>
      </c>
      <c r="R141" t="s">
        <v>8313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15">
        <f t="shared" si="4"/>
        <v>-200000</v>
      </c>
      <c r="E142">
        <v>200000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>
        <f t="shared" si="5"/>
        <v>0</v>
      </c>
      <c r="Q142" s="5" t="s">
        <v>8310</v>
      </c>
      <c r="R142" t="s">
        <v>8313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15">
        <f t="shared" si="4"/>
        <v>-10707</v>
      </c>
      <c r="E143">
        <v>12000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>
        <f t="shared" si="5"/>
        <v>646.5</v>
      </c>
      <c r="Q143" s="5" t="s">
        <v>8310</v>
      </c>
      <c r="R143" t="s">
        <v>8313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15">
        <f t="shared" si="4"/>
        <v>-2990</v>
      </c>
      <c r="E144">
        <v>3000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>
        <f t="shared" si="5"/>
        <v>5</v>
      </c>
      <c r="Q144" s="5" t="s">
        <v>8310</v>
      </c>
      <c r="R144" t="s">
        <v>8313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15">
        <f t="shared" si="4"/>
        <v>-5500</v>
      </c>
      <c r="E145">
        <v>5500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>
        <f t="shared" si="5"/>
        <v>0</v>
      </c>
      <c r="Q145" s="5" t="s">
        <v>8310</v>
      </c>
      <c r="R145" t="s">
        <v>8313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15">
        <f t="shared" si="4"/>
        <v>-5430</v>
      </c>
      <c r="E146">
        <v>7500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>
        <f t="shared" si="5"/>
        <v>1035</v>
      </c>
      <c r="Q146" s="5" t="s">
        <v>8310</v>
      </c>
      <c r="R146" t="s">
        <v>8313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15">
        <f t="shared" si="4"/>
        <v>-4162</v>
      </c>
      <c r="E147">
        <v>4500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>
        <f t="shared" si="5"/>
        <v>169</v>
      </c>
      <c r="Q147" s="5" t="s">
        <v>8310</v>
      </c>
      <c r="R147" t="s">
        <v>8313</v>
      </c>
    </row>
    <row r="148" spans="1:18" ht="60" x14ac:dyDescent="0.25">
      <c r="A148">
        <v>146</v>
      </c>
      <c r="B148" s="3" t="s">
        <v>148</v>
      </c>
      <c r="C148" s="3" t="s">
        <v>4256</v>
      </c>
      <c r="D148" s="15">
        <f t="shared" si="4"/>
        <v>-19885</v>
      </c>
      <c r="E148">
        <v>20000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>
        <f t="shared" si="5"/>
        <v>57.5</v>
      </c>
      <c r="Q148" s="5" t="s">
        <v>8310</v>
      </c>
      <c r="R148" t="s">
        <v>8313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15">
        <f t="shared" si="4"/>
        <v>-7000</v>
      </c>
      <c r="E149">
        <v>7000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>
        <f t="shared" si="5"/>
        <v>0</v>
      </c>
      <c r="Q149" s="5" t="s">
        <v>8310</v>
      </c>
      <c r="R149" t="s">
        <v>8313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15">
        <f t="shared" si="4"/>
        <v>-49960</v>
      </c>
      <c r="E150">
        <v>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>
        <f t="shared" si="5"/>
        <v>20</v>
      </c>
      <c r="Q150" s="5" t="s">
        <v>8310</v>
      </c>
      <c r="R150" t="s">
        <v>8313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15">
        <f t="shared" si="4"/>
        <v>-9908</v>
      </c>
      <c r="E151">
        <v>10000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>
        <f t="shared" si="5"/>
        <v>46</v>
      </c>
      <c r="Q151" s="5" t="s">
        <v>8310</v>
      </c>
      <c r="R151" t="s">
        <v>8313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15">
        <f t="shared" si="4"/>
        <v>-99888</v>
      </c>
      <c r="E152">
        <v>130000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>
        <f t="shared" si="5"/>
        <v>15056</v>
      </c>
      <c r="Q152" s="5" t="s">
        <v>8310</v>
      </c>
      <c r="R152" t="s">
        <v>8313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15">
        <f t="shared" si="4"/>
        <v>-249860</v>
      </c>
      <c r="E153">
        <v>250000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>
        <f t="shared" si="5"/>
        <v>70</v>
      </c>
      <c r="Q153" s="5" t="s">
        <v>8310</v>
      </c>
      <c r="R153" t="s">
        <v>8313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15">
        <f t="shared" si="4"/>
        <v>-379970</v>
      </c>
      <c r="E154">
        <v>380000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>
        <f t="shared" si="5"/>
        <v>15</v>
      </c>
      <c r="Q154" s="5" t="s">
        <v>8310</v>
      </c>
      <c r="R154" t="s">
        <v>8313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15">
        <f t="shared" si="4"/>
        <v>-49641</v>
      </c>
      <c r="E155">
        <v>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>
        <f t="shared" si="5"/>
        <v>179.5</v>
      </c>
      <c r="Q155" s="5" t="s">
        <v>8310</v>
      </c>
      <c r="R155" t="s">
        <v>8313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15">
        <f t="shared" si="4"/>
        <v>-1460</v>
      </c>
      <c r="E156">
        <v>1500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>
        <f t="shared" si="5"/>
        <v>20</v>
      </c>
      <c r="Q156" s="5" t="s">
        <v>8310</v>
      </c>
      <c r="R156" t="s">
        <v>8313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15">
        <f t="shared" si="4"/>
        <v>-1349919</v>
      </c>
      <c r="E157">
        <v>1350000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>
        <f t="shared" si="5"/>
        <v>40.5</v>
      </c>
      <c r="Q157" s="5" t="s">
        <v>8310</v>
      </c>
      <c r="R157" t="s">
        <v>8313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15">
        <f t="shared" si="4"/>
        <v>-33215</v>
      </c>
      <c r="E158">
        <v>35000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>
        <f t="shared" si="5"/>
        <v>892.5</v>
      </c>
      <c r="Q158" s="5" t="s">
        <v>8310</v>
      </c>
      <c r="R158" t="s">
        <v>8313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15">
        <f t="shared" si="4"/>
        <v>-2987</v>
      </c>
      <c r="E159">
        <v>2995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>
        <f t="shared" si="5"/>
        <v>4</v>
      </c>
      <c r="Q159" s="5" t="s">
        <v>8310</v>
      </c>
      <c r="R159" t="s">
        <v>8313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15">
        <f t="shared" si="4"/>
        <v>-5000</v>
      </c>
      <c r="E160">
        <v>5000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>
        <f t="shared" si="5"/>
        <v>0</v>
      </c>
      <c r="Q160" s="5" t="s">
        <v>8310</v>
      </c>
      <c r="R160" t="s">
        <v>8313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15">
        <f t="shared" si="4"/>
        <v>-499990</v>
      </c>
      <c r="E161">
        <v>500000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>
        <f t="shared" si="5"/>
        <v>5</v>
      </c>
      <c r="Q161" s="5" t="s">
        <v>8310</v>
      </c>
      <c r="R161" t="s">
        <v>8313</v>
      </c>
    </row>
    <row r="162" spans="1:18" ht="60" x14ac:dyDescent="0.25">
      <c r="A162">
        <v>160</v>
      </c>
      <c r="B162" s="3" t="s">
        <v>162</v>
      </c>
      <c r="C162" s="3" t="s">
        <v>4270</v>
      </c>
      <c r="D162" s="15">
        <f t="shared" si="4"/>
        <v>-5000</v>
      </c>
      <c r="E162">
        <v>5000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>
        <f t="shared" si="5"/>
        <v>0</v>
      </c>
      <c r="Q162" s="5" t="s">
        <v>8310</v>
      </c>
      <c r="R162" t="s">
        <v>8314</v>
      </c>
    </row>
    <row r="163" spans="1:18" ht="60" x14ac:dyDescent="0.25">
      <c r="A163">
        <v>161</v>
      </c>
      <c r="B163" s="3" t="s">
        <v>163</v>
      </c>
      <c r="C163" s="3" t="s">
        <v>4271</v>
      </c>
      <c r="D163" s="15">
        <f t="shared" si="4"/>
        <v>-49995</v>
      </c>
      <c r="E163">
        <v>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>
        <f t="shared" si="5"/>
        <v>2.5</v>
      </c>
      <c r="Q163" s="5" t="s">
        <v>8310</v>
      </c>
      <c r="R163" t="s">
        <v>8314</v>
      </c>
    </row>
    <row r="164" spans="1:18" ht="45" x14ac:dyDescent="0.25">
      <c r="A164">
        <v>162</v>
      </c>
      <c r="B164" s="3" t="s">
        <v>164</v>
      </c>
      <c r="C164" s="3" t="s">
        <v>4272</v>
      </c>
      <c r="D164" s="15">
        <f t="shared" si="4"/>
        <v>-2365</v>
      </c>
      <c r="E164">
        <v>2800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>
        <f t="shared" si="5"/>
        <v>217.5</v>
      </c>
      <c r="Q164" s="5" t="s">
        <v>8310</v>
      </c>
      <c r="R164" t="s">
        <v>8314</v>
      </c>
    </row>
    <row r="165" spans="1:18" ht="60" x14ac:dyDescent="0.25">
      <c r="A165">
        <v>163</v>
      </c>
      <c r="B165" s="3" t="s">
        <v>165</v>
      </c>
      <c r="C165" s="3" t="s">
        <v>4273</v>
      </c>
      <c r="D165" s="15">
        <f t="shared" si="4"/>
        <v>-2000000</v>
      </c>
      <c r="E165">
        <v>2000000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>
        <f t="shared" si="5"/>
        <v>0</v>
      </c>
      <c r="Q165" s="5" t="s">
        <v>8310</v>
      </c>
      <c r="R165" t="s">
        <v>8314</v>
      </c>
    </row>
    <row r="166" spans="1:18" ht="60" x14ac:dyDescent="0.25">
      <c r="A166">
        <v>164</v>
      </c>
      <c r="B166" s="3" t="s">
        <v>166</v>
      </c>
      <c r="C166" s="3" t="s">
        <v>4274</v>
      </c>
      <c r="D166" s="15">
        <f t="shared" si="4"/>
        <v>-119360</v>
      </c>
      <c r="E166">
        <v>120000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>
        <f t="shared" si="5"/>
        <v>320</v>
      </c>
      <c r="Q166" s="5" t="s">
        <v>8310</v>
      </c>
      <c r="R166" t="s">
        <v>8314</v>
      </c>
    </row>
    <row r="167" spans="1:18" ht="30" x14ac:dyDescent="0.25">
      <c r="A167">
        <v>165</v>
      </c>
      <c r="B167" s="3" t="s">
        <v>167</v>
      </c>
      <c r="C167" s="3" t="s">
        <v>4275</v>
      </c>
      <c r="D167" s="15">
        <f t="shared" si="4"/>
        <v>-17000</v>
      </c>
      <c r="E167">
        <v>17000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>
        <f t="shared" si="5"/>
        <v>0</v>
      </c>
      <c r="Q167" s="5" t="s">
        <v>8310</v>
      </c>
      <c r="R167" t="s">
        <v>8314</v>
      </c>
    </row>
    <row r="168" spans="1:18" ht="45" x14ac:dyDescent="0.25">
      <c r="A168">
        <v>166</v>
      </c>
      <c r="B168" s="3" t="s">
        <v>168</v>
      </c>
      <c r="C168" s="3" t="s">
        <v>4276</v>
      </c>
      <c r="D168" s="15">
        <f t="shared" si="4"/>
        <v>-2000</v>
      </c>
      <c r="E168">
        <v>5000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>
        <f t="shared" si="5"/>
        <v>1500</v>
      </c>
      <c r="Q168" s="5" t="s">
        <v>8310</v>
      </c>
      <c r="R168" t="s">
        <v>8314</v>
      </c>
    </row>
    <row r="169" spans="1:18" ht="45" x14ac:dyDescent="0.25">
      <c r="A169">
        <v>167</v>
      </c>
      <c r="B169" s="3" t="s">
        <v>169</v>
      </c>
      <c r="C169" s="3" t="s">
        <v>4277</v>
      </c>
      <c r="D169" s="15">
        <f t="shared" si="4"/>
        <v>-109989</v>
      </c>
      <c r="E169">
        <v>110000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>
        <f t="shared" si="5"/>
        <v>5.5</v>
      </c>
      <c r="Q169" s="5" t="s">
        <v>8310</v>
      </c>
      <c r="R169" t="s">
        <v>8314</v>
      </c>
    </row>
    <row r="170" spans="1:18" ht="60" x14ac:dyDescent="0.25">
      <c r="A170">
        <v>168</v>
      </c>
      <c r="B170" s="3" t="s">
        <v>170</v>
      </c>
      <c r="C170" s="3" t="s">
        <v>4278</v>
      </c>
      <c r="D170" s="15">
        <f t="shared" si="4"/>
        <v>-7675</v>
      </c>
      <c r="E170">
        <v>8000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>
        <f t="shared" si="5"/>
        <v>162.5</v>
      </c>
      <c r="Q170" s="5" t="s">
        <v>8310</v>
      </c>
      <c r="R170" t="s">
        <v>8314</v>
      </c>
    </row>
    <row r="171" spans="1:18" ht="60" x14ac:dyDescent="0.25">
      <c r="A171">
        <v>169</v>
      </c>
      <c r="B171" s="3" t="s">
        <v>171</v>
      </c>
      <c r="C171" s="3" t="s">
        <v>4279</v>
      </c>
      <c r="D171" s="15">
        <f t="shared" si="4"/>
        <v>-1940</v>
      </c>
      <c r="E171">
        <v>2500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>
        <f t="shared" si="5"/>
        <v>280</v>
      </c>
      <c r="Q171" s="5" t="s">
        <v>8310</v>
      </c>
      <c r="R171" t="s">
        <v>8314</v>
      </c>
    </row>
    <row r="172" spans="1:18" ht="60" x14ac:dyDescent="0.25">
      <c r="A172">
        <v>170</v>
      </c>
      <c r="B172" s="3" t="s">
        <v>172</v>
      </c>
      <c r="C172" s="3" t="s">
        <v>4280</v>
      </c>
      <c r="D172" s="15">
        <f t="shared" si="4"/>
        <v>-9675</v>
      </c>
      <c r="E172">
        <v>10000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>
        <f t="shared" si="5"/>
        <v>162.5</v>
      </c>
      <c r="Q172" s="5" t="s">
        <v>8310</v>
      </c>
      <c r="R172" t="s">
        <v>8314</v>
      </c>
    </row>
    <row r="173" spans="1:18" ht="45" x14ac:dyDescent="0.25">
      <c r="A173">
        <v>171</v>
      </c>
      <c r="B173" s="3" t="s">
        <v>173</v>
      </c>
      <c r="C173" s="3" t="s">
        <v>4281</v>
      </c>
      <c r="D173" s="15">
        <f t="shared" si="4"/>
        <v>-49999</v>
      </c>
      <c r="E173">
        <v>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>
        <f t="shared" si="5"/>
        <v>0.5</v>
      </c>
      <c r="Q173" s="5" t="s">
        <v>8310</v>
      </c>
      <c r="R173" t="s">
        <v>8314</v>
      </c>
    </row>
    <row r="174" spans="1:18" ht="45" x14ac:dyDescent="0.25">
      <c r="A174">
        <v>172</v>
      </c>
      <c r="B174" s="3" t="s">
        <v>174</v>
      </c>
      <c r="C174" s="3" t="s">
        <v>4282</v>
      </c>
      <c r="D174" s="15">
        <f t="shared" si="4"/>
        <v>-95000</v>
      </c>
      <c r="E174">
        <v>95000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>
        <f t="shared" si="5"/>
        <v>0</v>
      </c>
      <c r="Q174" s="5" t="s">
        <v>8310</v>
      </c>
      <c r="R174" t="s">
        <v>8314</v>
      </c>
    </row>
    <row r="175" spans="1:18" ht="45" x14ac:dyDescent="0.25">
      <c r="A175">
        <v>173</v>
      </c>
      <c r="B175" s="3" t="s">
        <v>175</v>
      </c>
      <c r="C175" s="3" t="s">
        <v>4283</v>
      </c>
      <c r="D175" s="15">
        <f t="shared" si="4"/>
        <v>-1110</v>
      </c>
      <c r="E175">
        <v>1110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>
        <f t="shared" si="5"/>
        <v>0</v>
      </c>
      <c r="Q175" s="5" t="s">
        <v>8310</v>
      </c>
      <c r="R175" t="s">
        <v>8314</v>
      </c>
    </row>
    <row r="176" spans="1:18" ht="60" x14ac:dyDescent="0.25">
      <c r="A176">
        <v>174</v>
      </c>
      <c r="B176" s="3" t="s">
        <v>176</v>
      </c>
      <c r="C176" s="3" t="s">
        <v>4284</v>
      </c>
      <c r="D176" s="15">
        <f t="shared" si="4"/>
        <v>-6000</v>
      </c>
      <c r="E176">
        <v>6000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>
        <f t="shared" si="5"/>
        <v>0</v>
      </c>
      <c r="Q176" s="5" t="s">
        <v>8310</v>
      </c>
      <c r="R176" t="s">
        <v>8314</v>
      </c>
    </row>
    <row r="177" spans="1:18" ht="60" x14ac:dyDescent="0.25">
      <c r="A177">
        <v>175</v>
      </c>
      <c r="B177" s="3" t="s">
        <v>177</v>
      </c>
      <c r="C177" s="3" t="s">
        <v>4285</v>
      </c>
      <c r="D177" s="15">
        <f t="shared" si="4"/>
        <v>-18703</v>
      </c>
      <c r="E177">
        <v>20000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>
        <f t="shared" si="5"/>
        <v>648.5</v>
      </c>
      <c r="Q177" s="5" t="s">
        <v>8310</v>
      </c>
      <c r="R177" t="s">
        <v>8314</v>
      </c>
    </row>
    <row r="178" spans="1:18" ht="60" x14ac:dyDescent="0.25">
      <c r="A178">
        <v>176</v>
      </c>
      <c r="B178" s="3" t="s">
        <v>178</v>
      </c>
      <c r="C178" s="3" t="s">
        <v>4286</v>
      </c>
      <c r="D178" s="15">
        <f t="shared" si="4"/>
        <v>-1500</v>
      </c>
      <c r="E178">
        <v>1500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>
        <f t="shared" si="5"/>
        <v>0</v>
      </c>
      <c r="Q178" s="5" t="s">
        <v>8310</v>
      </c>
      <c r="R178" t="s">
        <v>8314</v>
      </c>
    </row>
    <row r="179" spans="1:18" ht="30" x14ac:dyDescent="0.25">
      <c r="A179">
        <v>177</v>
      </c>
      <c r="B179" s="3" t="s">
        <v>179</v>
      </c>
      <c r="C179" s="3" t="s">
        <v>4287</v>
      </c>
      <c r="D179" s="15">
        <f t="shared" si="4"/>
        <v>-270</v>
      </c>
      <c r="E179">
        <v>450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>
        <f t="shared" si="5"/>
        <v>90</v>
      </c>
      <c r="Q179" s="5" t="s">
        <v>8310</v>
      </c>
      <c r="R179" t="s">
        <v>8314</v>
      </c>
    </row>
    <row r="180" spans="1:18" ht="45" x14ac:dyDescent="0.25">
      <c r="A180">
        <v>178</v>
      </c>
      <c r="B180" s="3" t="s">
        <v>180</v>
      </c>
      <c r="C180" s="3" t="s">
        <v>4288</v>
      </c>
      <c r="D180" s="15">
        <f t="shared" si="4"/>
        <v>-500000</v>
      </c>
      <c r="E180">
        <v>500000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>
        <f t="shared" si="5"/>
        <v>0</v>
      </c>
      <c r="Q180" s="5" t="s">
        <v>8310</v>
      </c>
      <c r="R180" t="s">
        <v>8314</v>
      </c>
    </row>
    <row r="181" spans="1:18" ht="30" x14ac:dyDescent="0.25">
      <c r="A181">
        <v>179</v>
      </c>
      <c r="B181" s="3" t="s">
        <v>181</v>
      </c>
      <c r="C181" s="3" t="s">
        <v>4289</v>
      </c>
      <c r="D181" s="15">
        <f t="shared" si="4"/>
        <v>-800</v>
      </c>
      <c r="E181">
        <v>1000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>
        <f t="shared" si="5"/>
        <v>100</v>
      </c>
      <c r="Q181" s="5" t="s">
        <v>8310</v>
      </c>
      <c r="R181" t="s">
        <v>8314</v>
      </c>
    </row>
    <row r="182" spans="1:18" ht="45" x14ac:dyDescent="0.25">
      <c r="A182">
        <v>180</v>
      </c>
      <c r="B182" s="3" t="s">
        <v>182</v>
      </c>
      <c r="C182" s="3" t="s">
        <v>4290</v>
      </c>
      <c r="D182" s="15">
        <f t="shared" si="4"/>
        <v>-799</v>
      </c>
      <c r="E182">
        <v>1200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>
        <f t="shared" si="5"/>
        <v>200.5</v>
      </c>
      <c r="Q182" s="5" t="s">
        <v>8310</v>
      </c>
      <c r="R182" t="s">
        <v>8314</v>
      </c>
    </row>
    <row r="183" spans="1:18" ht="60" x14ac:dyDescent="0.25">
      <c r="A183">
        <v>181</v>
      </c>
      <c r="B183" s="3" t="s">
        <v>183</v>
      </c>
      <c r="C183" s="3" t="s">
        <v>4291</v>
      </c>
      <c r="D183" s="15">
        <f t="shared" si="4"/>
        <v>-2701</v>
      </c>
      <c r="E183">
        <v>3423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>
        <f t="shared" si="5"/>
        <v>361</v>
      </c>
      <c r="Q183" s="5" t="s">
        <v>8310</v>
      </c>
      <c r="R183" t="s">
        <v>8314</v>
      </c>
    </row>
    <row r="184" spans="1:18" ht="60" x14ac:dyDescent="0.25">
      <c r="A184">
        <v>182</v>
      </c>
      <c r="B184" s="3" t="s">
        <v>184</v>
      </c>
      <c r="C184" s="3" t="s">
        <v>4292</v>
      </c>
      <c r="D184" s="15">
        <f t="shared" si="4"/>
        <v>-1000</v>
      </c>
      <c r="E184">
        <v>1000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>
        <f t="shared" si="5"/>
        <v>0</v>
      </c>
      <c r="Q184" s="5" t="s">
        <v>8310</v>
      </c>
      <c r="R184" t="s">
        <v>8314</v>
      </c>
    </row>
    <row r="185" spans="1:18" x14ac:dyDescent="0.25">
      <c r="A185">
        <v>183</v>
      </c>
      <c r="B185" s="3" t="s">
        <v>185</v>
      </c>
      <c r="C185" s="3" t="s">
        <v>4293</v>
      </c>
      <c r="D185" s="15">
        <f t="shared" si="4"/>
        <v>-8018</v>
      </c>
      <c r="E185">
        <v>12500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>
        <f t="shared" si="5"/>
        <v>2241</v>
      </c>
      <c r="Q185" s="5" t="s">
        <v>8310</v>
      </c>
      <c r="R185" t="s">
        <v>8314</v>
      </c>
    </row>
    <row r="186" spans="1:18" ht="60" x14ac:dyDescent="0.25">
      <c r="A186">
        <v>184</v>
      </c>
      <c r="B186" s="3" t="s">
        <v>186</v>
      </c>
      <c r="C186" s="3" t="s">
        <v>4294</v>
      </c>
      <c r="D186" s="15">
        <f t="shared" si="4"/>
        <v>-1449</v>
      </c>
      <c r="E186">
        <v>1500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>
        <f t="shared" si="5"/>
        <v>25.5</v>
      </c>
      <c r="Q186" s="5" t="s">
        <v>8310</v>
      </c>
      <c r="R186" t="s">
        <v>8314</v>
      </c>
    </row>
    <row r="187" spans="1:18" x14ac:dyDescent="0.25">
      <c r="A187">
        <v>185</v>
      </c>
      <c r="B187" s="3" t="s">
        <v>187</v>
      </c>
      <c r="C187" s="3" t="s">
        <v>4295</v>
      </c>
      <c r="D187" s="15">
        <f t="shared" si="4"/>
        <v>-37800</v>
      </c>
      <c r="E187">
        <v>40000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>
        <f t="shared" si="5"/>
        <v>1100</v>
      </c>
      <c r="Q187" s="5" t="s">
        <v>8310</v>
      </c>
      <c r="R187" t="s">
        <v>8314</v>
      </c>
    </row>
    <row r="188" spans="1:18" ht="60" x14ac:dyDescent="0.25">
      <c r="A188">
        <v>186</v>
      </c>
      <c r="B188" s="3" t="s">
        <v>188</v>
      </c>
      <c r="C188" s="3" t="s">
        <v>4296</v>
      </c>
      <c r="D188" s="15">
        <f t="shared" si="4"/>
        <v>-5000</v>
      </c>
      <c r="E188">
        <v>5000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>
        <f t="shared" si="5"/>
        <v>0</v>
      </c>
      <c r="Q188" s="5" t="s">
        <v>8310</v>
      </c>
      <c r="R188" t="s">
        <v>8314</v>
      </c>
    </row>
    <row r="189" spans="1:18" ht="45" x14ac:dyDescent="0.25">
      <c r="A189">
        <v>187</v>
      </c>
      <c r="B189" s="3" t="s">
        <v>189</v>
      </c>
      <c r="C189" s="3" t="s">
        <v>4297</v>
      </c>
      <c r="D189" s="15">
        <f t="shared" si="4"/>
        <v>-4200</v>
      </c>
      <c r="E189">
        <v>5000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>
        <f t="shared" si="5"/>
        <v>400</v>
      </c>
      <c r="Q189" s="5" t="s">
        <v>8310</v>
      </c>
      <c r="R189" t="s">
        <v>8314</v>
      </c>
    </row>
    <row r="190" spans="1:18" ht="60" x14ac:dyDescent="0.25">
      <c r="A190">
        <v>188</v>
      </c>
      <c r="B190" s="3" t="s">
        <v>190</v>
      </c>
      <c r="C190" s="3" t="s">
        <v>4298</v>
      </c>
      <c r="D190" s="15">
        <f t="shared" si="4"/>
        <v>-1500</v>
      </c>
      <c r="E190">
        <v>1500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>
        <f t="shared" si="5"/>
        <v>0</v>
      </c>
      <c r="Q190" s="5" t="s">
        <v>8310</v>
      </c>
      <c r="R190" t="s">
        <v>8314</v>
      </c>
    </row>
    <row r="191" spans="1:18" ht="60" x14ac:dyDescent="0.25">
      <c r="A191">
        <v>189</v>
      </c>
      <c r="B191" s="3" t="s">
        <v>191</v>
      </c>
      <c r="C191" s="3" t="s">
        <v>4299</v>
      </c>
      <c r="D191" s="15">
        <f t="shared" si="4"/>
        <v>-499655</v>
      </c>
      <c r="E191">
        <v>500000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>
        <f t="shared" si="5"/>
        <v>172.5</v>
      </c>
      <c r="Q191" s="5" t="s">
        <v>8310</v>
      </c>
      <c r="R191" t="s">
        <v>8314</v>
      </c>
    </row>
    <row r="192" spans="1:18" x14ac:dyDescent="0.25">
      <c r="A192">
        <v>190</v>
      </c>
      <c r="B192" s="3" t="s">
        <v>192</v>
      </c>
      <c r="C192" s="3" t="s">
        <v>4300</v>
      </c>
      <c r="D192" s="15">
        <f t="shared" si="4"/>
        <v>-11950</v>
      </c>
      <c r="E192">
        <v>12000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>
        <f t="shared" si="5"/>
        <v>25</v>
      </c>
      <c r="Q192" s="5" t="s">
        <v>8310</v>
      </c>
      <c r="R192" t="s">
        <v>8314</v>
      </c>
    </row>
    <row r="193" spans="1:18" ht="45" x14ac:dyDescent="0.25">
      <c r="A193">
        <v>191</v>
      </c>
      <c r="B193" s="3" t="s">
        <v>193</v>
      </c>
      <c r="C193" s="3" t="s">
        <v>4301</v>
      </c>
      <c r="D193" s="15">
        <f t="shared" si="4"/>
        <v>-4750</v>
      </c>
      <c r="E193">
        <v>5000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>
        <f t="shared" si="5"/>
        <v>125</v>
      </c>
      <c r="Q193" s="5" t="s">
        <v>8310</v>
      </c>
      <c r="R193" t="s">
        <v>8314</v>
      </c>
    </row>
    <row r="194" spans="1:18" ht="60" x14ac:dyDescent="0.25">
      <c r="A194">
        <v>192</v>
      </c>
      <c r="B194" s="3" t="s">
        <v>194</v>
      </c>
      <c r="C194" s="3" t="s">
        <v>4302</v>
      </c>
      <c r="D194" s="15">
        <f t="shared" si="4"/>
        <v>-999983</v>
      </c>
      <c r="E194">
        <v>1000000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>
        <f t="shared" si="5"/>
        <v>8.5</v>
      </c>
      <c r="Q194" s="5" t="s">
        <v>8310</v>
      </c>
      <c r="R194" t="s">
        <v>8314</v>
      </c>
    </row>
    <row r="195" spans="1:18" ht="60" x14ac:dyDescent="0.25">
      <c r="A195">
        <v>193</v>
      </c>
      <c r="B195" s="3" t="s">
        <v>195</v>
      </c>
      <c r="C195" s="3" t="s">
        <v>4303</v>
      </c>
      <c r="D195" s="15">
        <f t="shared" ref="D195:D258" si="6">F195-E195</f>
        <v>-1000</v>
      </c>
      <c r="E195">
        <v>1000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>
        <f t="shared" ref="P195:P258" si="7">AVERAGE(D195:E195)</f>
        <v>0</v>
      </c>
      <c r="Q195" s="5" t="s">
        <v>8310</v>
      </c>
      <c r="R195" t="s">
        <v>8314</v>
      </c>
    </row>
    <row r="196" spans="1:18" ht="45" x14ac:dyDescent="0.25">
      <c r="A196">
        <v>194</v>
      </c>
      <c r="B196" s="3" t="s">
        <v>196</v>
      </c>
      <c r="C196" s="3" t="s">
        <v>4304</v>
      </c>
      <c r="D196" s="15">
        <f t="shared" si="6"/>
        <v>-2497</v>
      </c>
      <c r="E196">
        <v>2500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>
        <f t="shared" si="7"/>
        <v>1.5</v>
      </c>
      <c r="Q196" s="5" t="s">
        <v>8310</v>
      </c>
      <c r="R196" t="s">
        <v>8314</v>
      </c>
    </row>
    <row r="197" spans="1:18" ht="45" x14ac:dyDescent="0.25">
      <c r="A197">
        <v>195</v>
      </c>
      <c r="B197" s="3" t="s">
        <v>197</v>
      </c>
      <c r="C197" s="3" t="s">
        <v>4305</v>
      </c>
      <c r="D197" s="15">
        <f t="shared" si="6"/>
        <v>-2000000</v>
      </c>
      <c r="E197">
        <v>2000000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>
        <f t="shared" si="7"/>
        <v>0</v>
      </c>
      <c r="Q197" s="5" t="s">
        <v>8310</v>
      </c>
      <c r="R197" t="s">
        <v>8314</v>
      </c>
    </row>
    <row r="198" spans="1:18" ht="45" x14ac:dyDescent="0.25">
      <c r="A198">
        <v>196</v>
      </c>
      <c r="B198" s="3" t="s">
        <v>198</v>
      </c>
      <c r="C198" s="3" t="s">
        <v>4306</v>
      </c>
      <c r="D198" s="15">
        <f t="shared" si="6"/>
        <v>-2035</v>
      </c>
      <c r="E198">
        <v>3500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>
        <f t="shared" si="7"/>
        <v>732.5</v>
      </c>
      <c r="Q198" s="5" t="s">
        <v>8310</v>
      </c>
      <c r="R198" t="s">
        <v>8314</v>
      </c>
    </row>
    <row r="199" spans="1:18" ht="60" x14ac:dyDescent="0.25">
      <c r="A199">
        <v>197</v>
      </c>
      <c r="B199" s="3" t="s">
        <v>199</v>
      </c>
      <c r="C199" s="3" t="s">
        <v>4307</v>
      </c>
      <c r="D199" s="15">
        <f t="shared" si="6"/>
        <v>-2238</v>
      </c>
      <c r="E199">
        <v>2500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>
        <f t="shared" si="7"/>
        <v>131</v>
      </c>
      <c r="Q199" s="5" t="s">
        <v>8310</v>
      </c>
      <c r="R199" t="s">
        <v>8314</v>
      </c>
    </row>
    <row r="200" spans="1:18" ht="60" x14ac:dyDescent="0.25">
      <c r="A200">
        <v>198</v>
      </c>
      <c r="B200" s="3" t="s">
        <v>200</v>
      </c>
      <c r="C200" s="3" t="s">
        <v>4308</v>
      </c>
      <c r="D200" s="15">
        <f t="shared" si="6"/>
        <v>-24721</v>
      </c>
      <c r="E200">
        <v>25000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>
        <f t="shared" si="7"/>
        <v>139.5</v>
      </c>
      <c r="Q200" s="5" t="s">
        <v>8310</v>
      </c>
      <c r="R200" t="s">
        <v>8314</v>
      </c>
    </row>
    <row r="201" spans="1:18" ht="60" x14ac:dyDescent="0.25">
      <c r="A201">
        <v>199</v>
      </c>
      <c r="B201" s="3" t="s">
        <v>201</v>
      </c>
      <c r="C201" s="3" t="s">
        <v>4309</v>
      </c>
      <c r="D201" s="15">
        <f t="shared" si="6"/>
        <v>-10000</v>
      </c>
      <c r="E201">
        <v>10000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>
        <f t="shared" si="7"/>
        <v>0</v>
      </c>
      <c r="Q201" s="5" t="s">
        <v>8310</v>
      </c>
      <c r="R201" t="s">
        <v>8314</v>
      </c>
    </row>
    <row r="202" spans="1:18" ht="45" x14ac:dyDescent="0.25">
      <c r="A202">
        <v>200</v>
      </c>
      <c r="B202" s="3" t="s">
        <v>202</v>
      </c>
      <c r="C202" s="3" t="s">
        <v>4310</v>
      </c>
      <c r="D202" s="15">
        <f t="shared" si="6"/>
        <v>-4428.45</v>
      </c>
      <c r="E202">
        <v>6000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>
        <f t="shared" si="7"/>
        <v>785.77500000000009</v>
      </c>
      <c r="Q202" s="5" t="s">
        <v>8310</v>
      </c>
      <c r="R202" t="s">
        <v>8314</v>
      </c>
    </row>
    <row r="203" spans="1:18" ht="60" x14ac:dyDescent="0.25">
      <c r="A203">
        <v>201</v>
      </c>
      <c r="B203" s="3" t="s">
        <v>203</v>
      </c>
      <c r="C203" s="3" t="s">
        <v>4311</v>
      </c>
      <c r="D203" s="15">
        <f t="shared" si="6"/>
        <v>-270</v>
      </c>
      <c r="E203">
        <v>650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>
        <f t="shared" si="7"/>
        <v>190</v>
      </c>
      <c r="Q203" s="5" t="s">
        <v>8310</v>
      </c>
      <c r="R203" t="s">
        <v>8314</v>
      </c>
    </row>
    <row r="204" spans="1:18" x14ac:dyDescent="0.25">
      <c r="A204">
        <v>202</v>
      </c>
      <c r="B204" s="3" t="s">
        <v>204</v>
      </c>
      <c r="C204" s="3" t="s">
        <v>4312</v>
      </c>
      <c r="D204" s="15">
        <f t="shared" si="6"/>
        <v>-6000</v>
      </c>
      <c r="E204">
        <v>6000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>
        <f t="shared" si="7"/>
        <v>0</v>
      </c>
      <c r="Q204" s="5" t="s">
        <v>8310</v>
      </c>
      <c r="R204" t="s">
        <v>8314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15">
        <f t="shared" si="6"/>
        <v>-1754</v>
      </c>
      <c r="E205">
        <v>2500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>
        <f t="shared" si="7"/>
        <v>373</v>
      </c>
      <c r="Q205" s="5" t="s">
        <v>8310</v>
      </c>
      <c r="R205" t="s">
        <v>8314</v>
      </c>
    </row>
    <row r="206" spans="1:18" ht="60" x14ac:dyDescent="0.25">
      <c r="A206">
        <v>204</v>
      </c>
      <c r="B206" s="3" t="s">
        <v>206</v>
      </c>
      <c r="C206" s="3" t="s">
        <v>4314</v>
      </c>
      <c r="D206" s="15">
        <f t="shared" si="6"/>
        <v>-147835</v>
      </c>
      <c r="E206">
        <v>300000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>
        <f t="shared" si="7"/>
        <v>76082.5</v>
      </c>
      <c r="Q206" s="5" t="s">
        <v>8310</v>
      </c>
      <c r="R206" t="s">
        <v>8314</v>
      </c>
    </row>
    <row r="207" spans="1:18" ht="45" x14ac:dyDescent="0.25">
      <c r="A207">
        <v>205</v>
      </c>
      <c r="B207" s="3" t="s">
        <v>207</v>
      </c>
      <c r="C207" s="3" t="s">
        <v>4315</v>
      </c>
      <c r="D207" s="15">
        <f t="shared" si="6"/>
        <v>-6700</v>
      </c>
      <c r="E207">
        <v>8000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>
        <f t="shared" si="7"/>
        <v>650</v>
      </c>
      <c r="Q207" s="5" t="s">
        <v>8310</v>
      </c>
      <c r="R207" t="s">
        <v>8314</v>
      </c>
    </row>
    <row r="208" spans="1:18" ht="45" x14ac:dyDescent="0.25">
      <c r="A208">
        <v>206</v>
      </c>
      <c r="B208" s="3" t="s">
        <v>208</v>
      </c>
      <c r="C208" s="3" t="s">
        <v>4316</v>
      </c>
      <c r="D208" s="15">
        <f t="shared" si="6"/>
        <v>-12700</v>
      </c>
      <c r="E208">
        <v>12700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>
        <f t="shared" si="7"/>
        <v>0</v>
      </c>
      <c r="Q208" s="5" t="s">
        <v>8310</v>
      </c>
      <c r="R208" t="s">
        <v>8314</v>
      </c>
    </row>
    <row r="209" spans="1:18" ht="45" x14ac:dyDescent="0.25">
      <c r="A209">
        <v>207</v>
      </c>
      <c r="B209" s="3" t="s">
        <v>209</v>
      </c>
      <c r="C209" s="3" t="s">
        <v>4317</v>
      </c>
      <c r="D209" s="15">
        <f t="shared" si="6"/>
        <v>-11870</v>
      </c>
      <c r="E209">
        <v>14000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>
        <f t="shared" si="7"/>
        <v>1065</v>
      </c>
      <c r="Q209" s="5" t="s">
        <v>8310</v>
      </c>
      <c r="R209" t="s">
        <v>8314</v>
      </c>
    </row>
    <row r="210" spans="1:18" ht="60" x14ac:dyDescent="0.25">
      <c r="A210">
        <v>208</v>
      </c>
      <c r="B210" s="3" t="s">
        <v>210</v>
      </c>
      <c r="C210" s="3" t="s">
        <v>4318</v>
      </c>
      <c r="D210" s="15">
        <f t="shared" si="6"/>
        <v>-50000</v>
      </c>
      <c r="E210">
        <v>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>
        <f t="shared" si="7"/>
        <v>0</v>
      </c>
      <c r="Q210" s="5" t="s">
        <v>8310</v>
      </c>
      <c r="R210" t="s">
        <v>8314</v>
      </c>
    </row>
    <row r="211" spans="1:18" ht="60" x14ac:dyDescent="0.25">
      <c r="A211">
        <v>209</v>
      </c>
      <c r="B211" s="3" t="s">
        <v>211</v>
      </c>
      <c r="C211" s="3" t="s">
        <v>4319</v>
      </c>
      <c r="D211" s="15">
        <f t="shared" si="6"/>
        <v>-25000</v>
      </c>
      <c r="E211">
        <v>25000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>
        <f t="shared" si="7"/>
        <v>0</v>
      </c>
      <c r="Q211" s="5" t="s">
        <v>8310</v>
      </c>
      <c r="R211" t="s">
        <v>8314</v>
      </c>
    </row>
    <row r="212" spans="1:18" ht="60" x14ac:dyDescent="0.25">
      <c r="A212">
        <v>210</v>
      </c>
      <c r="B212" s="3" t="s">
        <v>212</v>
      </c>
      <c r="C212" s="3" t="s">
        <v>4320</v>
      </c>
      <c r="D212" s="15">
        <f t="shared" si="6"/>
        <v>-8970</v>
      </c>
      <c r="E212">
        <v>12000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>
        <f t="shared" si="7"/>
        <v>1515</v>
      </c>
      <c r="Q212" s="5" t="s">
        <v>8310</v>
      </c>
      <c r="R212" t="s">
        <v>8314</v>
      </c>
    </row>
    <row r="213" spans="1:18" ht="60" x14ac:dyDescent="0.25">
      <c r="A213">
        <v>211</v>
      </c>
      <c r="B213" s="3" t="s">
        <v>213</v>
      </c>
      <c r="C213" s="3" t="s">
        <v>4321</v>
      </c>
      <c r="D213" s="15">
        <f t="shared" si="6"/>
        <v>-2770</v>
      </c>
      <c r="E213">
        <v>5000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>
        <f t="shared" si="7"/>
        <v>1115</v>
      </c>
      <c r="Q213" s="5" t="s">
        <v>8310</v>
      </c>
      <c r="R213" t="s">
        <v>8314</v>
      </c>
    </row>
    <row r="214" spans="1:18" ht="45" x14ac:dyDescent="0.25">
      <c r="A214">
        <v>212</v>
      </c>
      <c r="B214" s="3" t="s">
        <v>214</v>
      </c>
      <c r="C214" s="3" t="s">
        <v>4322</v>
      </c>
      <c r="D214" s="15">
        <f t="shared" si="6"/>
        <v>-6299</v>
      </c>
      <c r="E214">
        <v>6300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>
        <f t="shared" si="7"/>
        <v>0.5</v>
      </c>
      <c r="Q214" s="5" t="s">
        <v>8310</v>
      </c>
      <c r="R214" t="s">
        <v>8314</v>
      </c>
    </row>
    <row r="215" spans="1:18" ht="45" x14ac:dyDescent="0.25">
      <c r="A215">
        <v>213</v>
      </c>
      <c r="B215" s="3" t="s">
        <v>215</v>
      </c>
      <c r="C215" s="3" t="s">
        <v>4323</v>
      </c>
      <c r="D215" s="15">
        <f t="shared" si="6"/>
        <v>-49980</v>
      </c>
      <c r="E215">
        <v>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>
        <f t="shared" si="7"/>
        <v>10</v>
      </c>
      <c r="Q215" s="5" t="s">
        <v>8310</v>
      </c>
      <c r="R215" t="s">
        <v>8314</v>
      </c>
    </row>
    <row r="216" spans="1:18" ht="60" x14ac:dyDescent="0.25">
      <c r="A216">
        <v>214</v>
      </c>
      <c r="B216" s="3" t="s">
        <v>216</v>
      </c>
      <c r="C216" s="3" t="s">
        <v>4324</v>
      </c>
      <c r="D216" s="15">
        <f t="shared" si="6"/>
        <v>-12499</v>
      </c>
      <c r="E216">
        <v>12500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>
        <f t="shared" si="7"/>
        <v>0.5</v>
      </c>
      <c r="Q216" s="5" t="s">
        <v>8310</v>
      </c>
      <c r="R216" t="s">
        <v>8314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15">
        <f t="shared" si="6"/>
        <v>-4390</v>
      </c>
      <c r="E217">
        <v>4400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>
        <f t="shared" si="7"/>
        <v>5</v>
      </c>
      <c r="Q217" s="5" t="s">
        <v>8310</v>
      </c>
      <c r="R217" t="s">
        <v>8314</v>
      </c>
    </row>
    <row r="218" spans="1:18" ht="60" x14ac:dyDescent="0.25">
      <c r="A218">
        <v>216</v>
      </c>
      <c r="B218" s="3" t="s">
        <v>218</v>
      </c>
      <c r="C218" s="3" t="s">
        <v>4326</v>
      </c>
      <c r="D218" s="15">
        <f t="shared" si="6"/>
        <v>-22150.78</v>
      </c>
      <c r="E218">
        <v>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>
        <f t="shared" si="7"/>
        <v>13924.61</v>
      </c>
      <c r="Q218" s="5" t="s">
        <v>8310</v>
      </c>
      <c r="R218" t="s">
        <v>8314</v>
      </c>
    </row>
    <row r="219" spans="1:18" x14ac:dyDescent="0.25">
      <c r="A219">
        <v>217</v>
      </c>
      <c r="B219" s="3" t="s">
        <v>219</v>
      </c>
      <c r="C219" s="3" t="s">
        <v>4327</v>
      </c>
      <c r="D219" s="15">
        <f t="shared" si="6"/>
        <v>-88057</v>
      </c>
      <c r="E219">
        <v>100000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>
        <f t="shared" si="7"/>
        <v>5971.5</v>
      </c>
      <c r="Q219" s="5" t="s">
        <v>8310</v>
      </c>
      <c r="R219" t="s">
        <v>8314</v>
      </c>
    </row>
    <row r="220" spans="1:18" ht="60" x14ac:dyDescent="0.25">
      <c r="A220">
        <v>218</v>
      </c>
      <c r="B220" s="3" t="s">
        <v>220</v>
      </c>
      <c r="C220" s="3" t="s">
        <v>4328</v>
      </c>
      <c r="D220" s="15">
        <f t="shared" si="6"/>
        <v>-4900</v>
      </c>
      <c r="E220">
        <v>5000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>
        <f t="shared" si="7"/>
        <v>50</v>
      </c>
      <c r="Q220" s="5" t="s">
        <v>8310</v>
      </c>
      <c r="R220" t="s">
        <v>8314</v>
      </c>
    </row>
    <row r="221" spans="1:18" ht="45" x14ac:dyDescent="0.25">
      <c r="A221">
        <v>219</v>
      </c>
      <c r="B221" s="3" t="s">
        <v>221</v>
      </c>
      <c r="C221" s="3" t="s">
        <v>4329</v>
      </c>
      <c r="D221" s="15">
        <f t="shared" si="6"/>
        <v>-41185</v>
      </c>
      <c r="E221">
        <v>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>
        <f t="shared" si="7"/>
        <v>4407.5</v>
      </c>
      <c r="Q221" s="5" t="s">
        <v>8310</v>
      </c>
      <c r="R221" t="s">
        <v>8314</v>
      </c>
    </row>
    <row r="222" spans="1:18" ht="45" x14ac:dyDescent="0.25">
      <c r="A222">
        <v>220</v>
      </c>
      <c r="B222" s="3" t="s">
        <v>222</v>
      </c>
      <c r="C222" s="3" t="s">
        <v>4330</v>
      </c>
      <c r="D222" s="15">
        <f t="shared" si="6"/>
        <v>-49640</v>
      </c>
      <c r="E222">
        <v>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>
        <f t="shared" si="7"/>
        <v>180</v>
      </c>
      <c r="Q222" s="5" t="s">
        <v>8310</v>
      </c>
      <c r="R222" t="s">
        <v>8314</v>
      </c>
    </row>
    <row r="223" spans="1:18" ht="30" x14ac:dyDescent="0.25">
      <c r="A223">
        <v>221</v>
      </c>
      <c r="B223" s="3" t="s">
        <v>223</v>
      </c>
      <c r="C223" s="3" t="s">
        <v>4331</v>
      </c>
      <c r="D223" s="15">
        <f t="shared" si="6"/>
        <v>-50000</v>
      </c>
      <c r="E223">
        <v>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>
        <f t="shared" si="7"/>
        <v>0</v>
      </c>
      <c r="Q223" s="5" t="s">
        <v>8310</v>
      </c>
      <c r="R223" t="s">
        <v>8314</v>
      </c>
    </row>
    <row r="224" spans="1:18" ht="60" x14ac:dyDescent="0.25">
      <c r="A224">
        <v>222</v>
      </c>
      <c r="B224" s="3" t="s">
        <v>224</v>
      </c>
      <c r="C224" s="3" t="s">
        <v>4332</v>
      </c>
      <c r="D224" s="15">
        <f t="shared" si="6"/>
        <v>-870</v>
      </c>
      <c r="E224">
        <v>1000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>
        <f t="shared" si="7"/>
        <v>65</v>
      </c>
      <c r="Q224" s="5" t="s">
        <v>8310</v>
      </c>
      <c r="R224" t="s">
        <v>8314</v>
      </c>
    </row>
    <row r="225" spans="1:18" ht="60" x14ac:dyDescent="0.25">
      <c r="A225">
        <v>223</v>
      </c>
      <c r="B225" s="3" t="s">
        <v>225</v>
      </c>
      <c r="C225" s="3" t="s">
        <v>4333</v>
      </c>
      <c r="D225" s="15">
        <f t="shared" si="6"/>
        <v>-1500000</v>
      </c>
      <c r="E225">
        <v>1500000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>
        <f t="shared" si="7"/>
        <v>0</v>
      </c>
      <c r="Q225" s="5" t="s">
        <v>8310</v>
      </c>
      <c r="R225" t="s">
        <v>8314</v>
      </c>
    </row>
    <row r="226" spans="1:18" ht="60" x14ac:dyDescent="0.25">
      <c r="A226">
        <v>224</v>
      </c>
      <c r="B226" s="3" t="s">
        <v>226</v>
      </c>
      <c r="C226" s="3" t="s">
        <v>4334</v>
      </c>
      <c r="D226" s="15">
        <f t="shared" si="6"/>
        <v>-6000000</v>
      </c>
      <c r="E226">
        <v>6000000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>
        <f t="shared" si="7"/>
        <v>0</v>
      </c>
      <c r="Q226" s="5" t="s">
        <v>8310</v>
      </c>
      <c r="R226" t="s">
        <v>8314</v>
      </c>
    </row>
    <row r="227" spans="1:18" ht="45" x14ac:dyDescent="0.25">
      <c r="A227">
        <v>225</v>
      </c>
      <c r="B227" s="3" t="s">
        <v>227</v>
      </c>
      <c r="C227" s="3" t="s">
        <v>4335</v>
      </c>
      <c r="D227" s="15">
        <f t="shared" si="6"/>
        <v>-200</v>
      </c>
      <c r="E227">
        <v>200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>
        <f t="shared" si="7"/>
        <v>0</v>
      </c>
      <c r="Q227" s="5" t="s">
        <v>8310</v>
      </c>
      <c r="R227" t="s">
        <v>8314</v>
      </c>
    </row>
    <row r="228" spans="1:18" ht="45" x14ac:dyDescent="0.25">
      <c r="A228">
        <v>226</v>
      </c>
      <c r="B228" s="3" t="s">
        <v>228</v>
      </c>
      <c r="C228" s="3" t="s">
        <v>4336</v>
      </c>
      <c r="D228" s="15">
        <f t="shared" si="6"/>
        <v>-28750</v>
      </c>
      <c r="E228">
        <v>29000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>
        <f t="shared" si="7"/>
        <v>125</v>
      </c>
      <c r="Q228" s="5" t="s">
        <v>8310</v>
      </c>
      <c r="R228" t="s">
        <v>8314</v>
      </c>
    </row>
    <row r="229" spans="1:18" ht="45" x14ac:dyDescent="0.25">
      <c r="A229">
        <v>227</v>
      </c>
      <c r="B229" s="3" t="s">
        <v>229</v>
      </c>
      <c r="C229" s="3" t="s">
        <v>4337</v>
      </c>
      <c r="D229" s="15">
        <f t="shared" si="6"/>
        <v>-28000</v>
      </c>
      <c r="E229">
        <v>28000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>
        <f t="shared" si="7"/>
        <v>0</v>
      </c>
      <c r="Q229" s="5" t="s">
        <v>8310</v>
      </c>
      <c r="R229" t="s">
        <v>8314</v>
      </c>
    </row>
    <row r="230" spans="1:18" ht="30" x14ac:dyDescent="0.25">
      <c r="A230">
        <v>228</v>
      </c>
      <c r="B230" s="3" t="s">
        <v>230</v>
      </c>
      <c r="C230" s="3" t="s">
        <v>4338</v>
      </c>
      <c r="D230" s="15">
        <f t="shared" si="6"/>
        <v>-8000</v>
      </c>
      <c r="E230">
        <v>8000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>
        <f t="shared" si="7"/>
        <v>0</v>
      </c>
      <c r="Q230" s="5" t="s">
        <v>8310</v>
      </c>
      <c r="R230" t="s">
        <v>8314</v>
      </c>
    </row>
    <row r="231" spans="1:18" ht="60" x14ac:dyDescent="0.25">
      <c r="A231">
        <v>229</v>
      </c>
      <c r="B231" s="3" t="s">
        <v>231</v>
      </c>
      <c r="C231" s="3" t="s">
        <v>4339</v>
      </c>
      <c r="D231" s="15">
        <f t="shared" si="6"/>
        <v>-3000</v>
      </c>
      <c r="E231">
        <v>3000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>
        <f t="shared" si="7"/>
        <v>0</v>
      </c>
      <c r="Q231" s="5" t="s">
        <v>8310</v>
      </c>
      <c r="R231" t="s">
        <v>8314</v>
      </c>
    </row>
    <row r="232" spans="1:18" ht="60" x14ac:dyDescent="0.25">
      <c r="A232">
        <v>230</v>
      </c>
      <c r="B232" s="3" t="s">
        <v>232</v>
      </c>
      <c r="C232" s="3" t="s">
        <v>4340</v>
      </c>
      <c r="D232" s="15">
        <f t="shared" si="6"/>
        <v>-14940</v>
      </c>
      <c r="E232">
        <v>15000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>
        <f t="shared" si="7"/>
        <v>30</v>
      </c>
      <c r="Q232" s="5" t="s">
        <v>8310</v>
      </c>
      <c r="R232" t="s">
        <v>8314</v>
      </c>
    </row>
    <row r="233" spans="1:18" ht="60" x14ac:dyDescent="0.25">
      <c r="A233">
        <v>231</v>
      </c>
      <c r="B233" s="3" t="s">
        <v>233</v>
      </c>
      <c r="C233" s="3" t="s">
        <v>4341</v>
      </c>
      <c r="D233" s="15">
        <f t="shared" si="6"/>
        <v>-1500000</v>
      </c>
      <c r="E233">
        <v>1500000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>
        <f t="shared" si="7"/>
        <v>0</v>
      </c>
      <c r="Q233" s="5" t="s">
        <v>8310</v>
      </c>
      <c r="R233" t="s">
        <v>8314</v>
      </c>
    </row>
    <row r="234" spans="1:18" ht="60" x14ac:dyDescent="0.25">
      <c r="A234">
        <v>232</v>
      </c>
      <c r="B234" s="3" t="s">
        <v>234</v>
      </c>
      <c r="C234" s="3" t="s">
        <v>4342</v>
      </c>
      <c r="D234" s="15">
        <f t="shared" si="6"/>
        <v>-3890</v>
      </c>
      <c r="E234">
        <v>4000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>
        <f t="shared" si="7"/>
        <v>55</v>
      </c>
      <c r="Q234" s="5" t="s">
        <v>8310</v>
      </c>
      <c r="R234" t="s">
        <v>8314</v>
      </c>
    </row>
    <row r="235" spans="1:18" ht="45" x14ac:dyDescent="0.25">
      <c r="A235">
        <v>233</v>
      </c>
      <c r="B235" s="3" t="s">
        <v>235</v>
      </c>
      <c r="C235" s="3" t="s">
        <v>4343</v>
      </c>
      <c r="D235" s="15">
        <f t="shared" si="6"/>
        <v>-350000</v>
      </c>
      <c r="E235">
        <v>350000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>
        <f t="shared" si="7"/>
        <v>0</v>
      </c>
      <c r="Q235" s="5" t="s">
        <v>8310</v>
      </c>
      <c r="R235" t="s">
        <v>8314</v>
      </c>
    </row>
    <row r="236" spans="1:18" ht="60" x14ac:dyDescent="0.25">
      <c r="A236">
        <v>234</v>
      </c>
      <c r="B236" s="3" t="s">
        <v>236</v>
      </c>
      <c r="C236" s="3" t="s">
        <v>4344</v>
      </c>
      <c r="D236" s="15">
        <f t="shared" si="6"/>
        <v>-599</v>
      </c>
      <c r="E236">
        <v>1000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>
        <f t="shared" si="7"/>
        <v>200.5</v>
      </c>
      <c r="Q236" s="5" t="s">
        <v>8310</v>
      </c>
      <c r="R236" t="s">
        <v>8314</v>
      </c>
    </row>
    <row r="237" spans="1:18" ht="45" x14ac:dyDescent="0.25">
      <c r="A237">
        <v>235</v>
      </c>
      <c r="B237" s="3" t="s">
        <v>237</v>
      </c>
      <c r="C237" s="3" t="s">
        <v>4345</v>
      </c>
      <c r="D237" s="15">
        <f t="shared" si="6"/>
        <v>-10000</v>
      </c>
      <c r="E237">
        <v>10000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>
        <f t="shared" si="7"/>
        <v>0</v>
      </c>
      <c r="Q237" s="5" t="s">
        <v>8310</v>
      </c>
      <c r="R237" t="s">
        <v>8314</v>
      </c>
    </row>
    <row r="238" spans="1:18" ht="60" x14ac:dyDescent="0.25">
      <c r="A238">
        <v>236</v>
      </c>
      <c r="B238" s="3" t="s">
        <v>238</v>
      </c>
      <c r="C238" s="3" t="s">
        <v>4346</v>
      </c>
      <c r="D238" s="15">
        <f t="shared" si="6"/>
        <v>-150000</v>
      </c>
      <c r="E238">
        <v>150000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>
        <f t="shared" si="7"/>
        <v>0</v>
      </c>
      <c r="Q238" s="5" t="s">
        <v>8310</v>
      </c>
      <c r="R238" t="s">
        <v>8314</v>
      </c>
    </row>
    <row r="239" spans="1:18" ht="30" x14ac:dyDescent="0.25">
      <c r="A239">
        <v>237</v>
      </c>
      <c r="B239" s="3" t="s">
        <v>239</v>
      </c>
      <c r="C239" s="3" t="s">
        <v>4347</v>
      </c>
      <c r="D239" s="15">
        <f t="shared" si="6"/>
        <v>-14950</v>
      </c>
      <c r="E239">
        <v>15000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>
        <f t="shared" si="7"/>
        <v>25</v>
      </c>
      <c r="Q239" s="5" t="s">
        <v>8310</v>
      </c>
      <c r="R239" t="s">
        <v>8314</v>
      </c>
    </row>
    <row r="240" spans="1:18" ht="60" x14ac:dyDescent="0.25">
      <c r="A240">
        <v>238</v>
      </c>
      <c r="B240" s="3" t="s">
        <v>240</v>
      </c>
      <c r="C240" s="3" t="s">
        <v>4348</v>
      </c>
      <c r="D240" s="15">
        <f t="shared" si="6"/>
        <v>-26000</v>
      </c>
      <c r="E240">
        <v>26000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>
        <f t="shared" si="7"/>
        <v>0</v>
      </c>
      <c r="Q240" s="5" t="s">
        <v>8310</v>
      </c>
      <c r="R240" t="s">
        <v>8314</v>
      </c>
    </row>
    <row r="241" spans="1:18" ht="45" x14ac:dyDescent="0.25">
      <c r="A241">
        <v>239</v>
      </c>
      <c r="B241" s="3" t="s">
        <v>241</v>
      </c>
      <c r="C241" s="3" t="s">
        <v>4349</v>
      </c>
      <c r="D241" s="15">
        <f t="shared" si="6"/>
        <v>-750</v>
      </c>
      <c r="E241">
        <v>1000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>
        <f t="shared" si="7"/>
        <v>125</v>
      </c>
      <c r="Q241" s="5" t="s">
        <v>8310</v>
      </c>
      <c r="R241" t="s">
        <v>8314</v>
      </c>
    </row>
    <row r="242" spans="1:18" ht="60" x14ac:dyDescent="0.25">
      <c r="A242">
        <v>240</v>
      </c>
      <c r="B242" s="3" t="s">
        <v>242</v>
      </c>
      <c r="C242" s="3" t="s">
        <v>4350</v>
      </c>
      <c r="D242" s="15">
        <f t="shared" si="6"/>
        <v>1145.1200000000008</v>
      </c>
      <c r="E242"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>
        <f t="shared" si="7"/>
        <v>8072.56</v>
      </c>
      <c r="Q242" s="5" t="s">
        <v>8310</v>
      </c>
      <c r="R242" t="s">
        <v>8315</v>
      </c>
    </row>
    <row r="243" spans="1:18" ht="60" x14ac:dyDescent="0.25">
      <c r="A243">
        <v>241</v>
      </c>
      <c r="B243" s="3" t="s">
        <v>243</v>
      </c>
      <c r="C243" s="3" t="s">
        <v>4351</v>
      </c>
      <c r="D243" s="15">
        <f t="shared" si="6"/>
        <v>4600</v>
      </c>
      <c r="E243"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>
        <f t="shared" si="7"/>
        <v>20500</v>
      </c>
      <c r="Q243" s="5" t="s">
        <v>8310</v>
      </c>
      <c r="R243" t="s">
        <v>8315</v>
      </c>
    </row>
    <row r="244" spans="1:18" ht="45" x14ac:dyDescent="0.25">
      <c r="A244">
        <v>242</v>
      </c>
      <c r="B244" s="3" t="s">
        <v>244</v>
      </c>
      <c r="C244" s="3" t="s">
        <v>4352</v>
      </c>
      <c r="D244" s="15">
        <f t="shared" si="6"/>
        <v>1750</v>
      </c>
      <c r="E244"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>
        <f t="shared" si="7"/>
        <v>7375</v>
      </c>
      <c r="Q244" s="5" t="s">
        <v>8310</v>
      </c>
      <c r="R244" t="s">
        <v>8315</v>
      </c>
    </row>
    <row r="245" spans="1:18" ht="45" x14ac:dyDescent="0.25">
      <c r="A245">
        <v>243</v>
      </c>
      <c r="B245" s="3" t="s">
        <v>245</v>
      </c>
      <c r="C245" s="3" t="s">
        <v>4353</v>
      </c>
      <c r="D245" s="15">
        <f t="shared" si="6"/>
        <v>648</v>
      </c>
      <c r="E245"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>
        <f t="shared" si="7"/>
        <v>12824</v>
      </c>
      <c r="Q245" s="5" t="s">
        <v>8310</v>
      </c>
      <c r="R245" t="s">
        <v>8315</v>
      </c>
    </row>
    <row r="246" spans="1:18" ht="60" x14ac:dyDescent="0.25">
      <c r="A246">
        <v>244</v>
      </c>
      <c r="B246" s="4">
        <v>39756</v>
      </c>
      <c r="C246" s="3" t="s">
        <v>4354</v>
      </c>
      <c r="D246" s="15">
        <f t="shared" si="6"/>
        <v>481.5</v>
      </c>
      <c r="E246"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>
        <f t="shared" si="7"/>
        <v>1990.75</v>
      </c>
      <c r="Q246" s="5" t="s">
        <v>8310</v>
      </c>
      <c r="R246" t="s">
        <v>8315</v>
      </c>
    </row>
    <row r="247" spans="1:18" ht="60" x14ac:dyDescent="0.25">
      <c r="A247">
        <v>245</v>
      </c>
      <c r="B247" s="3" t="s">
        <v>246</v>
      </c>
      <c r="C247" s="3" t="s">
        <v>4355</v>
      </c>
      <c r="D247" s="15">
        <f t="shared" si="6"/>
        <v>186</v>
      </c>
      <c r="E247"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>
        <f t="shared" si="7"/>
        <v>2593</v>
      </c>
      <c r="Q247" s="5" t="s">
        <v>8310</v>
      </c>
      <c r="R247" t="s">
        <v>8315</v>
      </c>
    </row>
    <row r="248" spans="1:18" ht="45" x14ac:dyDescent="0.25">
      <c r="A248">
        <v>246</v>
      </c>
      <c r="B248" s="3" t="s">
        <v>247</v>
      </c>
      <c r="C248" s="3" t="s">
        <v>4356</v>
      </c>
      <c r="D248" s="15">
        <f t="shared" si="6"/>
        <v>10273</v>
      </c>
      <c r="E248"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>
        <f t="shared" si="7"/>
        <v>7636.5</v>
      </c>
      <c r="Q248" s="5" t="s">
        <v>8310</v>
      </c>
      <c r="R248" t="s">
        <v>8315</v>
      </c>
    </row>
    <row r="249" spans="1:18" ht="60" x14ac:dyDescent="0.25">
      <c r="A249">
        <v>247</v>
      </c>
      <c r="B249" s="3" t="s">
        <v>248</v>
      </c>
      <c r="C249" s="3" t="s">
        <v>4357</v>
      </c>
      <c r="D249" s="15">
        <f t="shared" si="6"/>
        <v>1705</v>
      </c>
      <c r="E249"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>
        <f t="shared" si="7"/>
        <v>3352.5</v>
      </c>
      <c r="Q249" s="5" t="s">
        <v>8310</v>
      </c>
      <c r="R249" t="s">
        <v>8315</v>
      </c>
    </row>
    <row r="250" spans="1:18" ht="60" x14ac:dyDescent="0.25">
      <c r="A250">
        <v>248</v>
      </c>
      <c r="B250" s="3" t="s">
        <v>249</v>
      </c>
      <c r="C250" s="3" t="s">
        <v>4358</v>
      </c>
      <c r="D250" s="15">
        <f t="shared" si="6"/>
        <v>1133</v>
      </c>
      <c r="E250"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>
        <f t="shared" si="7"/>
        <v>43066.5</v>
      </c>
      <c r="Q250" s="5" t="s">
        <v>8310</v>
      </c>
      <c r="R250" t="s">
        <v>8315</v>
      </c>
    </row>
    <row r="251" spans="1:18" ht="60" x14ac:dyDescent="0.25">
      <c r="A251">
        <v>249</v>
      </c>
      <c r="B251" s="3" t="s">
        <v>250</v>
      </c>
      <c r="C251" s="3" t="s">
        <v>4359</v>
      </c>
      <c r="D251" s="15">
        <f t="shared" si="6"/>
        <v>1292</v>
      </c>
      <c r="E251"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>
        <f t="shared" si="7"/>
        <v>5646</v>
      </c>
      <c r="Q251" s="5" t="s">
        <v>8310</v>
      </c>
      <c r="R251" t="s">
        <v>8315</v>
      </c>
    </row>
    <row r="252" spans="1:18" ht="60" x14ac:dyDescent="0.25">
      <c r="A252">
        <v>250</v>
      </c>
      <c r="B252" s="3" t="s">
        <v>251</v>
      </c>
      <c r="C252" s="3" t="s">
        <v>4360</v>
      </c>
      <c r="D252" s="15">
        <f t="shared" si="6"/>
        <v>1675</v>
      </c>
      <c r="E252"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>
        <f t="shared" si="7"/>
        <v>15837.5</v>
      </c>
      <c r="Q252" s="5" t="s">
        <v>8310</v>
      </c>
      <c r="R252" t="s">
        <v>8315</v>
      </c>
    </row>
    <row r="253" spans="1:18" ht="45" x14ac:dyDescent="0.25">
      <c r="A253">
        <v>251</v>
      </c>
      <c r="B253" s="3" t="s">
        <v>252</v>
      </c>
      <c r="C253" s="3" t="s">
        <v>4361</v>
      </c>
      <c r="D253" s="15">
        <f t="shared" si="6"/>
        <v>895</v>
      </c>
      <c r="E253"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>
        <f t="shared" si="7"/>
        <v>2197.5</v>
      </c>
      <c r="Q253" s="5" t="s">
        <v>8310</v>
      </c>
      <c r="R253" t="s">
        <v>8315</v>
      </c>
    </row>
    <row r="254" spans="1:18" ht="45" x14ac:dyDescent="0.25">
      <c r="A254">
        <v>252</v>
      </c>
      <c r="B254" s="3" t="s">
        <v>253</v>
      </c>
      <c r="C254" s="3" t="s">
        <v>4362</v>
      </c>
      <c r="D254" s="15">
        <f t="shared" si="6"/>
        <v>4228</v>
      </c>
      <c r="E254"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>
        <f t="shared" si="7"/>
        <v>4614</v>
      </c>
      <c r="Q254" s="5" t="s">
        <v>8310</v>
      </c>
      <c r="R254" t="s">
        <v>8315</v>
      </c>
    </row>
    <row r="255" spans="1:18" ht="60" x14ac:dyDescent="0.25">
      <c r="A255">
        <v>253</v>
      </c>
      <c r="B255" s="3" t="s">
        <v>254</v>
      </c>
      <c r="C255" s="3" t="s">
        <v>4363</v>
      </c>
      <c r="D255" s="15">
        <f t="shared" si="6"/>
        <v>11</v>
      </c>
      <c r="E255"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>
        <f t="shared" si="7"/>
        <v>755.5</v>
      </c>
      <c r="Q255" s="5" t="s">
        <v>8310</v>
      </c>
      <c r="R255" t="s">
        <v>8315</v>
      </c>
    </row>
    <row r="256" spans="1:18" ht="45" x14ac:dyDescent="0.25">
      <c r="A256">
        <v>254</v>
      </c>
      <c r="B256" s="3" t="s">
        <v>255</v>
      </c>
      <c r="C256" s="3" t="s">
        <v>4364</v>
      </c>
      <c r="D256" s="15">
        <f t="shared" si="6"/>
        <v>4067.34</v>
      </c>
      <c r="E256"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>
        <f t="shared" si="7"/>
        <v>14033.67</v>
      </c>
      <c r="Q256" s="5" t="s">
        <v>8310</v>
      </c>
      <c r="R256" t="s">
        <v>8315</v>
      </c>
    </row>
    <row r="257" spans="1:18" ht="30" x14ac:dyDescent="0.25">
      <c r="A257">
        <v>255</v>
      </c>
      <c r="B257" s="3" t="s">
        <v>256</v>
      </c>
      <c r="C257" s="3" t="s">
        <v>4365</v>
      </c>
      <c r="D257" s="15">
        <f t="shared" si="6"/>
        <v>538.65999999999985</v>
      </c>
      <c r="E257"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>
        <f t="shared" si="7"/>
        <v>4269.33</v>
      </c>
      <c r="Q257" s="5" t="s">
        <v>8310</v>
      </c>
      <c r="R257" t="s">
        <v>8315</v>
      </c>
    </row>
    <row r="258" spans="1:18" ht="60" x14ac:dyDescent="0.25">
      <c r="A258">
        <v>256</v>
      </c>
      <c r="B258" s="3" t="s">
        <v>257</v>
      </c>
      <c r="C258" s="3" t="s">
        <v>4366</v>
      </c>
      <c r="D258" s="15">
        <f t="shared" si="6"/>
        <v>5083</v>
      </c>
      <c r="E258"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>
        <f t="shared" si="7"/>
        <v>9041.5</v>
      </c>
      <c r="Q258" s="5" t="s">
        <v>8310</v>
      </c>
      <c r="R258" t="s">
        <v>8315</v>
      </c>
    </row>
    <row r="259" spans="1:18" ht="60" x14ac:dyDescent="0.25">
      <c r="A259">
        <v>257</v>
      </c>
      <c r="B259" s="3" t="s">
        <v>258</v>
      </c>
      <c r="C259" s="3" t="s">
        <v>4367</v>
      </c>
      <c r="D259" s="15">
        <f t="shared" ref="D259:D322" si="8">F259-E259</f>
        <v>2354.2699999999968</v>
      </c>
      <c r="E259"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>
        <f t="shared" ref="P259:P322" si="9">AVERAGE(D259:E259)</f>
        <v>18677.134999999998</v>
      </c>
      <c r="Q259" s="5" t="s">
        <v>8310</v>
      </c>
      <c r="R259" t="s">
        <v>8315</v>
      </c>
    </row>
    <row r="260" spans="1:18" ht="60" x14ac:dyDescent="0.25">
      <c r="A260">
        <v>258</v>
      </c>
      <c r="B260" s="3" t="s">
        <v>259</v>
      </c>
      <c r="C260" s="3" t="s">
        <v>4368</v>
      </c>
      <c r="D260" s="15">
        <f t="shared" si="8"/>
        <v>27342</v>
      </c>
      <c r="E260"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>
        <f t="shared" si="9"/>
        <v>28671</v>
      </c>
      <c r="Q260" s="5" t="s">
        <v>8310</v>
      </c>
      <c r="R260" t="s">
        <v>8315</v>
      </c>
    </row>
    <row r="261" spans="1:18" ht="60" x14ac:dyDescent="0.25">
      <c r="A261">
        <v>259</v>
      </c>
      <c r="B261" s="3" t="s">
        <v>260</v>
      </c>
      <c r="C261" s="3" t="s">
        <v>4369</v>
      </c>
      <c r="D261" s="15">
        <f t="shared" si="8"/>
        <v>23953.42</v>
      </c>
      <c r="E261"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>
        <f t="shared" si="9"/>
        <v>49476.71</v>
      </c>
      <c r="Q261" s="5" t="s">
        <v>8310</v>
      </c>
      <c r="R261" t="s">
        <v>8315</v>
      </c>
    </row>
    <row r="262" spans="1:18" ht="45" x14ac:dyDescent="0.25">
      <c r="A262">
        <v>260</v>
      </c>
      <c r="B262" s="3" t="s">
        <v>261</v>
      </c>
      <c r="C262" s="3" t="s">
        <v>4370</v>
      </c>
      <c r="D262" s="15">
        <f t="shared" si="8"/>
        <v>640</v>
      </c>
      <c r="E262"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>
        <f t="shared" si="9"/>
        <v>5320</v>
      </c>
      <c r="Q262" s="5" t="s">
        <v>8310</v>
      </c>
      <c r="R262" t="s">
        <v>8315</v>
      </c>
    </row>
    <row r="263" spans="1:18" ht="45" x14ac:dyDescent="0.25">
      <c r="A263">
        <v>261</v>
      </c>
      <c r="B263" s="3" t="s">
        <v>262</v>
      </c>
      <c r="C263" s="3" t="s">
        <v>4371</v>
      </c>
      <c r="D263" s="15">
        <f t="shared" si="8"/>
        <v>1480</v>
      </c>
      <c r="E263"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>
        <f t="shared" si="9"/>
        <v>10740</v>
      </c>
      <c r="Q263" s="5" t="s">
        <v>8310</v>
      </c>
      <c r="R263" t="s">
        <v>8315</v>
      </c>
    </row>
    <row r="264" spans="1:18" ht="30" x14ac:dyDescent="0.25">
      <c r="A264">
        <v>262</v>
      </c>
      <c r="B264" s="3" t="s">
        <v>263</v>
      </c>
      <c r="C264" s="3" t="s">
        <v>4372</v>
      </c>
      <c r="D264" s="15">
        <f t="shared" si="8"/>
        <v>3500</v>
      </c>
      <c r="E264"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>
        <f t="shared" si="9"/>
        <v>3000</v>
      </c>
      <c r="Q264" s="5" t="s">
        <v>8310</v>
      </c>
      <c r="R264" t="s">
        <v>8315</v>
      </c>
    </row>
    <row r="265" spans="1:18" ht="60" x14ac:dyDescent="0.25">
      <c r="A265">
        <v>263</v>
      </c>
      <c r="B265" s="3" t="s">
        <v>264</v>
      </c>
      <c r="C265" s="3" t="s">
        <v>4373</v>
      </c>
      <c r="D265" s="15">
        <f t="shared" si="8"/>
        <v>4520.2700000000004</v>
      </c>
      <c r="E265"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>
        <f t="shared" si="9"/>
        <v>14760.135</v>
      </c>
      <c r="Q265" s="5" t="s">
        <v>8310</v>
      </c>
      <c r="R265" t="s">
        <v>8315</v>
      </c>
    </row>
    <row r="266" spans="1:18" ht="60" x14ac:dyDescent="0.25">
      <c r="A266">
        <v>264</v>
      </c>
      <c r="B266" s="3" t="s">
        <v>265</v>
      </c>
      <c r="C266" s="3" t="s">
        <v>4374</v>
      </c>
      <c r="D266" s="15">
        <f t="shared" si="8"/>
        <v>910</v>
      </c>
      <c r="E266"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>
        <f t="shared" si="9"/>
        <v>2955</v>
      </c>
      <c r="Q266" s="5" t="s">
        <v>8310</v>
      </c>
      <c r="R266" t="s">
        <v>8315</v>
      </c>
    </row>
    <row r="267" spans="1:18" ht="60" x14ac:dyDescent="0.25">
      <c r="A267">
        <v>265</v>
      </c>
      <c r="B267" s="3" t="s">
        <v>266</v>
      </c>
      <c r="C267" s="3" t="s">
        <v>4375</v>
      </c>
      <c r="D267" s="15">
        <f t="shared" si="8"/>
        <v>555</v>
      </c>
      <c r="E267"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>
        <f t="shared" si="9"/>
        <v>2777.5</v>
      </c>
      <c r="Q267" s="5" t="s">
        <v>8310</v>
      </c>
      <c r="R267" t="s">
        <v>8315</v>
      </c>
    </row>
    <row r="268" spans="1:18" ht="60" x14ac:dyDescent="0.25">
      <c r="A268">
        <v>266</v>
      </c>
      <c r="B268" s="3" t="s">
        <v>267</v>
      </c>
      <c r="C268" s="3" t="s">
        <v>4376</v>
      </c>
      <c r="D268" s="15">
        <f t="shared" si="8"/>
        <v>455</v>
      </c>
      <c r="E268"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>
        <f t="shared" si="9"/>
        <v>727.5</v>
      </c>
      <c r="Q268" s="5" t="s">
        <v>8310</v>
      </c>
      <c r="R268" t="s">
        <v>8315</v>
      </c>
    </row>
    <row r="269" spans="1:18" ht="45" x14ac:dyDescent="0.25">
      <c r="A269">
        <v>267</v>
      </c>
      <c r="B269" s="3" t="s">
        <v>268</v>
      </c>
      <c r="C269" s="3" t="s">
        <v>4377</v>
      </c>
      <c r="D269" s="15">
        <f t="shared" si="8"/>
        <v>3115.4400000000005</v>
      </c>
      <c r="E269"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>
        <f t="shared" si="9"/>
        <v>6482.72</v>
      </c>
      <c r="Q269" s="5" t="s">
        <v>8310</v>
      </c>
      <c r="R269" t="s">
        <v>8315</v>
      </c>
    </row>
    <row r="270" spans="1:18" ht="60" x14ac:dyDescent="0.25">
      <c r="A270">
        <v>268</v>
      </c>
      <c r="B270" s="3" t="s">
        <v>269</v>
      </c>
      <c r="C270" s="3" t="s">
        <v>4378</v>
      </c>
      <c r="D270" s="15">
        <f t="shared" si="8"/>
        <v>570</v>
      </c>
      <c r="E270"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>
        <f t="shared" si="9"/>
        <v>2785</v>
      </c>
      <c r="Q270" s="5" t="s">
        <v>8310</v>
      </c>
      <c r="R270" t="s">
        <v>8315</v>
      </c>
    </row>
    <row r="271" spans="1:18" ht="60" x14ac:dyDescent="0.25">
      <c r="A271">
        <v>269</v>
      </c>
      <c r="B271" s="3" t="s">
        <v>270</v>
      </c>
      <c r="C271" s="3" t="s">
        <v>4379</v>
      </c>
      <c r="D271" s="15">
        <f t="shared" si="8"/>
        <v>47233.76999999999</v>
      </c>
      <c r="E271"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>
        <f t="shared" si="9"/>
        <v>73616.884999999995</v>
      </c>
      <c r="Q271" s="5" t="s">
        <v>8310</v>
      </c>
      <c r="R271" t="s">
        <v>8315</v>
      </c>
    </row>
    <row r="272" spans="1:18" ht="45" x14ac:dyDescent="0.25">
      <c r="A272">
        <v>270</v>
      </c>
      <c r="B272" s="3" t="s">
        <v>271</v>
      </c>
      <c r="C272" s="3" t="s">
        <v>4380</v>
      </c>
      <c r="D272" s="15">
        <f t="shared" si="8"/>
        <v>1210</v>
      </c>
      <c r="E272"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>
        <f t="shared" si="9"/>
        <v>1755</v>
      </c>
      <c r="Q272" s="5" t="s">
        <v>8310</v>
      </c>
      <c r="R272" t="s">
        <v>8315</v>
      </c>
    </row>
    <row r="273" spans="1:18" ht="60" x14ac:dyDescent="0.25">
      <c r="A273">
        <v>271</v>
      </c>
      <c r="B273" s="3" t="s">
        <v>272</v>
      </c>
      <c r="C273" s="3" t="s">
        <v>4381</v>
      </c>
      <c r="D273" s="15">
        <f t="shared" si="8"/>
        <v>1404</v>
      </c>
      <c r="E273"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>
        <f t="shared" si="9"/>
        <v>15702</v>
      </c>
      <c r="Q273" s="5" t="s">
        <v>8310</v>
      </c>
      <c r="R273" t="s">
        <v>8315</v>
      </c>
    </row>
    <row r="274" spans="1:18" ht="60" x14ac:dyDescent="0.25">
      <c r="A274">
        <v>272</v>
      </c>
      <c r="B274" s="3" t="s">
        <v>273</v>
      </c>
      <c r="C274" s="3" t="s">
        <v>4382</v>
      </c>
      <c r="D274" s="15">
        <f t="shared" si="8"/>
        <v>2323.0100000000002</v>
      </c>
      <c r="E274"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>
        <f t="shared" si="9"/>
        <v>2661.5050000000001</v>
      </c>
      <c r="Q274" s="5" t="s">
        <v>8310</v>
      </c>
      <c r="R274" t="s">
        <v>8315</v>
      </c>
    </row>
    <row r="275" spans="1:18" ht="60" x14ac:dyDescent="0.25">
      <c r="A275">
        <v>273</v>
      </c>
      <c r="B275" s="3" t="s">
        <v>274</v>
      </c>
      <c r="C275" s="3" t="s">
        <v>4383</v>
      </c>
      <c r="D275" s="15">
        <f t="shared" si="8"/>
        <v>388.78999999999996</v>
      </c>
      <c r="E275"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>
        <f t="shared" si="9"/>
        <v>2694.395</v>
      </c>
      <c r="Q275" s="5" t="s">
        <v>8310</v>
      </c>
      <c r="R275" t="s">
        <v>8315</v>
      </c>
    </row>
    <row r="276" spans="1:18" ht="60" x14ac:dyDescent="0.25">
      <c r="A276">
        <v>274</v>
      </c>
      <c r="B276" s="3" t="s">
        <v>275</v>
      </c>
      <c r="C276" s="3" t="s">
        <v>4384</v>
      </c>
      <c r="D276" s="15">
        <f t="shared" si="8"/>
        <v>2240</v>
      </c>
      <c r="E276"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>
        <f t="shared" si="9"/>
        <v>3120</v>
      </c>
      <c r="Q276" s="5" t="s">
        <v>8310</v>
      </c>
      <c r="R276" t="s">
        <v>8315</v>
      </c>
    </row>
    <row r="277" spans="1:18" ht="45" x14ac:dyDescent="0.25">
      <c r="A277">
        <v>275</v>
      </c>
      <c r="B277" s="3" t="s">
        <v>276</v>
      </c>
      <c r="C277" s="3" t="s">
        <v>4385</v>
      </c>
      <c r="D277" s="15">
        <f t="shared" si="8"/>
        <v>1679</v>
      </c>
      <c r="E277"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>
        <f t="shared" si="9"/>
        <v>10839.5</v>
      </c>
      <c r="Q277" s="5" t="s">
        <v>8310</v>
      </c>
      <c r="R277" t="s">
        <v>8315</v>
      </c>
    </row>
    <row r="278" spans="1:18" ht="60" x14ac:dyDescent="0.25">
      <c r="A278">
        <v>276</v>
      </c>
      <c r="B278" s="3" t="s">
        <v>277</v>
      </c>
      <c r="C278" s="3" t="s">
        <v>4386</v>
      </c>
      <c r="D278" s="15">
        <f t="shared" si="8"/>
        <v>1904</v>
      </c>
      <c r="E278"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>
        <f t="shared" si="9"/>
        <v>2952</v>
      </c>
      <c r="Q278" s="5" t="s">
        <v>8310</v>
      </c>
      <c r="R278" t="s">
        <v>8315</v>
      </c>
    </row>
    <row r="279" spans="1:18" ht="60" x14ac:dyDescent="0.25">
      <c r="A279">
        <v>277</v>
      </c>
      <c r="B279" s="3" t="s">
        <v>278</v>
      </c>
      <c r="C279" s="3" t="s">
        <v>4387</v>
      </c>
      <c r="D279" s="15">
        <f t="shared" si="8"/>
        <v>6748</v>
      </c>
      <c r="E279"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>
        <f t="shared" si="9"/>
        <v>35874</v>
      </c>
      <c r="Q279" s="5" t="s">
        <v>8310</v>
      </c>
      <c r="R279" t="s">
        <v>8315</v>
      </c>
    </row>
    <row r="280" spans="1:18" ht="45" x14ac:dyDescent="0.25">
      <c r="A280">
        <v>278</v>
      </c>
      <c r="B280" s="3" t="s">
        <v>279</v>
      </c>
      <c r="C280" s="3" t="s">
        <v>4388</v>
      </c>
      <c r="D280" s="15">
        <f t="shared" si="8"/>
        <v>13594</v>
      </c>
      <c r="E280"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>
        <f t="shared" si="9"/>
        <v>20297</v>
      </c>
      <c r="Q280" s="5" t="s">
        <v>8310</v>
      </c>
      <c r="R280" t="s">
        <v>8315</v>
      </c>
    </row>
    <row r="281" spans="1:18" ht="60" x14ac:dyDescent="0.25">
      <c r="A281">
        <v>279</v>
      </c>
      <c r="B281" s="3" t="s">
        <v>280</v>
      </c>
      <c r="C281" s="3" t="s">
        <v>4389</v>
      </c>
      <c r="D281" s="15">
        <f t="shared" si="8"/>
        <v>9744.11</v>
      </c>
      <c r="E281"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>
        <f t="shared" si="9"/>
        <v>13372.055</v>
      </c>
      <c r="Q281" s="5" t="s">
        <v>8310</v>
      </c>
      <c r="R281" t="s">
        <v>8315</v>
      </c>
    </row>
    <row r="282" spans="1:18" ht="60" x14ac:dyDescent="0.25">
      <c r="A282">
        <v>280</v>
      </c>
      <c r="B282" s="3" t="s">
        <v>281</v>
      </c>
      <c r="C282" s="3" t="s">
        <v>4390</v>
      </c>
      <c r="D282" s="15">
        <f t="shared" si="8"/>
        <v>42108</v>
      </c>
      <c r="E282"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>
        <f t="shared" si="9"/>
        <v>58554</v>
      </c>
      <c r="Q282" s="5" t="s">
        <v>8310</v>
      </c>
      <c r="R282" t="s">
        <v>8315</v>
      </c>
    </row>
    <row r="283" spans="1:18" ht="60" x14ac:dyDescent="0.25">
      <c r="A283">
        <v>281</v>
      </c>
      <c r="B283" s="3" t="s">
        <v>282</v>
      </c>
      <c r="C283" s="3" t="s">
        <v>4391</v>
      </c>
      <c r="D283" s="15">
        <f t="shared" si="8"/>
        <v>1132.3199999999997</v>
      </c>
      <c r="E283"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>
        <f t="shared" si="9"/>
        <v>3316.16</v>
      </c>
      <c r="Q283" s="5" t="s">
        <v>8310</v>
      </c>
      <c r="R283" t="s">
        <v>8315</v>
      </c>
    </row>
    <row r="284" spans="1:18" ht="45" x14ac:dyDescent="0.25">
      <c r="A284">
        <v>282</v>
      </c>
      <c r="B284" s="3" t="s">
        <v>283</v>
      </c>
      <c r="C284" s="3" t="s">
        <v>4392</v>
      </c>
      <c r="D284" s="15">
        <f t="shared" si="8"/>
        <v>535</v>
      </c>
      <c r="E284"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>
        <f t="shared" si="9"/>
        <v>22767.5</v>
      </c>
      <c r="Q284" s="5" t="s">
        <v>8310</v>
      </c>
      <c r="R284" t="s">
        <v>8315</v>
      </c>
    </row>
    <row r="285" spans="1:18" ht="30" x14ac:dyDescent="0.25">
      <c r="A285">
        <v>283</v>
      </c>
      <c r="B285" s="3" t="s">
        <v>284</v>
      </c>
      <c r="C285" s="3" t="s">
        <v>4393</v>
      </c>
      <c r="D285" s="15">
        <f t="shared" si="8"/>
        <v>2569.0499999999993</v>
      </c>
      <c r="E285"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>
        <f t="shared" si="9"/>
        <v>10284.525</v>
      </c>
      <c r="Q285" s="5" t="s">
        <v>8310</v>
      </c>
      <c r="R285" t="s">
        <v>8315</v>
      </c>
    </row>
    <row r="286" spans="1:18" ht="60" x14ac:dyDescent="0.25">
      <c r="A286">
        <v>284</v>
      </c>
      <c r="B286" s="3" t="s">
        <v>285</v>
      </c>
      <c r="C286" s="3" t="s">
        <v>4394</v>
      </c>
      <c r="D286" s="15">
        <f t="shared" si="8"/>
        <v>1850.4599999999991</v>
      </c>
      <c r="E286"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>
        <f t="shared" si="9"/>
        <v>20925.23</v>
      </c>
      <c r="Q286" s="5" t="s">
        <v>8310</v>
      </c>
      <c r="R286" t="s">
        <v>8315</v>
      </c>
    </row>
    <row r="287" spans="1:18" ht="45" x14ac:dyDescent="0.25">
      <c r="A287">
        <v>285</v>
      </c>
      <c r="B287" s="3" t="s">
        <v>286</v>
      </c>
      <c r="C287" s="3" t="s">
        <v>4395</v>
      </c>
      <c r="D287" s="15">
        <f t="shared" si="8"/>
        <v>18035.509999999998</v>
      </c>
      <c r="E287"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>
        <f t="shared" si="9"/>
        <v>16017.754999999999</v>
      </c>
      <c r="Q287" s="5" t="s">
        <v>8310</v>
      </c>
      <c r="R287" t="s">
        <v>8315</v>
      </c>
    </row>
    <row r="288" spans="1:18" ht="60" x14ac:dyDescent="0.25">
      <c r="A288">
        <v>286</v>
      </c>
      <c r="B288" s="3" t="s">
        <v>287</v>
      </c>
      <c r="C288" s="3" t="s">
        <v>4396</v>
      </c>
      <c r="D288" s="15">
        <f t="shared" si="8"/>
        <v>1373</v>
      </c>
      <c r="E288"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>
        <f t="shared" si="9"/>
        <v>8186.5</v>
      </c>
      <c r="Q288" s="5" t="s">
        <v>8310</v>
      </c>
      <c r="R288" t="s">
        <v>8315</v>
      </c>
    </row>
    <row r="289" spans="1:18" ht="30" x14ac:dyDescent="0.25">
      <c r="A289">
        <v>287</v>
      </c>
      <c r="B289" s="3" t="s">
        <v>288</v>
      </c>
      <c r="C289" s="3" t="s">
        <v>4397</v>
      </c>
      <c r="D289" s="15">
        <f t="shared" si="8"/>
        <v>11445</v>
      </c>
      <c r="E289"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>
        <f t="shared" si="9"/>
        <v>13222.5</v>
      </c>
      <c r="Q289" s="5" t="s">
        <v>8310</v>
      </c>
      <c r="R289" t="s">
        <v>8315</v>
      </c>
    </row>
    <row r="290" spans="1:18" ht="60" x14ac:dyDescent="0.25">
      <c r="A290">
        <v>288</v>
      </c>
      <c r="B290" s="3" t="s">
        <v>289</v>
      </c>
      <c r="C290" s="3" t="s">
        <v>4398</v>
      </c>
      <c r="D290" s="15">
        <f t="shared" si="8"/>
        <v>1605.3099999999977</v>
      </c>
      <c r="E290"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>
        <f t="shared" si="9"/>
        <v>25802.654999999999</v>
      </c>
      <c r="Q290" s="5" t="s">
        <v>8310</v>
      </c>
      <c r="R290" t="s">
        <v>8315</v>
      </c>
    </row>
    <row r="291" spans="1:18" ht="60" x14ac:dyDescent="0.25">
      <c r="A291">
        <v>289</v>
      </c>
      <c r="B291" s="3" t="s">
        <v>290</v>
      </c>
      <c r="C291" s="3" t="s">
        <v>4399</v>
      </c>
      <c r="D291" s="15">
        <f t="shared" si="8"/>
        <v>723</v>
      </c>
      <c r="E291"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>
        <f t="shared" si="9"/>
        <v>7861.5</v>
      </c>
      <c r="Q291" s="5" t="s">
        <v>8310</v>
      </c>
      <c r="R291" t="s">
        <v>8315</v>
      </c>
    </row>
    <row r="292" spans="1:18" ht="45" x14ac:dyDescent="0.25">
      <c r="A292">
        <v>290</v>
      </c>
      <c r="B292" s="3" t="s">
        <v>291</v>
      </c>
      <c r="C292" s="3" t="s">
        <v>4400</v>
      </c>
      <c r="D292" s="15">
        <f t="shared" si="8"/>
        <v>300.80000000000018</v>
      </c>
      <c r="E292"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>
        <f t="shared" si="9"/>
        <v>2400.4</v>
      </c>
      <c r="Q292" s="5" t="s">
        <v>8310</v>
      </c>
      <c r="R292" t="s">
        <v>8315</v>
      </c>
    </row>
    <row r="293" spans="1:18" ht="45" x14ac:dyDescent="0.25">
      <c r="A293">
        <v>291</v>
      </c>
      <c r="B293" s="3" t="s">
        <v>292</v>
      </c>
      <c r="C293" s="3" t="s">
        <v>4401</v>
      </c>
      <c r="D293" s="15">
        <f t="shared" si="8"/>
        <v>1001</v>
      </c>
      <c r="E293"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>
        <f t="shared" si="9"/>
        <v>3000.5</v>
      </c>
      <c r="Q293" s="5" t="s">
        <v>8310</v>
      </c>
      <c r="R293" t="s">
        <v>8315</v>
      </c>
    </row>
    <row r="294" spans="1:18" ht="60" x14ac:dyDescent="0.25">
      <c r="A294">
        <v>292</v>
      </c>
      <c r="B294" s="3" t="s">
        <v>293</v>
      </c>
      <c r="C294" s="3" t="s">
        <v>4402</v>
      </c>
      <c r="D294" s="15">
        <f t="shared" si="8"/>
        <v>1130.1999999999971</v>
      </c>
      <c r="E294"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>
        <f t="shared" si="9"/>
        <v>38065.1</v>
      </c>
      <c r="Q294" s="5" t="s">
        <v>8310</v>
      </c>
      <c r="R294" t="s">
        <v>8315</v>
      </c>
    </row>
    <row r="295" spans="1:18" ht="60" x14ac:dyDescent="0.25">
      <c r="A295">
        <v>293</v>
      </c>
      <c r="B295" s="3" t="s">
        <v>294</v>
      </c>
      <c r="C295" s="3" t="s">
        <v>4403</v>
      </c>
      <c r="D295" s="15">
        <f t="shared" si="8"/>
        <v>360</v>
      </c>
      <c r="E295"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>
        <f t="shared" si="9"/>
        <v>13180</v>
      </c>
      <c r="Q295" s="5" t="s">
        <v>8310</v>
      </c>
      <c r="R295" t="s">
        <v>8315</v>
      </c>
    </row>
    <row r="296" spans="1:18" ht="90" x14ac:dyDescent="0.25">
      <c r="A296">
        <v>294</v>
      </c>
      <c r="B296" s="3" t="s">
        <v>295</v>
      </c>
      <c r="C296" s="3" t="s">
        <v>4404</v>
      </c>
      <c r="D296" s="15">
        <f t="shared" si="8"/>
        <v>0</v>
      </c>
      <c r="E296"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>
        <f t="shared" si="9"/>
        <v>2500</v>
      </c>
      <c r="Q296" s="5" t="s">
        <v>8310</v>
      </c>
      <c r="R296" t="s">
        <v>8315</v>
      </c>
    </row>
    <row r="297" spans="1:18" ht="60" x14ac:dyDescent="0.25">
      <c r="A297">
        <v>295</v>
      </c>
      <c r="B297" s="3" t="s">
        <v>296</v>
      </c>
      <c r="C297" s="3" t="s">
        <v>4405</v>
      </c>
      <c r="D297" s="15">
        <f t="shared" si="8"/>
        <v>16554.559999999998</v>
      </c>
      <c r="E297"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>
        <f t="shared" si="9"/>
        <v>33277.279999999999</v>
      </c>
      <c r="Q297" s="5" t="s">
        <v>8310</v>
      </c>
      <c r="R297" t="s">
        <v>8315</v>
      </c>
    </row>
    <row r="298" spans="1:18" ht="45" x14ac:dyDescent="0.25">
      <c r="A298">
        <v>296</v>
      </c>
      <c r="B298" s="3" t="s">
        <v>297</v>
      </c>
      <c r="C298" s="3" t="s">
        <v>4406</v>
      </c>
      <c r="D298" s="15">
        <f t="shared" si="8"/>
        <v>4681.5499999999993</v>
      </c>
      <c r="E298"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>
        <f t="shared" si="9"/>
        <v>14840.775</v>
      </c>
      <c r="Q298" s="5" t="s">
        <v>8310</v>
      </c>
      <c r="R298" t="s">
        <v>8315</v>
      </c>
    </row>
    <row r="299" spans="1:18" ht="60" x14ac:dyDescent="0.25">
      <c r="A299">
        <v>297</v>
      </c>
      <c r="B299" s="3" t="s">
        <v>298</v>
      </c>
      <c r="C299" s="3" t="s">
        <v>4407</v>
      </c>
      <c r="D299" s="15">
        <f t="shared" si="8"/>
        <v>128</v>
      </c>
      <c r="E299"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>
        <f t="shared" si="9"/>
        <v>10064</v>
      </c>
      <c r="Q299" s="5" t="s">
        <v>8310</v>
      </c>
      <c r="R299" t="s">
        <v>8315</v>
      </c>
    </row>
    <row r="300" spans="1:18" ht="30" x14ac:dyDescent="0.25">
      <c r="A300">
        <v>298</v>
      </c>
      <c r="B300" s="3" t="s">
        <v>299</v>
      </c>
      <c r="C300" s="3" t="s">
        <v>4408</v>
      </c>
      <c r="D300" s="15">
        <f t="shared" si="8"/>
        <v>11254.839999999997</v>
      </c>
      <c r="E300"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>
        <f t="shared" si="9"/>
        <v>68627.42</v>
      </c>
      <c r="Q300" s="5" t="s">
        <v>8310</v>
      </c>
      <c r="R300" t="s">
        <v>8315</v>
      </c>
    </row>
    <row r="301" spans="1:18" ht="60" x14ac:dyDescent="0.25">
      <c r="A301">
        <v>299</v>
      </c>
      <c r="B301" s="3" t="s">
        <v>300</v>
      </c>
      <c r="C301" s="3" t="s">
        <v>4409</v>
      </c>
      <c r="D301" s="15">
        <f t="shared" si="8"/>
        <v>7895.25</v>
      </c>
      <c r="E301"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>
        <f t="shared" si="9"/>
        <v>8947.625</v>
      </c>
      <c r="Q301" s="5" t="s">
        <v>8310</v>
      </c>
      <c r="R301" t="s">
        <v>8315</v>
      </c>
    </row>
    <row r="302" spans="1:18" ht="60" x14ac:dyDescent="0.25">
      <c r="A302">
        <v>300</v>
      </c>
      <c r="B302" s="3" t="s">
        <v>301</v>
      </c>
      <c r="C302" s="3" t="s">
        <v>4410</v>
      </c>
      <c r="D302" s="15">
        <f t="shared" si="8"/>
        <v>430.65999999999985</v>
      </c>
      <c r="E302"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>
        <f t="shared" si="9"/>
        <v>12715.33</v>
      </c>
      <c r="Q302" s="5" t="s">
        <v>8310</v>
      </c>
      <c r="R302" t="s">
        <v>8315</v>
      </c>
    </row>
    <row r="303" spans="1:18" ht="45" x14ac:dyDescent="0.25">
      <c r="A303">
        <v>301</v>
      </c>
      <c r="B303" s="3" t="s">
        <v>302</v>
      </c>
      <c r="C303" s="3" t="s">
        <v>4411</v>
      </c>
      <c r="D303" s="15">
        <f t="shared" si="8"/>
        <v>2435.5499999999993</v>
      </c>
      <c r="E303"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>
        <f t="shared" si="9"/>
        <v>7717.7749999999996</v>
      </c>
      <c r="Q303" s="5" t="s">
        <v>8310</v>
      </c>
      <c r="R303" t="s">
        <v>8315</v>
      </c>
    </row>
    <row r="304" spans="1:18" ht="60" x14ac:dyDescent="0.25">
      <c r="A304">
        <v>302</v>
      </c>
      <c r="B304" s="3" t="s">
        <v>303</v>
      </c>
      <c r="C304" s="3" t="s">
        <v>4412</v>
      </c>
      <c r="D304" s="15">
        <f t="shared" si="8"/>
        <v>46</v>
      </c>
      <c r="E304"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>
        <f t="shared" si="9"/>
        <v>5023</v>
      </c>
      <c r="Q304" s="5" t="s">
        <v>8310</v>
      </c>
      <c r="R304" t="s">
        <v>8315</v>
      </c>
    </row>
    <row r="305" spans="1:18" ht="45" x14ac:dyDescent="0.25">
      <c r="A305">
        <v>303</v>
      </c>
      <c r="B305" s="3" t="s">
        <v>304</v>
      </c>
      <c r="C305" s="3" t="s">
        <v>4413</v>
      </c>
      <c r="D305" s="15">
        <f t="shared" si="8"/>
        <v>1124</v>
      </c>
      <c r="E305"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>
        <f t="shared" si="9"/>
        <v>2062</v>
      </c>
      <c r="Q305" s="5" t="s">
        <v>8310</v>
      </c>
      <c r="R305" t="s">
        <v>8315</v>
      </c>
    </row>
    <row r="306" spans="1:18" ht="30" x14ac:dyDescent="0.25">
      <c r="A306">
        <v>304</v>
      </c>
      <c r="B306" s="3" t="s">
        <v>305</v>
      </c>
      <c r="C306" s="3" t="s">
        <v>4414</v>
      </c>
      <c r="D306" s="15">
        <f t="shared" si="8"/>
        <v>4476</v>
      </c>
      <c r="E306"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>
        <f t="shared" si="9"/>
        <v>3938</v>
      </c>
      <c r="Q306" s="5" t="s">
        <v>8310</v>
      </c>
      <c r="R306" t="s">
        <v>8315</v>
      </c>
    </row>
    <row r="307" spans="1:18" ht="45" x14ac:dyDescent="0.25">
      <c r="A307">
        <v>305</v>
      </c>
      <c r="B307" s="3" t="s">
        <v>306</v>
      </c>
      <c r="C307" s="3" t="s">
        <v>4415</v>
      </c>
      <c r="D307" s="15">
        <f t="shared" si="8"/>
        <v>2275</v>
      </c>
      <c r="E307"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>
        <f t="shared" si="9"/>
        <v>4887.5</v>
      </c>
      <c r="Q307" s="5" t="s">
        <v>8310</v>
      </c>
      <c r="R307" t="s">
        <v>8315</v>
      </c>
    </row>
    <row r="308" spans="1:18" ht="30" x14ac:dyDescent="0.25">
      <c r="A308">
        <v>306</v>
      </c>
      <c r="B308" s="3" t="s">
        <v>307</v>
      </c>
      <c r="C308" s="3" t="s">
        <v>4416</v>
      </c>
      <c r="D308" s="15">
        <f t="shared" si="8"/>
        <v>1929</v>
      </c>
      <c r="E308"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>
        <f t="shared" si="9"/>
        <v>1464.5</v>
      </c>
      <c r="Q308" s="5" t="s">
        <v>8310</v>
      </c>
      <c r="R308" t="s">
        <v>8315</v>
      </c>
    </row>
    <row r="309" spans="1:18" x14ac:dyDescent="0.25">
      <c r="A309">
        <v>307</v>
      </c>
      <c r="B309" s="3" t="s">
        <v>308</v>
      </c>
      <c r="C309" s="3" t="s">
        <v>4417</v>
      </c>
      <c r="D309" s="15">
        <f t="shared" si="8"/>
        <v>2490</v>
      </c>
      <c r="E309"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>
        <f t="shared" si="9"/>
        <v>12245</v>
      </c>
      <c r="Q309" s="5" t="s">
        <v>8310</v>
      </c>
      <c r="R309" t="s">
        <v>8315</v>
      </c>
    </row>
    <row r="310" spans="1:18" ht="60" x14ac:dyDescent="0.25">
      <c r="A310">
        <v>308</v>
      </c>
      <c r="B310" s="3" t="s">
        <v>309</v>
      </c>
      <c r="C310" s="3" t="s">
        <v>4418</v>
      </c>
      <c r="D310" s="15">
        <f t="shared" si="8"/>
        <v>668</v>
      </c>
      <c r="E310"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>
        <f t="shared" si="9"/>
        <v>6334</v>
      </c>
      <c r="Q310" s="5" t="s">
        <v>8310</v>
      </c>
      <c r="R310" t="s">
        <v>8315</v>
      </c>
    </row>
    <row r="311" spans="1:18" ht="60" x14ac:dyDescent="0.25">
      <c r="A311">
        <v>309</v>
      </c>
      <c r="B311" s="3" t="s">
        <v>310</v>
      </c>
      <c r="C311" s="3" t="s">
        <v>4419</v>
      </c>
      <c r="D311" s="15">
        <f t="shared" si="8"/>
        <v>3410</v>
      </c>
      <c r="E311"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>
        <f t="shared" si="9"/>
        <v>10705</v>
      </c>
      <c r="Q311" s="5" t="s">
        <v>8310</v>
      </c>
      <c r="R311" t="s">
        <v>8315</v>
      </c>
    </row>
    <row r="312" spans="1:18" ht="45" x14ac:dyDescent="0.25">
      <c r="A312">
        <v>310</v>
      </c>
      <c r="B312" s="3" t="s">
        <v>311</v>
      </c>
      <c r="C312" s="3" t="s">
        <v>4420</v>
      </c>
      <c r="D312" s="15">
        <f t="shared" si="8"/>
        <v>41.289999999999964</v>
      </c>
      <c r="E312"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>
        <f t="shared" si="9"/>
        <v>520.64499999999998</v>
      </c>
      <c r="Q312" s="5" t="s">
        <v>8310</v>
      </c>
      <c r="R312" t="s">
        <v>8315</v>
      </c>
    </row>
    <row r="313" spans="1:18" ht="45" x14ac:dyDescent="0.25">
      <c r="A313">
        <v>311</v>
      </c>
      <c r="B313" s="3" t="s">
        <v>312</v>
      </c>
      <c r="C313" s="3" t="s">
        <v>4421</v>
      </c>
      <c r="D313" s="15">
        <f t="shared" si="8"/>
        <v>820.33000000000175</v>
      </c>
      <c r="E313"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>
        <f t="shared" si="9"/>
        <v>10410.165000000001</v>
      </c>
      <c r="Q313" s="5" t="s">
        <v>8310</v>
      </c>
      <c r="R313" t="s">
        <v>8315</v>
      </c>
    </row>
    <row r="314" spans="1:18" ht="60" x14ac:dyDescent="0.25">
      <c r="A314">
        <v>312</v>
      </c>
      <c r="B314" s="3" t="s">
        <v>313</v>
      </c>
      <c r="C314" s="3" t="s">
        <v>4422</v>
      </c>
      <c r="D314" s="15">
        <f t="shared" si="8"/>
        <v>950</v>
      </c>
      <c r="E314"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>
        <f t="shared" si="9"/>
        <v>4475</v>
      </c>
      <c r="Q314" s="5" t="s">
        <v>8310</v>
      </c>
      <c r="R314" t="s">
        <v>8315</v>
      </c>
    </row>
    <row r="315" spans="1:18" ht="60" x14ac:dyDescent="0.25">
      <c r="A315">
        <v>313</v>
      </c>
      <c r="B315" s="3" t="s">
        <v>314</v>
      </c>
      <c r="C315" s="3" t="s">
        <v>4423</v>
      </c>
      <c r="D315" s="15">
        <f t="shared" si="8"/>
        <v>805</v>
      </c>
      <c r="E315"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>
        <f t="shared" si="9"/>
        <v>8902.5</v>
      </c>
      <c r="Q315" s="5" t="s">
        <v>8310</v>
      </c>
      <c r="R315" t="s">
        <v>8315</v>
      </c>
    </row>
    <row r="316" spans="1:18" ht="60" x14ac:dyDescent="0.25">
      <c r="A316">
        <v>314</v>
      </c>
      <c r="B316" s="3" t="s">
        <v>315</v>
      </c>
      <c r="C316" s="3" t="s">
        <v>4424</v>
      </c>
      <c r="D316" s="15">
        <f t="shared" si="8"/>
        <v>2851.5</v>
      </c>
      <c r="E316"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>
        <f t="shared" si="9"/>
        <v>1925.75</v>
      </c>
      <c r="Q316" s="5" t="s">
        <v>8310</v>
      </c>
      <c r="R316" t="s">
        <v>8315</v>
      </c>
    </row>
    <row r="317" spans="1:18" ht="45" x14ac:dyDescent="0.25">
      <c r="A317">
        <v>315</v>
      </c>
      <c r="B317" s="3" t="s">
        <v>316</v>
      </c>
      <c r="C317" s="3" t="s">
        <v>4425</v>
      </c>
      <c r="D317" s="15">
        <f t="shared" si="8"/>
        <v>312</v>
      </c>
      <c r="E317"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>
        <f t="shared" si="9"/>
        <v>12656</v>
      </c>
      <c r="Q317" s="5" t="s">
        <v>8310</v>
      </c>
      <c r="R317" t="s">
        <v>8315</v>
      </c>
    </row>
    <row r="318" spans="1:18" ht="45" x14ac:dyDescent="0.25">
      <c r="A318">
        <v>316</v>
      </c>
      <c r="B318" s="3" t="s">
        <v>317</v>
      </c>
      <c r="C318" s="3" t="s">
        <v>4426</v>
      </c>
      <c r="D318" s="15">
        <f t="shared" si="8"/>
        <v>2066</v>
      </c>
      <c r="E318"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>
        <f t="shared" si="9"/>
        <v>8533</v>
      </c>
      <c r="Q318" s="5" t="s">
        <v>8310</v>
      </c>
      <c r="R318" t="s">
        <v>8315</v>
      </c>
    </row>
    <row r="319" spans="1:18" ht="45" x14ac:dyDescent="0.25">
      <c r="A319">
        <v>317</v>
      </c>
      <c r="B319" s="3" t="s">
        <v>318</v>
      </c>
      <c r="C319" s="3" t="s">
        <v>4427</v>
      </c>
      <c r="D319" s="15">
        <f t="shared" si="8"/>
        <v>241</v>
      </c>
      <c r="E319"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>
        <f t="shared" si="9"/>
        <v>15120.5</v>
      </c>
      <c r="Q319" s="5" t="s">
        <v>8310</v>
      </c>
      <c r="R319" t="s">
        <v>8315</v>
      </c>
    </row>
    <row r="320" spans="1:18" ht="45" x14ac:dyDescent="0.25">
      <c r="A320">
        <v>318</v>
      </c>
      <c r="B320" s="3" t="s">
        <v>319</v>
      </c>
      <c r="C320" s="3" t="s">
        <v>4428</v>
      </c>
      <c r="D320" s="15">
        <f t="shared" si="8"/>
        <v>9166</v>
      </c>
      <c r="E320"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>
        <f t="shared" si="9"/>
        <v>7083</v>
      </c>
      <c r="Q320" s="5" t="s">
        <v>8310</v>
      </c>
      <c r="R320" t="s">
        <v>8315</v>
      </c>
    </row>
    <row r="321" spans="1:18" ht="60" x14ac:dyDescent="0.25">
      <c r="A321">
        <v>319</v>
      </c>
      <c r="B321" s="3" t="s">
        <v>320</v>
      </c>
      <c r="C321" s="3" t="s">
        <v>4429</v>
      </c>
      <c r="D321" s="15">
        <f t="shared" si="8"/>
        <v>634</v>
      </c>
      <c r="E321"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>
        <f t="shared" si="9"/>
        <v>2817</v>
      </c>
      <c r="Q321" s="5" t="s">
        <v>8310</v>
      </c>
      <c r="R321" t="s">
        <v>8315</v>
      </c>
    </row>
    <row r="322" spans="1:18" ht="60" x14ac:dyDescent="0.25">
      <c r="A322">
        <v>320</v>
      </c>
      <c r="B322" s="3" t="s">
        <v>321</v>
      </c>
      <c r="C322" s="3" t="s">
        <v>4430</v>
      </c>
      <c r="D322" s="15">
        <f t="shared" si="8"/>
        <v>1316</v>
      </c>
      <c r="E322"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>
        <f t="shared" si="9"/>
        <v>10658</v>
      </c>
      <c r="Q322" s="5" t="s">
        <v>8310</v>
      </c>
      <c r="R322" t="s">
        <v>8315</v>
      </c>
    </row>
    <row r="323" spans="1:18" ht="45" x14ac:dyDescent="0.25">
      <c r="A323">
        <v>321</v>
      </c>
      <c r="B323" s="3" t="s">
        <v>322</v>
      </c>
      <c r="C323" s="3" t="s">
        <v>4431</v>
      </c>
      <c r="D323" s="15">
        <f t="shared" ref="D323:D386" si="10">F323-E323</f>
        <v>932</v>
      </c>
      <c r="E323"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>
        <f t="shared" ref="P323:P386" si="11">AVERAGE(D323:E323)</f>
        <v>17966</v>
      </c>
      <c r="Q323" s="5" t="s">
        <v>8310</v>
      </c>
      <c r="R323" t="s">
        <v>8315</v>
      </c>
    </row>
    <row r="324" spans="1:18" ht="45" x14ac:dyDescent="0.25">
      <c r="A324">
        <v>322</v>
      </c>
      <c r="B324" s="3" t="s">
        <v>323</v>
      </c>
      <c r="C324" s="3" t="s">
        <v>4432</v>
      </c>
      <c r="D324" s="15">
        <f t="shared" si="10"/>
        <v>1978</v>
      </c>
      <c r="E324"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>
        <f t="shared" si="11"/>
        <v>13489</v>
      </c>
      <c r="Q324" s="5" t="s">
        <v>8310</v>
      </c>
      <c r="R324" t="s">
        <v>8315</v>
      </c>
    </row>
    <row r="325" spans="1:18" ht="60" x14ac:dyDescent="0.25">
      <c r="A325">
        <v>323</v>
      </c>
      <c r="B325" s="3" t="s">
        <v>324</v>
      </c>
      <c r="C325" s="3" t="s">
        <v>4433</v>
      </c>
      <c r="D325" s="15">
        <f t="shared" si="10"/>
        <v>1246</v>
      </c>
      <c r="E325"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>
        <f t="shared" si="11"/>
        <v>3323</v>
      </c>
      <c r="Q325" s="5" t="s">
        <v>8310</v>
      </c>
      <c r="R325" t="s">
        <v>8315</v>
      </c>
    </row>
    <row r="326" spans="1:18" ht="45" x14ac:dyDescent="0.25">
      <c r="A326">
        <v>324</v>
      </c>
      <c r="B326" s="3" t="s">
        <v>325</v>
      </c>
      <c r="C326" s="3" t="s">
        <v>4434</v>
      </c>
      <c r="D326" s="15">
        <f t="shared" si="10"/>
        <v>136</v>
      </c>
      <c r="E326"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>
        <f t="shared" si="11"/>
        <v>4318</v>
      </c>
      <c r="Q326" s="5" t="s">
        <v>8310</v>
      </c>
      <c r="R326" t="s">
        <v>8315</v>
      </c>
    </row>
    <row r="327" spans="1:18" ht="45" x14ac:dyDescent="0.25">
      <c r="A327">
        <v>325</v>
      </c>
      <c r="B327" s="3" t="s">
        <v>326</v>
      </c>
      <c r="C327" s="3" t="s">
        <v>4435</v>
      </c>
      <c r="D327" s="15">
        <f t="shared" si="10"/>
        <v>2198</v>
      </c>
      <c r="E327"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>
        <f t="shared" si="11"/>
        <v>26099</v>
      </c>
      <c r="Q327" s="5" t="s">
        <v>8310</v>
      </c>
      <c r="R327" t="s">
        <v>8315</v>
      </c>
    </row>
    <row r="328" spans="1:18" ht="45" x14ac:dyDescent="0.25">
      <c r="A328">
        <v>326</v>
      </c>
      <c r="B328" s="3" t="s">
        <v>327</v>
      </c>
      <c r="C328" s="3" t="s">
        <v>4436</v>
      </c>
      <c r="D328" s="15">
        <f t="shared" si="10"/>
        <v>19394.600000000006</v>
      </c>
      <c r="E328"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>
        <f t="shared" si="11"/>
        <v>84697.3</v>
      </c>
      <c r="Q328" s="5" t="s">
        <v>8310</v>
      </c>
      <c r="R328" t="s">
        <v>8315</v>
      </c>
    </row>
    <row r="329" spans="1:18" ht="60" x14ac:dyDescent="0.25">
      <c r="A329">
        <v>327</v>
      </c>
      <c r="B329" s="3" t="s">
        <v>328</v>
      </c>
      <c r="C329" s="3" t="s">
        <v>4437</v>
      </c>
      <c r="D329" s="15">
        <f t="shared" si="10"/>
        <v>1456</v>
      </c>
      <c r="E329"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>
        <f t="shared" si="11"/>
        <v>2728</v>
      </c>
      <c r="Q329" s="5" t="s">
        <v>8310</v>
      </c>
      <c r="R329" t="s">
        <v>8315</v>
      </c>
    </row>
    <row r="330" spans="1:18" ht="45" x14ac:dyDescent="0.25">
      <c r="A330">
        <v>328</v>
      </c>
      <c r="B330" s="3" t="s">
        <v>329</v>
      </c>
      <c r="C330" s="3" t="s">
        <v>4438</v>
      </c>
      <c r="D330" s="15">
        <f t="shared" si="10"/>
        <v>2710.8000000000029</v>
      </c>
      <c r="E330"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>
        <f t="shared" si="11"/>
        <v>38855.4</v>
      </c>
      <c r="Q330" s="5" t="s">
        <v>8310</v>
      </c>
      <c r="R330" t="s">
        <v>8315</v>
      </c>
    </row>
    <row r="331" spans="1:18" ht="45" x14ac:dyDescent="0.25">
      <c r="A331">
        <v>329</v>
      </c>
      <c r="B331" s="3" t="s">
        <v>330</v>
      </c>
      <c r="C331" s="3" t="s">
        <v>4439</v>
      </c>
      <c r="D331" s="15">
        <f t="shared" si="10"/>
        <v>550</v>
      </c>
      <c r="E331"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>
        <f t="shared" si="11"/>
        <v>5275</v>
      </c>
      <c r="Q331" s="5" t="s">
        <v>8310</v>
      </c>
      <c r="R331" t="s">
        <v>8315</v>
      </c>
    </row>
    <row r="332" spans="1:18" ht="60" x14ac:dyDescent="0.25">
      <c r="A332">
        <v>330</v>
      </c>
      <c r="B332" s="3" t="s">
        <v>331</v>
      </c>
      <c r="C332" s="3" t="s">
        <v>4440</v>
      </c>
      <c r="D332" s="15">
        <f t="shared" si="10"/>
        <v>640</v>
      </c>
      <c r="E332"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>
        <f t="shared" si="11"/>
        <v>17820</v>
      </c>
      <c r="Q332" s="5" t="s">
        <v>8310</v>
      </c>
      <c r="R332" t="s">
        <v>8315</v>
      </c>
    </row>
    <row r="333" spans="1:18" ht="45" x14ac:dyDescent="0.25">
      <c r="A333">
        <v>331</v>
      </c>
      <c r="B333" s="3" t="s">
        <v>332</v>
      </c>
      <c r="C333" s="3" t="s">
        <v>4441</v>
      </c>
      <c r="D333" s="15">
        <f t="shared" si="10"/>
        <v>2642</v>
      </c>
      <c r="E333"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>
        <f t="shared" si="11"/>
        <v>21321</v>
      </c>
      <c r="Q333" s="5" t="s">
        <v>8310</v>
      </c>
      <c r="R333" t="s">
        <v>8315</v>
      </c>
    </row>
    <row r="334" spans="1:18" ht="60" x14ac:dyDescent="0.25">
      <c r="A334">
        <v>332</v>
      </c>
      <c r="B334" s="3" t="s">
        <v>333</v>
      </c>
      <c r="C334" s="3" t="s">
        <v>4442</v>
      </c>
      <c r="D334" s="15">
        <f t="shared" si="10"/>
        <v>13015</v>
      </c>
      <c r="E334"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>
        <f t="shared" si="11"/>
        <v>56507.5</v>
      </c>
      <c r="Q334" s="5" t="s">
        <v>8310</v>
      </c>
      <c r="R334" t="s">
        <v>8315</v>
      </c>
    </row>
    <row r="335" spans="1:18" ht="60" x14ac:dyDescent="0.25">
      <c r="A335">
        <v>333</v>
      </c>
      <c r="B335" s="3" t="s">
        <v>334</v>
      </c>
      <c r="C335" s="3" t="s">
        <v>4443</v>
      </c>
      <c r="D335" s="15">
        <f t="shared" si="10"/>
        <v>10091</v>
      </c>
      <c r="E335"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>
        <f t="shared" si="11"/>
        <v>25045.5</v>
      </c>
      <c r="Q335" s="5" t="s">
        <v>8310</v>
      </c>
      <c r="R335" t="s">
        <v>8315</v>
      </c>
    </row>
    <row r="336" spans="1:18" ht="60" x14ac:dyDescent="0.25">
      <c r="A336">
        <v>334</v>
      </c>
      <c r="B336" s="3" t="s">
        <v>335</v>
      </c>
      <c r="C336" s="3" t="s">
        <v>4444</v>
      </c>
      <c r="D336" s="15">
        <f t="shared" si="10"/>
        <v>119</v>
      </c>
      <c r="E336"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>
        <f t="shared" si="11"/>
        <v>5059.5</v>
      </c>
      <c r="Q336" s="5" t="s">
        <v>8310</v>
      </c>
      <c r="R336" t="s">
        <v>8315</v>
      </c>
    </row>
    <row r="337" spans="1:18" ht="60" x14ac:dyDescent="0.25">
      <c r="A337">
        <v>335</v>
      </c>
      <c r="B337" s="3" t="s">
        <v>336</v>
      </c>
      <c r="C337" s="3" t="s">
        <v>4445</v>
      </c>
      <c r="D337" s="15">
        <f t="shared" si="10"/>
        <v>235</v>
      </c>
      <c r="E337"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>
        <f t="shared" si="11"/>
        <v>4367.5</v>
      </c>
      <c r="Q337" s="5" t="s">
        <v>8310</v>
      </c>
      <c r="R337" t="s">
        <v>8315</v>
      </c>
    </row>
    <row r="338" spans="1:18" ht="45" x14ac:dyDescent="0.25">
      <c r="A338">
        <v>336</v>
      </c>
      <c r="B338" s="3" t="s">
        <v>337</v>
      </c>
      <c r="C338" s="3" t="s">
        <v>4446</v>
      </c>
      <c r="D338" s="15">
        <f t="shared" si="10"/>
        <v>4209.7799999999988</v>
      </c>
      <c r="E338"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>
        <f t="shared" si="11"/>
        <v>14604.89</v>
      </c>
      <c r="Q338" s="5" t="s">
        <v>8310</v>
      </c>
      <c r="R338" t="s">
        <v>8315</v>
      </c>
    </row>
    <row r="339" spans="1:18" ht="60" x14ac:dyDescent="0.25">
      <c r="A339">
        <v>337</v>
      </c>
      <c r="B339" s="3" t="s">
        <v>338</v>
      </c>
      <c r="C339" s="3" t="s">
        <v>4447</v>
      </c>
      <c r="D339" s="15">
        <f t="shared" si="10"/>
        <v>35.050000000000182</v>
      </c>
      <c r="E339"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>
        <f t="shared" si="11"/>
        <v>1517.5250000000001</v>
      </c>
      <c r="Q339" s="5" t="s">
        <v>8310</v>
      </c>
      <c r="R339" t="s">
        <v>8315</v>
      </c>
    </row>
    <row r="340" spans="1:18" ht="60" x14ac:dyDescent="0.25">
      <c r="A340">
        <v>338</v>
      </c>
      <c r="B340" s="3" t="s">
        <v>339</v>
      </c>
      <c r="C340" s="3" t="s">
        <v>4448</v>
      </c>
      <c r="D340" s="15">
        <f t="shared" si="10"/>
        <v>1520.0400000000009</v>
      </c>
      <c r="E340"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>
        <f t="shared" si="11"/>
        <v>8260.02</v>
      </c>
      <c r="Q340" s="5" t="s">
        <v>8310</v>
      </c>
      <c r="R340" t="s">
        <v>8315</v>
      </c>
    </row>
    <row r="341" spans="1:18" ht="45" x14ac:dyDescent="0.25">
      <c r="A341">
        <v>339</v>
      </c>
      <c r="B341" s="3" t="s">
        <v>340</v>
      </c>
      <c r="C341" s="3" t="s">
        <v>4449</v>
      </c>
      <c r="D341" s="15">
        <f t="shared" si="10"/>
        <v>485</v>
      </c>
      <c r="E341"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>
        <f t="shared" si="11"/>
        <v>3242.5</v>
      </c>
      <c r="Q341" s="5" t="s">
        <v>8310</v>
      </c>
      <c r="R341" t="s">
        <v>8315</v>
      </c>
    </row>
    <row r="342" spans="1:18" ht="45" x14ac:dyDescent="0.25">
      <c r="A342">
        <v>340</v>
      </c>
      <c r="B342" s="3" t="s">
        <v>341</v>
      </c>
      <c r="C342" s="3" t="s">
        <v>4450</v>
      </c>
      <c r="D342" s="15">
        <f t="shared" si="10"/>
        <v>8758</v>
      </c>
      <c r="E342"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>
        <f t="shared" si="11"/>
        <v>21879</v>
      </c>
      <c r="Q342" s="5" t="s">
        <v>8310</v>
      </c>
      <c r="R342" t="s">
        <v>8315</v>
      </c>
    </row>
    <row r="343" spans="1:18" ht="60" x14ac:dyDescent="0.25">
      <c r="A343">
        <v>341</v>
      </c>
      <c r="B343" s="3" t="s">
        <v>342</v>
      </c>
      <c r="C343" s="3" t="s">
        <v>4451</v>
      </c>
      <c r="D343" s="15">
        <f t="shared" si="10"/>
        <v>235</v>
      </c>
      <c r="E343"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>
        <f t="shared" si="11"/>
        <v>1867.5</v>
      </c>
      <c r="Q343" s="5" t="s">
        <v>8310</v>
      </c>
      <c r="R343" t="s">
        <v>8315</v>
      </c>
    </row>
    <row r="344" spans="1:18" ht="30" x14ac:dyDescent="0.25">
      <c r="A344">
        <v>342</v>
      </c>
      <c r="B344" s="3" t="s">
        <v>343</v>
      </c>
      <c r="C344" s="3" t="s">
        <v>4452</v>
      </c>
      <c r="D344" s="15">
        <f t="shared" si="10"/>
        <v>201.5199999999968</v>
      </c>
      <c r="E344"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>
        <f t="shared" si="11"/>
        <v>27600.76</v>
      </c>
      <c r="Q344" s="5" t="s">
        <v>8310</v>
      </c>
      <c r="R344" t="s">
        <v>8315</v>
      </c>
    </row>
    <row r="345" spans="1:18" ht="60" x14ac:dyDescent="0.25">
      <c r="A345">
        <v>343</v>
      </c>
      <c r="B345" s="3" t="s">
        <v>344</v>
      </c>
      <c r="C345" s="3" t="s">
        <v>4453</v>
      </c>
      <c r="D345" s="15">
        <f t="shared" si="10"/>
        <v>608.59000000000015</v>
      </c>
      <c r="E345"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>
        <f t="shared" si="11"/>
        <v>15304.295</v>
      </c>
      <c r="Q345" s="5" t="s">
        <v>8310</v>
      </c>
      <c r="R345" t="s">
        <v>8315</v>
      </c>
    </row>
    <row r="346" spans="1:18" ht="60" x14ac:dyDescent="0.25">
      <c r="A346">
        <v>344</v>
      </c>
      <c r="B346" s="3" t="s">
        <v>345</v>
      </c>
      <c r="C346" s="3" t="s">
        <v>4454</v>
      </c>
      <c r="D346" s="15">
        <f t="shared" si="10"/>
        <v>698</v>
      </c>
      <c r="E346"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>
        <f t="shared" si="11"/>
        <v>17099</v>
      </c>
      <c r="Q346" s="5" t="s">
        <v>8310</v>
      </c>
      <c r="R346" t="s">
        <v>8315</v>
      </c>
    </row>
    <row r="347" spans="1:18" ht="45" x14ac:dyDescent="0.25">
      <c r="A347">
        <v>345</v>
      </c>
      <c r="B347" s="3" t="s">
        <v>346</v>
      </c>
      <c r="C347" s="3" t="s">
        <v>4455</v>
      </c>
      <c r="D347" s="15">
        <f t="shared" si="10"/>
        <v>3375</v>
      </c>
      <c r="E347"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>
        <f t="shared" si="11"/>
        <v>8937.5</v>
      </c>
      <c r="Q347" s="5" t="s">
        <v>8310</v>
      </c>
      <c r="R347" t="s">
        <v>8315</v>
      </c>
    </row>
    <row r="348" spans="1:18" ht="60" x14ac:dyDescent="0.25">
      <c r="A348">
        <v>346</v>
      </c>
      <c r="B348" s="3" t="s">
        <v>347</v>
      </c>
      <c r="C348" s="3" t="s">
        <v>4456</v>
      </c>
      <c r="D348" s="15">
        <f t="shared" si="10"/>
        <v>7028.880000000001</v>
      </c>
      <c r="E348"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>
        <f t="shared" si="11"/>
        <v>8514.44</v>
      </c>
      <c r="Q348" s="5" t="s">
        <v>8310</v>
      </c>
      <c r="R348" t="s">
        <v>8315</v>
      </c>
    </row>
    <row r="349" spans="1:18" ht="60" x14ac:dyDescent="0.25">
      <c r="A349">
        <v>347</v>
      </c>
      <c r="B349" s="3" t="s">
        <v>348</v>
      </c>
      <c r="C349" s="3" t="s">
        <v>4457</v>
      </c>
      <c r="D349" s="15">
        <f t="shared" si="10"/>
        <v>4636.1999999999971</v>
      </c>
      <c r="E349"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>
        <f t="shared" si="11"/>
        <v>22318.1</v>
      </c>
      <c r="Q349" s="5" t="s">
        <v>8310</v>
      </c>
      <c r="R349" t="s">
        <v>8315</v>
      </c>
    </row>
    <row r="350" spans="1:18" ht="60" x14ac:dyDescent="0.25">
      <c r="A350">
        <v>348</v>
      </c>
      <c r="B350" s="3" t="s">
        <v>349</v>
      </c>
      <c r="C350" s="3" t="s">
        <v>4458</v>
      </c>
      <c r="D350" s="15">
        <f t="shared" si="10"/>
        <v>300</v>
      </c>
      <c r="E350"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>
        <f t="shared" si="11"/>
        <v>5150</v>
      </c>
      <c r="Q350" s="5" t="s">
        <v>8310</v>
      </c>
      <c r="R350" t="s">
        <v>8315</v>
      </c>
    </row>
    <row r="351" spans="1:18" ht="45" x14ac:dyDescent="0.25">
      <c r="A351">
        <v>349</v>
      </c>
      <c r="B351" s="3" t="s">
        <v>350</v>
      </c>
      <c r="C351" s="3" t="s">
        <v>4459</v>
      </c>
      <c r="D351" s="15">
        <f t="shared" si="10"/>
        <v>747.18000000000029</v>
      </c>
      <c r="E351"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>
        <f t="shared" si="11"/>
        <v>6003.59</v>
      </c>
      <c r="Q351" s="5" t="s">
        <v>8310</v>
      </c>
      <c r="R351" t="s">
        <v>8315</v>
      </c>
    </row>
    <row r="352" spans="1:18" ht="45" x14ac:dyDescent="0.25">
      <c r="A352">
        <v>350</v>
      </c>
      <c r="B352" s="3" t="s">
        <v>351</v>
      </c>
      <c r="C352" s="3" t="s">
        <v>4460</v>
      </c>
      <c r="D352" s="15">
        <f t="shared" si="10"/>
        <v>3690</v>
      </c>
      <c r="E352"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>
        <f t="shared" si="11"/>
        <v>14345</v>
      </c>
      <c r="Q352" s="5" t="s">
        <v>8310</v>
      </c>
      <c r="R352" t="s">
        <v>8315</v>
      </c>
    </row>
    <row r="353" spans="1:18" ht="60" x14ac:dyDescent="0.25">
      <c r="A353">
        <v>351</v>
      </c>
      <c r="B353" s="3" t="s">
        <v>352</v>
      </c>
      <c r="C353" s="3" t="s">
        <v>4461</v>
      </c>
      <c r="D353" s="15">
        <f t="shared" si="10"/>
        <v>9296</v>
      </c>
      <c r="E353"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>
        <f t="shared" si="11"/>
        <v>21648</v>
      </c>
      <c r="Q353" s="5" t="s">
        <v>8310</v>
      </c>
      <c r="R353" t="s">
        <v>8315</v>
      </c>
    </row>
    <row r="354" spans="1:18" ht="60" x14ac:dyDescent="0.25">
      <c r="A354">
        <v>352</v>
      </c>
      <c r="B354" s="3" t="s">
        <v>353</v>
      </c>
      <c r="C354" s="3" t="s">
        <v>4462</v>
      </c>
      <c r="D354" s="15">
        <f t="shared" si="10"/>
        <v>1656</v>
      </c>
      <c r="E354"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>
        <f t="shared" si="11"/>
        <v>5828</v>
      </c>
      <c r="Q354" s="5" t="s">
        <v>8310</v>
      </c>
      <c r="R354" t="s">
        <v>8315</v>
      </c>
    </row>
    <row r="355" spans="1:18" ht="60" x14ac:dyDescent="0.25">
      <c r="A355">
        <v>353</v>
      </c>
      <c r="B355" s="3" t="s">
        <v>354</v>
      </c>
      <c r="C355" s="3" t="s">
        <v>4463</v>
      </c>
      <c r="D355" s="15">
        <f t="shared" si="10"/>
        <v>5035.18</v>
      </c>
      <c r="E355"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>
        <f t="shared" si="11"/>
        <v>31730.09</v>
      </c>
      <c r="Q355" s="5" t="s">
        <v>8310</v>
      </c>
      <c r="R355" t="s">
        <v>8315</v>
      </c>
    </row>
    <row r="356" spans="1:18" ht="60" x14ac:dyDescent="0.25">
      <c r="A356">
        <v>354</v>
      </c>
      <c r="B356" s="3" t="s">
        <v>355</v>
      </c>
      <c r="C356" s="3" t="s">
        <v>4464</v>
      </c>
      <c r="D356" s="15">
        <f t="shared" si="10"/>
        <v>138</v>
      </c>
      <c r="E356"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>
        <f t="shared" si="11"/>
        <v>1819</v>
      </c>
      <c r="Q356" s="5" t="s">
        <v>8310</v>
      </c>
      <c r="R356" t="s">
        <v>8315</v>
      </c>
    </row>
    <row r="357" spans="1:18" ht="45" x14ac:dyDescent="0.25">
      <c r="A357">
        <v>355</v>
      </c>
      <c r="B357" s="3" t="s">
        <v>356</v>
      </c>
      <c r="C357" s="3" t="s">
        <v>4465</v>
      </c>
      <c r="D357" s="15">
        <f t="shared" si="10"/>
        <v>5690</v>
      </c>
      <c r="E357"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>
        <f t="shared" si="11"/>
        <v>20345</v>
      </c>
      <c r="Q357" s="5" t="s">
        <v>8310</v>
      </c>
      <c r="R357" t="s">
        <v>8315</v>
      </c>
    </row>
    <row r="358" spans="1:18" ht="45" x14ac:dyDescent="0.25">
      <c r="A358">
        <v>356</v>
      </c>
      <c r="B358" s="3" t="s">
        <v>357</v>
      </c>
      <c r="C358" s="3" t="s">
        <v>4466</v>
      </c>
      <c r="D358" s="15">
        <f t="shared" si="10"/>
        <v>201.93000000000029</v>
      </c>
      <c r="E358"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>
        <f t="shared" si="11"/>
        <v>3850.9650000000001</v>
      </c>
      <c r="Q358" s="5" t="s">
        <v>8310</v>
      </c>
      <c r="R358" t="s">
        <v>8315</v>
      </c>
    </row>
    <row r="359" spans="1:18" ht="60" x14ac:dyDescent="0.25">
      <c r="A359">
        <v>357</v>
      </c>
      <c r="B359" s="3" t="s">
        <v>358</v>
      </c>
      <c r="C359" s="3" t="s">
        <v>4467</v>
      </c>
      <c r="D359" s="15">
        <f t="shared" si="10"/>
        <v>11100</v>
      </c>
      <c r="E359"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>
        <f t="shared" si="11"/>
        <v>13050</v>
      </c>
      <c r="Q359" s="5" t="s">
        <v>8310</v>
      </c>
      <c r="R359" t="s">
        <v>8315</v>
      </c>
    </row>
    <row r="360" spans="1:18" ht="45" x14ac:dyDescent="0.25">
      <c r="A360">
        <v>358</v>
      </c>
      <c r="B360" s="3" t="s">
        <v>359</v>
      </c>
      <c r="C360" s="3" t="s">
        <v>4468</v>
      </c>
      <c r="D360" s="15">
        <f t="shared" si="10"/>
        <v>1544</v>
      </c>
      <c r="E360"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>
        <f t="shared" si="11"/>
        <v>25772</v>
      </c>
      <c r="Q360" s="5" t="s">
        <v>8310</v>
      </c>
      <c r="R360" t="s">
        <v>8315</v>
      </c>
    </row>
    <row r="361" spans="1:18" ht="45" x14ac:dyDescent="0.25">
      <c r="A361">
        <v>359</v>
      </c>
      <c r="B361" s="3" t="s">
        <v>360</v>
      </c>
      <c r="C361" s="3" t="s">
        <v>4469</v>
      </c>
      <c r="D361" s="15">
        <f t="shared" si="10"/>
        <v>1175</v>
      </c>
      <c r="E361"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>
        <f t="shared" si="11"/>
        <v>12687.5</v>
      </c>
      <c r="Q361" s="5" t="s">
        <v>8310</v>
      </c>
      <c r="R361" t="s">
        <v>8315</v>
      </c>
    </row>
    <row r="362" spans="1:18" ht="60" x14ac:dyDescent="0.25">
      <c r="A362">
        <v>360</v>
      </c>
      <c r="B362" s="3" t="s">
        <v>361</v>
      </c>
      <c r="C362" s="3" t="s">
        <v>4470</v>
      </c>
      <c r="D362" s="15">
        <f t="shared" si="10"/>
        <v>165</v>
      </c>
      <c r="E362"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>
        <f t="shared" si="11"/>
        <v>6082.5</v>
      </c>
      <c r="Q362" s="5" t="s">
        <v>8310</v>
      </c>
      <c r="R362" t="s">
        <v>8315</v>
      </c>
    </row>
    <row r="363" spans="1:18" ht="60" x14ac:dyDescent="0.25">
      <c r="A363">
        <v>361</v>
      </c>
      <c r="B363" s="3" t="s">
        <v>362</v>
      </c>
      <c r="C363" s="3" t="s">
        <v>4471</v>
      </c>
      <c r="D363" s="15">
        <f t="shared" si="10"/>
        <v>3876.9499999999971</v>
      </c>
      <c r="E363"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>
        <f t="shared" si="11"/>
        <v>19438.474999999999</v>
      </c>
      <c r="Q363" s="5" t="s">
        <v>8310</v>
      </c>
      <c r="R363" t="s">
        <v>8315</v>
      </c>
    </row>
    <row r="364" spans="1:18" ht="60" x14ac:dyDescent="0.25">
      <c r="A364">
        <v>362</v>
      </c>
      <c r="B364" s="3" t="s">
        <v>363</v>
      </c>
      <c r="C364" s="3" t="s">
        <v>4472</v>
      </c>
      <c r="D364" s="15">
        <f t="shared" si="10"/>
        <v>2335</v>
      </c>
      <c r="E364"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>
        <f t="shared" si="11"/>
        <v>6000</v>
      </c>
      <c r="Q364" s="5" t="s">
        <v>8310</v>
      </c>
      <c r="R364" t="s">
        <v>8315</v>
      </c>
    </row>
    <row r="365" spans="1:18" ht="60" x14ac:dyDescent="0.25">
      <c r="A365">
        <v>363</v>
      </c>
      <c r="B365" s="3" t="s">
        <v>364</v>
      </c>
      <c r="C365" s="3" t="s">
        <v>4473</v>
      </c>
      <c r="D365" s="15">
        <f t="shared" si="10"/>
        <v>119</v>
      </c>
      <c r="E365"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>
        <f t="shared" si="11"/>
        <v>4522</v>
      </c>
      <c r="Q365" s="5" t="s">
        <v>8310</v>
      </c>
      <c r="R365" t="s">
        <v>8315</v>
      </c>
    </row>
    <row r="366" spans="1:18" ht="60" x14ac:dyDescent="0.25">
      <c r="A366">
        <v>364</v>
      </c>
      <c r="B366" s="3" t="s">
        <v>365</v>
      </c>
      <c r="C366" s="3" t="s">
        <v>4474</v>
      </c>
      <c r="D366" s="15">
        <f t="shared" si="10"/>
        <v>711.30000000000018</v>
      </c>
      <c r="E366"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>
        <f t="shared" si="11"/>
        <v>3855.65</v>
      </c>
      <c r="Q366" s="5" t="s">
        <v>8310</v>
      </c>
      <c r="R366" t="s">
        <v>8315</v>
      </c>
    </row>
    <row r="367" spans="1:18" ht="45" x14ac:dyDescent="0.25">
      <c r="A367">
        <v>365</v>
      </c>
      <c r="B367" s="3" t="s">
        <v>366</v>
      </c>
      <c r="C367" s="3" t="s">
        <v>4475</v>
      </c>
      <c r="D367" s="15">
        <f t="shared" si="10"/>
        <v>596</v>
      </c>
      <c r="E367"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>
        <f t="shared" si="11"/>
        <v>7798</v>
      </c>
      <c r="Q367" s="5" t="s">
        <v>8310</v>
      </c>
      <c r="R367" t="s">
        <v>8315</v>
      </c>
    </row>
    <row r="368" spans="1:18" ht="45" x14ac:dyDescent="0.25">
      <c r="A368">
        <v>366</v>
      </c>
      <c r="B368" s="3" t="s">
        <v>367</v>
      </c>
      <c r="C368" s="3" t="s">
        <v>4476</v>
      </c>
      <c r="D368" s="15">
        <f t="shared" si="10"/>
        <v>500</v>
      </c>
      <c r="E368"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>
        <f t="shared" si="11"/>
        <v>19250</v>
      </c>
      <c r="Q368" s="5" t="s">
        <v>8310</v>
      </c>
      <c r="R368" t="s">
        <v>8315</v>
      </c>
    </row>
    <row r="369" spans="1:18" ht="60" x14ac:dyDescent="0.25">
      <c r="A369">
        <v>367</v>
      </c>
      <c r="B369" s="3" t="s">
        <v>368</v>
      </c>
      <c r="C369" s="3" t="s">
        <v>4477</v>
      </c>
      <c r="D369" s="15">
        <f t="shared" si="10"/>
        <v>335.01000000000022</v>
      </c>
      <c r="E369"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>
        <f t="shared" si="11"/>
        <v>5167.5050000000001</v>
      </c>
      <c r="Q369" s="5" t="s">
        <v>8310</v>
      </c>
      <c r="R369" t="s">
        <v>8315</v>
      </c>
    </row>
    <row r="370" spans="1:18" ht="60" x14ac:dyDescent="0.25">
      <c r="A370">
        <v>368</v>
      </c>
      <c r="B370" s="3" t="s">
        <v>369</v>
      </c>
      <c r="C370" s="3" t="s">
        <v>4478</v>
      </c>
      <c r="D370" s="15">
        <f t="shared" si="10"/>
        <v>514</v>
      </c>
      <c r="E370"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>
        <f t="shared" si="11"/>
        <v>6507</v>
      </c>
      <c r="Q370" s="5" t="s">
        <v>8310</v>
      </c>
      <c r="R370" t="s">
        <v>8315</v>
      </c>
    </row>
    <row r="371" spans="1:18" ht="60" x14ac:dyDescent="0.25">
      <c r="A371">
        <v>369</v>
      </c>
      <c r="B371" s="3" t="s">
        <v>370</v>
      </c>
      <c r="C371" s="3" t="s">
        <v>4479</v>
      </c>
      <c r="D371" s="15">
        <f t="shared" si="10"/>
        <v>660.11999999999989</v>
      </c>
      <c r="E371"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>
        <f t="shared" si="11"/>
        <v>3580.06</v>
      </c>
      <c r="Q371" s="5" t="s">
        <v>8310</v>
      </c>
      <c r="R371" t="s">
        <v>8315</v>
      </c>
    </row>
    <row r="372" spans="1:18" ht="60" x14ac:dyDescent="0.25">
      <c r="A372">
        <v>370</v>
      </c>
      <c r="B372" s="3" t="s">
        <v>371</v>
      </c>
      <c r="C372" s="3" t="s">
        <v>4480</v>
      </c>
      <c r="D372" s="15">
        <f t="shared" si="10"/>
        <v>5505</v>
      </c>
      <c r="E372"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>
        <f t="shared" si="11"/>
        <v>15252.5</v>
      </c>
      <c r="Q372" s="5" t="s">
        <v>8310</v>
      </c>
      <c r="R372" t="s">
        <v>8315</v>
      </c>
    </row>
    <row r="373" spans="1:18" ht="60" x14ac:dyDescent="0.25">
      <c r="A373">
        <v>371</v>
      </c>
      <c r="B373" s="3" t="s">
        <v>372</v>
      </c>
      <c r="C373" s="3" t="s">
        <v>4481</v>
      </c>
      <c r="D373" s="15">
        <f t="shared" si="10"/>
        <v>21253</v>
      </c>
      <c r="E373"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>
        <f t="shared" si="11"/>
        <v>85626.5</v>
      </c>
      <c r="Q373" s="5" t="s">
        <v>8310</v>
      </c>
      <c r="R373" t="s">
        <v>8315</v>
      </c>
    </row>
    <row r="374" spans="1:18" ht="30" x14ac:dyDescent="0.25">
      <c r="A374">
        <v>372</v>
      </c>
      <c r="B374" s="3" t="s">
        <v>373</v>
      </c>
      <c r="C374" s="3" t="s">
        <v>4482</v>
      </c>
      <c r="D374" s="15">
        <f t="shared" si="10"/>
        <v>76</v>
      </c>
      <c r="E374"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>
        <f t="shared" si="11"/>
        <v>188</v>
      </c>
      <c r="Q374" s="5" t="s">
        <v>8310</v>
      </c>
      <c r="R374" t="s">
        <v>8315</v>
      </c>
    </row>
    <row r="375" spans="1:18" ht="45" x14ac:dyDescent="0.25">
      <c r="A375">
        <v>373</v>
      </c>
      <c r="B375" s="3" t="s">
        <v>374</v>
      </c>
      <c r="C375" s="3" t="s">
        <v>4483</v>
      </c>
      <c r="D375" s="15">
        <f t="shared" si="10"/>
        <v>500</v>
      </c>
      <c r="E375"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>
        <f t="shared" si="11"/>
        <v>4000</v>
      </c>
      <c r="Q375" s="5" t="s">
        <v>8310</v>
      </c>
      <c r="R375" t="s">
        <v>8315</v>
      </c>
    </row>
    <row r="376" spans="1:18" ht="60" x14ac:dyDescent="0.25">
      <c r="A376">
        <v>374</v>
      </c>
      <c r="B376" s="3" t="s">
        <v>375</v>
      </c>
      <c r="C376" s="3" t="s">
        <v>4484</v>
      </c>
      <c r="D376" s="15">
        <f t="shared" si="10"/>
        <v>1839</v>
      </c>
      <c r="E376"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>
        <f t="shared" si="11"/>
        <v>3919.5</v>
      </c>
      <c r="Q376" s="5" t="s">
        <v>8310</v>
      </c>
      <c r="R376" t="s">
        <v>8315</v>
      </c>
    </row>
    <row r="377" spans="1:18" ht="60" x14ac:dyDescent="0.25">
      <c r="A377">
        <v>375</v>
      </c>
      <c r="B377" s="3" t="s">
        <v>376</v>
      </c>
      <c r="C377" s="3" t="s">
        <v>4485</v>
      </c>
      <c r="D377" s="15">
        <f t="shared" si="10"/>
        <v>100</v>
      </c>
      <c r="E377"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>
        <f t="shared" si="11"/>
        <v>300</v>
      </c>
      <c r="Q377" s="5" t="s">
        <v>8310</v>
      </c>
      <c r="R377" t="s">
        <v>8315</v>
      </c>
    </row>
    <row r="378" spans="1:18" ht="60" x14ac:dyDescent="0.25">
      <c r="A378">
        <v>376</v>
      </c>
      <c r="B378" s="3" t="s">
        <v>377</v>
      </c>
      <c r="C378" s="3" t="s">
        <v>4486</v>
      </c>
      <c r="D378" s="15">
        <f t="shared" si="10"/>
        <v>146</v>
      </c>
      <c r="E378"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>
        <f t="shared" si="11"/>
        <v>1298</v>
      </c>
      <c r="Q378" s="5" t="s">
        <v>8310</v>
      </c>
      <c r="R378" t="s">
        <v>8315</v>
      </c>
    </row>
    <row r="379" spans="1:18" ht="45" x14ac:dyDescent="0.25">
      <c r="A379">
        <v>377</v>
      </c>
      <c r="B379" s="3" t="s">
        <v>378</v>
      </c>
      <c r="C379" s="3" t="s">
        <v>4487</v>
      </c>
      <c r="D379" s="15">
        <f t="shared" si="10"/>
        <v>1728</v>
      </c>
      <c r="E379"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>
        <f t="shared" si="11"/>
        <v>6864</v>
      </c>
      <c r="Q379" s="5" t="s">
        <v>8310</v>
      </c>
      <c r="R379" t="s">
        <v>8315</v>
      </c>
    </row>
    <row r="380" spans="1:18" ht="60" x14ac:dyDescent="0.25">
      <c r="A380">
        <v>378</v>
      </c>
      <c r="B380" s="3" t="s">
        <v>379</v>
      </c>
      <c r="C380" s="3" t="s">
        <v>4488</v>
      </c>
      <c r="D380" s="15">
        <f t="shared" si="10"/>
        <v>353</v>
      </c>
      <c r="E380"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>
        <f t="shared" si="11"/>
        <v>1676.5</v>
      </c>
      <c r="Q380" s="5" t="s">
        <v>8310</v>
      </c>
      <c r="R380" t="s">
        <v>8315</v>
      </c>
    </row>
    <row r="381" spans="1:18" ht="60" x14ac:dyDescent="0.25">
      <c r="A381">
        <v>379</v>
      </c>
      <c r="B381" s="3" t="s">
        <v>380</v>
      </c>
      <c r="C381" s="3" t="s">
        <v>4489</v>
      </c>
      <c r="D381" s="15">
        <f t="shared" si="10"/>
        <v>2412</v>
      </c>
      <c r="E381"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>
        <f t="shared" si="11"/>
        <v>8706</v>
      </c>
      <c r="Q381" s="5" t="s">
        <v>8310</v>
      </c>
      <c r="R381" t="s">
        <v>8315</v>
      </c>
    </row>
    <row r="382" spans="1:18" ht="60" x14ac:dyDescent="0.25">
      <c r="A382">
        <v>380</v>
      </c>
      <c r="B382" s="3" t="s">
        <v>381</v>
      </c>
      <c r="C382" s="3" t="s">
        <v>4490</v>
      </c>
      <c r="D382" s="15">
        <f t="shared" si="10"/>
        <v>1660</v>
      </c>
      <c r="E382"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>
        <f t="shared" si="11"/>
        <v>2830</v>
      </c>
      <c r="Q382" s="5" t="s">
        <v>8310</v>
      </c>
      <c r="R382" t="s">
        <v>8315</v>
      </c>
    </row>
    <row r="383" spans="1:18" ht="45" x14ac:dyDescent="0.25">
      <c r="A383">
        <v>381</v>
      </c>
      <c r="B383" s="3" t="s">
        <v>382</v>
      </c>
      <c r="C383" s="3" t="s">
        <v>4491</v>
      </c>
      <c r="D383" s="15">
        <f t="shared" si="10"/>
        <v>1182.5</v>
      </c>
      <c r="E383"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>
        <f t="shared" si="11"/>
        <v>13091.25</v>
      </c>
      <c r="Q383" s="5" t="s">
        <v>8310</v>
      </c>
      <c r="R383" t="s">
        <v>8315</v>
      </c>
    </row>
    <row r="384" spans="1:18" ht="60" x14ac:dyDescent="0.25">
      <c r="A384">
        <v>382</v>
      </c>
      <c r="B384" s="3" t="s">
        <v>383</v>
      </c>
      <c r="C384" s="3" t="s">
        <v>4492</v>
      </c>
      <c r="D384" s="15">
        <f t="shared" si="10"/>
        <v>935</v>
      </c>
      <c r="E384"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>
        <f t="shared" si="11"/>
        <v>767.5</v>
      </c>
      <c r="Q384" s="5" t="s">
        <v>8310</v>
      </c>
      <c r="R384" t="s">
        <v>8315</v>
      </c>
    </row>
    <row r="385" spans="1:18" ht="60" x14ac:dyDescent="0.25">
      <c r="A385">
        <v>383</v>
      </c>
      <c r="B385" s="3" t="s">
        <v>384</v>
      </c>
      <c r="C385" s="3" t="s">
        <v>4493</v>
      </c>
      <c r="D385" s="15">
        <f t="shared" si="10"/>
        <v>1066</v>
      </c>
      <c r="E385"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>
        <f t="shared" si="11"/>
        <v>1032.5</v>
      </c>
      <c r="Q385" s="5" t="s">
        <v>8310</v>
      </c>
      <c r="R385" t="s">
        <v>8315</v>
      </c>
    </row>
    <row r="386" spans="1:18" ht="60" x14ac:dyDescent="0.25">
      <c r="A386">
        <v>384</v>
      </c>
      <c r="B386" s="3" t="s">
        <v>385</v>
      </c>
      <c r="C386" s="3" t="s">
        <v>4494</v>
      </c>
      <c r="D386" s="15">
        <f t="shared" si="10"/>
        <v>2421</v>
      </c>
      <c r="E386"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>
        <f t="shared" si="11"/>
        <v>11210.5</v>
      </c>
      <c r="Q386" s="5" t="s">
        <v>8310</v>
      </c>
      <c r="R386" t="s">
        <v>8315</v>
      </c>
    </row>
    <row r="387" spans="1:18" ht="60" x14ac:dyDescent="0.25">
      <c r="A387">
        <v>385</v>
      </c>
      <c r="B387" s="3" t="s">
        <v>386</v>
      </c>
      <c r="C387" s="3" t="s">
        <v>4495</v>
      </c>
      <c r="D387" s="15">
        <f t="shared" ref="D387:D450" si="12">F387-E387</f>
        <v>1495.5</v>
      </c>
      <c r="E387"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>
        <f t="shared" ref="P387:P450" si="13">AVERAGE(D387:E387)</f>
        <v>13247.75</v>
      </c>
      <c r="Q387" s="5" t="s">
        <v>8310</v>
      </c>
      <c r="R387" t="s">
        <v>8315</v>
      </c>
    </row>
    <row r="388" spans="1:18" ht="60" x14ac:dyDescent="0.25">
      <c r="A388">
        <v>386</v>
      </c>
      <c r="B388" s="3" t="s">
        <v>387</v>
      </c>
      <c r="C388" s="3" t="s">
        <v>4496</v>
      </c>
      <c r="D388" s="15">
        <f t="shared" si="12"/>
        <v>1</v>
      </c>
      <c r="E388"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>
        <f t="shared" si="13"/>
        <v>300.5</v>
      </c>
      <c r="Q388" s="5" t="s">
        <v>8310</v>
      </c>
      <c r="R388" t="s">
        <v>8315</v>
      </c>
    </row>
    <row r="389" spans="1:18" ht="60" x14ac:dyDescent="0.25">
      <c r="A389">
        <v>387</v>
      </c>
      <c r="B389" s="3" t="s">
        <v>388</v>
      </c>
      <c r="C389" s="3" t="s">
        <v>4497</v>
      </c>
      <c r="D389" s="15">
        <f t="shared" si="12"/>
        <v>43316</v>
      </c>
      <c r="E389"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>
        <f t="shared" si="13"/>
        <v>40658</v>
      </c>
      <c r="Q389" s="5" t="s">
        <v>8310</v>
      </c>
      <c r="R389" t="s">
        <v>8315</v>
      </c>
    </row>
    <row r="390" spans="1:18" ht="45" x14ac:dyDescent="0.25">
      <c r="A390">
        <v>388</v>
      </c>
      <c r="B390" s="3" t="s">
        <v>389</v>
      </c>
      <c r="C390" s="3" t="s">
        <v>4498</v>
      </c>
      <c r="D390" s="15">
        <f t="shared" si="12"/>
        <v>1308</v>
      </c>
      <c r="E390"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>
        <f t="shared" si="13"/>
        <v>3154</v>
      </c>
      <c r="Q390" s="5" t="s">
        <v>8310</v>
      </c>
      <c r="R390" t="s">
        <v>8315</v>
      </c>
    </row>
    <row r="391" spans="1:18" ht="60" x14ac:dyDescent="0.25">
      <c r="A391">
        <v>389</v>
      </c>
      <c r="B391" s="3" t="s">
        <v>390</v>
      </c>
      <c r="C391" s="3" t="s">
        <v>4499</v>
      </c>
      <c r="D391" s="15">
        <f t="shared" si="12"/>
        <v>55444.119999999995</v>
      </c>
      <c r="E391"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>
        <f t="shared" si="13"/>
        <v>61722.06</v>
      </c>
      <c r="Q391" s="5" t="s">
        <v>8310</v>
      </c>
      <c r="R391" t="s">
        <v>8315</v>
      </c>
    </row>
    <row r="392" spans="1:18" ht="45" x14ac:dyDescent="0.25">
      <c r="A392">
        <v>390</v>
      </c>
      <c r="B392" s="3" t="s">
        <v>391</v>
      </c>
      <c r="C392" s="3" t="s">
        <v>4500</v>
      </c>
      <c r="D392" s="15">
        <f t="shared" si="12"/>
        <v>0</v>
      </c>
      <c r="E392"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>
        <f t="shared" si="13"/>
        <v>500</v>
      </c>
      <c r="Q392" s="5" t="s">
        <v>8310</v>
      </c>
      <c r="R392" t="s">
        <v>8315</v>
      </c>
    </row>
    <row r="393" spans="1:18" ht="45" x14ac:dyDescent="0.25">
      <c r="A393">
        <v>391</v>
      </c>
      <c r="B393" s="3" t="s">
        <v>392</v>
      </c>
      <c r="C393" s="3" t="s">
        <v>4501</v>
      </c>
      <c r="D393" s="15">
        <f t="shared" si="12"/>
        <v>122</v>
      </c>
      <c r="E393"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>
        <f t="shared" si="13"/>
        <v>10061</v>
      </c>
      <c r="Q393" s="5" t="s">
        <v>8310</v>
      </c>
      <c r="R393" t="s">
        <v>8315</v>
      </c>
    </row>
    <row r="394" spans="1:18" ht="60" x14ac:dyDescent="0.25">
      <c r="A394">
        <v>392</v>
      </c>
      <c r="B394" s="3" t="s">
        <v>393</v>
      </c>
      <c r="C394" s="3" t="s">
        <v>4502</v>
      </c>
      <c r="D394" s="15">
        <f t="shared" si="12"/>
        <v>167</v>
      </c>
      <c r="E394"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>
        <f t="shared" si="13"/>
        <v>9333.5</v>
      </c>
      <c r="Q394" s="5" t="s">
        <v>8310</v>
      </c>
      <c r="R394" t="s">
        <v>8315</v>
      </c>
    </row>
    <row r="395" spans="1:18" ht="45" x14ac:dyDescent="0.25">
      <c r="A395">
        <v>393</v>
      </c>
      <c r="B395" s="3" t="s">
        <v>394</v>
      </c>
      <c r="C395" s="3" t="s">
        <v>4503</v>
      </c>
      <c r="D395" s="15">
        <f t="shared" si="12"/>
        <v>5223</v>
      </c>
      <c r="E395"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>
        <f t="shared" si="13"/>
        <v>27611.5</v>
      </c>
      <c r="Q395" s="5" t="s">
        <v>8310</v>
      </c>
      <c r="R395" t="s">
        <v>8315</v>
      </c>
    </row>
    <row r="396" spans="1:18" ht="60" x14ac:dyDescent="0.25">
      <c r="A396">
        <v>394</v>
      </c>
      <c r="B396" s="3" t="s">
        <v>395</v>
      </c>
      <c r="C396" s="3" t="s">
        <v>4504</v>
      </c>
      <c r="D396" s="15">
        <f t="shared" si="12"/>
        <v>559</v>
      </c>
      <c r="E396"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>
        <f t="shared" si="13"/>
        <v>2629.5</v>
      </c>
      <c r="Q396" s="5" t="s">
        <v>8310</v>
      </c>
      <c r="R396" t="s">
        <v>8315</v>
      </c>
    </row>
    <row r="397" spans="1:18" ht="45" x14ac:dyDescent="0.25">
      <c r="A397">
        <v>395</v>
      </c>
      <c r="B397" s="3" t="s">
        <v>396</v>
      </c>
      <c r="C397" s="3" t="s">
        <v>4505</v>
      </c>
      <c r="D397" s="15">
        <f t="shared" si="12"/>
        <v>804.45000000000073</v>
      </c>
      <c r="E397"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>
        <f t="shared" si="13"/>
        <v>5402.2250000000004</v>
      </c>
      <c r="Q397" s="5" t="s">
        <v>8310</v>
      </c>
      <c r="R397" t="s">
        <v>8315</v>
      </c>
    </row>
    <row r="398" spans="1:18" ht="45" x14ac:dyDescent="0.25">
      <c r="A398">
        <v>396</v>
      </c>
      <c r="B398" s="3" t="s">
        <v>397</v>
      </c>
      <c r="C398" s="3" t="s">
        <v>4506</v>
      </c>
      <c r="D398" s="15">
        <f t="shared" si="12"/>
        <v>1000</v>
      </c>
      <c r="E398"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>
        <f t="shared" si="13"/>
        <v>8000</v>
      </c>
      <c r="Q398" s="5" t="s">
        <v>8310</v>
      </c>
      <c r="R398" t="s">
        <v>8315</v>
      </c>
    </row>
    <row r="399" spans="1:18" ht="60" x14ac:dyDescent="0.25">
      <c r="A399">
        <v>397</v>
      </c>
      <c r="B399" s="3" t="s">
        <v>398</v>
      </c>
      <c r="C399" s="3" t="s">
        <v>4507</v>
      </c>
      <c r="D399" s="15">
        <f t="shared" si="12"/>
        <v>485.35000000000036</v>
      </c>
      <c r="E399"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>
        <f t="shared" si="13"/>
        <v>6464.6750000000002</v>
      </c>
      <c r="Q399" s="5" t="s">
        <v>8310</v>
      </c>
      <c r="R399" t="s">
        <v>8315</v>
      </c>
    </row>
    <row r="400" spans="1:18" ht="45" x14ac:dyDescent="0.25">
      <c r="A400">
        <v>398</v>
      </c>
      <c r="B400" s="3" t="s">
        <v>399</v>
      </c>
      <c r="C400" s="3" t="s">
        <v>4508</v>
      </c>
      <c r="D400" s="15">
        <f t="shared" si="12"/>
        <v>1887</v>
      </c>
      <c r="E400"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>
        <f t="shared" si="13"/>
        <v>4693.5</v>
      </c>
      <c r="Q400" s="5" t="s">
        <v>8310</v>
      </c>
      <c r="R400" t="s">
        <v>8315</v>
      </c>
    </row>
    <row r="401" spans="1:18" ht="60" x14ac:dyDescent="0.25">
      <c r="A401">
        <v>399</v>
      </c>
      <c r="B401" s="3" t="s">
        <v>400</v>
      </c>
      <c r="C401" s="3" t="s">
        <v>4509</v>
      </c>
      <c r="D401" s="15">
        <f t="shared" si="12"/>
        <v>1361</v>
      </c>
      <c r="E401"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>
        <f t="shared" si="13"/>
        <v>10680.5</v>
      </c>
      <c r="Q401" s="5" t="s">
        <v>8310</v>
      </c>
      <c r="R401" t="s">
        <v>8315</v>
      </c>
    </row>
    <row r="402" spans="1:18" ht="45" x14ac:dyDescent="0.25">
      <c r="A402">
        <v>400</v>
      </c>
      <c r="B402" s="3" t="s">
        <v>401</v>
      </c>
      <c r="C402" s="3" t="s">
        <v>4510</v>
      </c>
      <c r="D402" s="15">
        <f t="shared" si="12"/>
        <v>1230.25</v>
      </c>
      <c r="E402"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>
        <f t="shared" si="13"/>
        <v>5615.125</v>
      </c>
      <c r="Q402" s="5" t="s">
        <v>8310</v>
      </c>
      <c r="R402" t="s">
        <v>8315</v>
      </c>
    </row>
    <row r="403" spans="1:18" ht="60" x14ac:dyDescent="0.25">
      <c r="A403">
        <v>401</v>
      </c>
      <c r="B403" s="3" t="s">
        <v>402</v>
      </c>
      <c r="C403" s="3" t="s">
        <v>4511</v>
      </c>
      <c r="D403" s="15">
        <f t="shared" si="12"/>
        <v>1906</v>
      </c>
      <c r="E403"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>
        <f t="shared" si="13"/>
        <v>25953</v>
      </c>
      <c r="Q403" s="5" t="s">
        <v>8310</v>
      </c>
      <c r="R403" t="s">
        <v>8315</v>
      </c>
    </row>
    <row r="404" spans="1:18" ht="60" x14ac:dyDescent="0.25">
      <c r="A404">
        <v>402</v>
      </c>
      <c r="B404" s="3" t="s">
        <v>403</v>
      </c>
      <c r="C404" s="3" t="s">
        <v>4512</v>
      </c>
      <c r="D404" s="15">
        <f t="shared" si="12"/>
        <v>833</v>
      </c>
      <c r="E404"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>
        <f t="shared" si="13"/>
        <v>1416.5</v>
      </c>
      <c r="Q404" s="5" t="s">
        <v>8310</v>
      </c>
      <c r="R404" t="s">
        <v>8315</v>
      </c>
    </row>
    <row r="405" spans="1:18" ht="45" x14ac:dyDescent="0.25">
      <c r="A405">
        <v>403</v>
      </c>
      <c r="B405" s="3" t="s">
        <v>404</v>
      </c>
      <c r="C405" s="3" t="s">
        <v>4513</v>
      </c>
      <c r="D405" s="15">
        <f t="shared" si="12"/>
        <v>263</v>
      </c>
      <c r="E405"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>
        <f t="shared" si="13"/>
        <v>2631.5</v>
      </c>
      <c r="Q405" s="5" t="s">
        <v>8310</v>
      </c>
      <c r="R405" t="s">
        <v>8315</v>
      </c>
    </row>
    <row r="406" spans="1:18" ht="45" x14ac:dyDescent="0.25">
      <c r="A406">
        <v>404</v>
      </c>
      <c r="B406" s="3" t="s">
        <v>405</v>
      </c>
      <c r="C406" s="3" t="s">
        <v>4514</v>
      </c>
      <c r="D406" s="15">
        <f t="shared" si="12"/>
        <v>1082</v>
      </c>
      <c r="E406"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>
        <f t="shared" si="13"/>
        <v>18041</v>
      </c>
      <c r="Q406" s="5" t="s">
        <v>8310</v>
      </c>
      <c r="R406" t="s">
        <v>8315</v>
      </c>
    </row>
    <row r="407" spans="1:18" ht="45" x14ac:dyDescent="0.25">
      <c r="A407">
        <v>405</v>
      </c>
      <c r="B407" s="3" t="s">
        <v>406</v>
      </c>
      <c r="C407" s="3" t="s">
        <v>4515</v>
      </c>
      <c r="D407" s="15">
        <f t="shared" si="12"/>
        <v>216</v>
      </c>
      <c r="E407"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>
        <f t="shared" si="13"/>
        <v>1518</v>
      </c>
      <c r="Q407" s="5" t="s">
        <v>8310</v>
      </c>
      <c r="R407" t="s">
        <v>8315</v>
      </c>
    </row>
    <row r="408" spans="1:18" ht="60" x14ac:dyDescent="0.25">
      <c r="A408">
        <v>406</v>
      </c>
      <c r="B408" s="3" t="s">
        <v>407</v>
      </c>
      <c r="C408" s="3" t="s">
        <v>4516</v>
      </c>
      <c r="D408" s="15">
        <f t="shared" si="12"/>
        <v>215.73000000000002</v>
      </c>
      <c r="E408"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>
        <f t="shared" si="13"/>
        <v>1507.865</v>
      </c>
      <c r="Q408" s="5" t="s">
        <v>8310</v>
      </c>
      <c r="R408" t="s">
        <v>8315</v>
      </c>
    </row>
    <row r="409" spans="1:18" ht="45" x14ac:dyDescent="0.25">
      <c r="A409">
        <v>407</v>
      </c>
      <c r="B409" s="3" t="s">
        <v>408</v>
      </c>
      <c r="C409" s="3" t="s">
        <v>4517</v>
      </c>
      <c r="D409" s="15">
        <f t="shared" si="12"/>
        <v>31</v>
      </c>
      <c r="E409"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>
        <f t="shared" si="13"/>
        <v>1015.5</v>
      </c>
      <c r="Q409" s="5" t="s">
        <v>8310</v>
      </c>
      <c r="R409" t="s">
        <v>8315</v>
      </c>
    </row>
    <row r="410" spans="1:18" ht="45" x14ac:dyDescent="0.25">
      <c r="A410">
        <v>408</v>
      </c>
      <c r="B410" s="3" t="s">
        <v>409</v>
      </c>
      <c r="C410" s="3" t="s">
        <v>4518</v>
      </c>
      <c r="D410" s="15">
        <f t="shared" si="12"/>
        <v>86.260000000000218</v>
      </c>
      <c r="E410"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>
        <f t="shared" si="13"/>
        <v>3043.13</v>
      </c>
      <c r="Q410" s="5" t="s">
        <v>8310</v>
      </c>
      <c r="R410" t="s">
        <v>8315</v>
      </c>
    </row>
    <row r="411" spans="1:18" ht="45" x14ac:dyDescent="0.25">
      <c r="A411">
        <v>409</v>
      </c>
      <c r="B411" s="3" t="s">
        <v>410</v>
      </c>
      <c r="C411" s="3" t="s">
        <v>4519</v>
      </c>
      <c r="D411" s="15">
        <f t="shared" si="12"/>
        <v>184</v>
      </c>
      <c r="E411"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>
        <f t="shared" si="13"/>
        <v>342</v>
      </c>
      <c r="Q411" s="5" t="s">
        <v>8310</v>
      </c>
      <c r="R411" t="s">
        <v>8315</v>
      </c>
    </row>
    <row r="412" spans="1:18" ht="45" x14ac:dyDescent="0.25">
      <c r="A412">
        <v>410</v>
      </c>
      <c r="B412" s="3" t="s">
        <v>411</v>
      </c>
      <c r="C412" s="3" t="s">
        <v>4520</v>
      </c>
      <c r="D412" s="15">
        <f t="shared" si="12"/>
        <v>283</v>
      </c>
      <c r="E412"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>
        <f t="shared" si="13"/>
        <v>641.5</v>
      </c>
      <c r="Q412" s="5" t="s">
        <v>8310</v>
      </c>
      <c r="R412" t="s">
        <v>8315</v>
      </c>
    </row>
    <row r="413" spans="1:18" ht="60" x14ac:dyDescent="0.25">
      <c r="A413">
        <v>411</v>
      </c>
      <c r="B413" s="3" t="s">
        <v>412</v>
      </c>
      <c r="C413" s="3" t="s">
        <v>4521</v>
      </c>
      <c r="D413" s="15">
        <f t="shared" si="12"/>
        <v>315</v>
      </c>
      <c r="E413"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>
        <f t="shared" si="13"/>
        <v>15157.5</v>
      </c>
      <c r="Q413" s="5" t="s">
        <v>8310</v>
      </c>
      <c r="R413" t="s">
        <v>8315</v>
      </c>
    </row>
    <row r="414" spans="1:18" ht="60" x14ac:dyDescent="0.25">
      <c r="A414">
        <v>412</v>
      </c>
      <c r="B414" s="3" t="s">
        <v>413</v>
      </c>
      <c r="C414" s="3" t="s">
        <v>4522</v>
      </c>
      <c r="D414" s="15">
        <f t="shared" si="12"/>
        <v>671</v>
      </c>
      <c r="E414"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>
        <f t="shared" si="13"/>
        <v>1585.5</v>
      </c>
      <c r="Q414" s="5" t="s">
        <v>8310</v>
      </c>
      <c r="R414" t="s">
        <v>8315</v>
      </c>
    </row>
    <row r="415" spans="1:18" ht="45" x14ac:dyDescent="0.25">
      <c r="A415">
        <v>413</v>
      </c>
      <c r="B415" s="3" t="s">
        <v>414</v>
      </c>
      <c r="C415" s="3" t="s">
        <v>4523</v>
      </c>
      <c r="D415" s="15">
        <f t="shared" si="12"/>
        <v>651</v>
      </c>
      <c r="E415"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>
        <f t="shared" si="13"/>
        <v>6725.5</v>
      </c>
      <c r="Q415" s="5" t="s">
        <v>8310</v>
      </c>
      <c r="R415" t="s">
        <v>8315</v>
      </c>
    </row>
    <row r="416" spans="1:18" ht="60" x14ac:dyDescent="0.25">
      <c r="A416">
        <v>414</v>
      </c>
      <c r="B416" s="3" t="s">
        <v>415</v>
      </c>
      <c r="C416" s="3" t="s">
        <v>4524</v>
      </c>
      <c r="D416" s="15">
        <f t="shared" si="12"/>
        <v>528</v>
      </c>
      <c r="E416"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>
        <f t="shared" si="13"/>
        <v>9514</v>
      </c>
      <c r="Q416" s="5" t="s">
        <v>8310</v>
      </c>
      <c r="R416" t="s">
        <v>8315</v>
      </c>
    </row>
    <row r="417" spans="1:18" ht="60" x14ac:dyDescent="0.25">
      <c r="A417">
        <v>415</v>
      </c>
      <c r="B417" s="3" t="s">
        <v>416</v>
      </c>
      <c r="C417" s="3" t="s">
        <v>4525</v>
      </c>
      <c r="D417" s="15">
        <f t="shared" si="12"/>
        <v>30.059999999999945</v>
      </c>
      <c r="E417"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>
        <f t="shared" si="13"/>
        <v>715.03</v>
      </c>
      <c r="Q417" s="5" t="s">
        <v>8310</v>
      </c>
      <c r="R417" t="s">
        <v>8315</v>
      </c>
    </row>
    <row r="418" spans="1:18" ht="45" x14ac:dyDescent="0.25">
      <c r="A418">
        <v>416</v>
      </c>
      <c r="B418" s="3" t="s">
        <v>417</v>
      </c>
      <c r="C418" s="3" t="s">
        <v>4526</v>
      </c>
      <c r="D418" s="15">
        <f t="shared" si="12"/>
        <v>202.17000000000007</v>
      </c>
      <c r="E418"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>
        <f t="shared" si="13"/>
        <v>601.08500000000004</v>
      </c>
      <c r="Q418" s="5" t="s">
        <v>8310</v>
      </c>
      <c r="R418" t="s">
        <v>8315</v>
      </c>
    </row>
    <row r="419" spans="1:18" ht="60" x14ac:dyDescent="0.25">
      <c r="A419">
        <v>417</v>
      </c>
      <c r="B419" s="3" t="s">
        <v>418</v>
      </c>
      <c r="C419" s="3" t="s">
        <v>4527</v>
      </c>
      <c r="D419" s="15">
        <f t="shared" si="12"/>
        <v>26</v>
      </c>
      <c r="E419"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>
        <f t="shared" si="13"/>
        <v>5263</v>
      </c>
      <c r="Q419" s="5" t="s">
        <v>8310</v>
      </c>
      <c r="R419" t="s">
        <v>8315</v>
      </c>
    </row>
    <row r="420" spans="1:18" ht="60" x14ac:dyDescent="0.25">
      <c r="A420">
        <v>418</v>
      </c>
      <c r="B420" s="3" t="s">
        <v>419</v>
      </c>
      <c r="C420" s="3" t="s">
        <v>4528</v>
      </c>
      <c r="D420" s="15">
        <f t="shared" si="12"/>
        <v>142</v>
      </c>
      <c r="E420"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>
        <f t="shared" si="13"/>
        <v>11271</v>
      </c>
      <c r="Q420" s="5" t="s">
        <v>8310</v>
      </c>
      <c r="R420" t="s">
        <v>8315</v>
      </c>
    </row>
    <row r="421" spans="1:18" ht="45" x14ac:dyDescent="0.25">
      <c r="A421">
        <v>419</v>
      </c>
      <c r="B421" s="3" t="s">
        <v>420</v>
      </c>
      <c r="C421" s="3" t="s">
        <v>4529</v>
      </c>
      <c r="D421" s="15">
        <f t="shared" si="12"/>
        <v>35</v>
      </c>
      <c r="E421"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>
        <f t="shared" si="13"/>
        <v>4017.5</v>
      </c>
      <c r="Q421" s="5" t="s">
        <v>8310</v>
      </c>
      <c r="R421" t="s">
        <v>8315</v>
      </c>
    </row>
    <row r="422" spans="1:18" ht="60" x14ac:dyDescent="0.25">
      <c r="A422">
        <v>420</v>
      </c>
      <c r="B422" s="3" t="s">
        <v>421</v>
      </c>
      <c r="C422" s="3" t="s">
        <v>4530</v>
      </c>
      <c r="D422" s="15">
        <f t="shared" si="12"/>
        <v>-3285.5</v>
      </c>
      <c r="E422">
        <v>3300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>
        <f t="shared" si="13"/>
        <v>7.25</v>
      </c>
      <c r="Q422" s="5" t="s">
        <v>8310</v>
      </c>
      <c r="R422" t="s">
        <v>8316</v>
      </c>
    </row>
    <row r="423" spans="1:18" ht="60" x14ac:dyDescent="0.25">
      <c r="A423">
        <v>421</v>
      </c>
      <c r="B423" s="3" t="s">
        <v>422</v>
      </c>
      <c r="C423" s="3" t="s">
        <v>4531</v>
      </c>
      <c r="D423" s="15">
        <f t="shared" si="12"/>
        <v>-14699</v>
      </c>
      <c r="E423">
        <v>15000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>
        <f t="shared" si="13"/>
        <v>150.5</v>
      </c>
      <c r="Q423" s="5" t="s">
        <v>8310</v>
      </c>
      <c r="R423" t="s">
        <v>8316</v>
      </c>
    </row>
    <row r="424" spans="1:18" ht="60" x14ac:dyDescent="0.25">
      <c r="A424">
        <v>422</v>
      </c>
      <c r="B424" s="3" t="s">
        <v>423</v>
      </c>
      <c r="C424" s="3" t="s">
        <v>4532</v>
      </c>
      <c r="D424" s="15">
        <f t="shared" si="12"/>
        <v>-39570</v>
      </c>
      <c r="E424">
        <v>40000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>
        <f t="shared" si="13"/>
        <v>215</v>
      </c>
      <c r="Q424" s="5" t="s">
        <v>8310</v>
      </c>
      <c r="R424" t="s">
        <v>8316</v>
      </c>
    </row>
    <row r="425" spans="1:18" ht="45" x14ac:dyDescent="0.25">
      <c r="A425">
        <v>423</v>
      </c>
      <c r="B425" s="3" t="s">
        <v>424</v>
      </c>
      <c r="C425" s="3" t="s">
        <v>4533</v>
      </c>
      <c r="D425" s="15">
        <f t="shared" si="12"/>
        <v>-19847</v>
      </c>
      <c r="E425">
        <v>20000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>
        <f t="shared" si="13"/>
        <v>76.5</v>
      </c>
      <c r="Q425" s="5" t="s">
        <v>8310</v>
      </c>
      <c r="R425" t="s">
        <v>8316</v>
      </c>
    </row>
    <row r="426" spans="1:18" ht="45" x14ac:dyDescent="0.25">
      <c r="A426">
        <v>424</v>
      </c>
      <c r="B426" s="3" t="s">
        <v>425</v>
      </c>
      <c r="C426" s="3" t="s">
        <v>4534</v>
      </c>
      <c r="D426" s="15">
        <f t="shared" si="12"/>
        <v>-2796.1</v>
      </c>
      <c r="E426">
        <v>3000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>
        <f t="shared" si="13"/>
        <v>101.95000000000005</v>
      </c>
      <c r="Q426" s="5" t="s">
        <v>8310</v>
      </c>
      <c r="R426" t="s">
        <v>8316</v>
      </c>
    </row>
    <row r="427" spans="1:18" ht="60" x14ac:dyDescent="0.25">
      <c r="A427">
        <v>425</v>
      </c>
      <c r="B427" s="3" t="s">
        <v>426</v>
      </c>
      <c r="C427" s="3" t="s">
        <v>4535</v>
      </c>
      <c r="D427" s="15">
        <f t="shared" si="12"/>
        <v>-49994</v>
      </c>
      <c r="E427">
        <v>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>
        <f t="shared" si="13"/>
        <v>3</v>
      </c>
      <c r="Q427" s="5" t="s">
        <v>8310</v>
      </c>
      <c r="R427" t="s">
        <v>8316</v>
      </c>
    </row>
    <row r="428" spans="1:18" ht="60" x14ac:dyDescent="0.25">
      <c r="A428">
        <v>426</v>
      </c>
      <c r="B428" s="3" t="s">
        <v>427</v>
      </c>
      <c r="C428" s="3" t="s">
        <v>4536</v>
      </c>
      <c r="D428" s="15">
        <f t="shared" si="12"/>
        <v>-9867</v>
      </c>
      <c r="E428">
        <v>10000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>
        <f t="shared" si="13"/>
        <v>66.5</v>
      </c>
      <c r="Q428" s="5" t="s">
        <v>8310</v>
      </c>
      <c r="R428" t="s">
        <v>8316</v>
      </c>
    </row>
    <row r="429" spans="1:18" ht="60" x14ac:dyDescent="0.25">
      <c r="A429">
        <v>427</v>
      </c>
      <c r="B429" s="3" t="s">
        <v>428</v>
      </c>
      <c r="C429" s="3" t="s">
        <v>4537</v>
      </c>
      <c r="D429" s="15">
        <f t="shared" si="12"/>
        <v>-6500</v>
      </c>
      <c r="E429">
        <v>6500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>
        <f t="shared" si="13"/>
        <v>0</v>
      </c>
      <c r="Q429" s="5" t="s">
        <v>8310</v>
      </c>
      <c r="R429" t="s">
        <v>8316</v>
      </c>
    </row>
    <row r="430" spans="1:18" ht="30" x14ac:dyDescent="0.25">
      <c r="A430">
        <v>428</v>
      </c>
      <c r="B430" s="3" t="s">
        <v>429</v>
      </c>
      <c r="C430" s="3" t="s">
        <v>4538</v>
      </c>
      <c r="D430" s="15">
        <f t="shared" si="12"/>
        <v>-11324</v>
      </c>
      <c r="E430">
        <v>12000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>
        <f t="shared" si="13"/>
        <v>338</v>
      </c>
      <c r="Q430" s="5" t="s">
        <v>8310</v>
      </c>
      <c r="R430" t="s">
        <v>8316</v>
      </c>
    </row>
    <row r="431" spans="1:18" ht="60" x14ac:dyDescent="0.25">
      <c r="A431">
        <v>429</v>
      </c>
      <c r="B431" s="3" t="s">
        <v>430</v>
      </c>
      <c r="C431" s="3" t="s">
        <v>4539</v>
      </c>
      <c r="D431" s="15">
        <f t="shared" si="12"/>
        <v>-5000</v>
      </c>
      <c r="E431">
        <v>5000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>
        <f t="shared" si="13"/>
        <v>0</v>
      </c>
      <c r="Q431" s="5" t="s">
        <v>8310</v>
      </c>
      <c r="R431" t="s">
        <v>8316</v>
      </c>
    </row>
    <row r="432" spans="1:18" ht="45" x14ac:dyDescent="0.25">
      <c r="A432">
        <v>430</v>
      </c>
      <c r="B432" s="3" t="s">
        <v>431</v>
      </c>
      <c r="C432" s="3" t="s">
        <v>4540</v>
      </c>
      <c r="D432" s="15">
        <f t="shared" si="12"/>
        <v>-976</v>
      </c>
      <c r="E432">
        <v>1000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>
        <f t="shared" si="13"/>
        <v>12</v>
      </c>
      <c r="Q432" s="5" t="s">
        <v>8310</v>
      </c>
      <c r="R432" t="s">
        <v>8316</v>
      </c>
    </row>
    <row r="433" spans="1:18" ht="45" x14ac:dyDescent="0.25">
      <c r="A433">
        <v>431</v>
      </c>
      <c r="B433" s="3" t="s">
        <v>432</v>
      </c>
      <c r="C433" s="3" t="s">
        <v>4541</v>
      </c>
      <c r="D433" s="15">
        <f t="shared" si="12"/>
        <v>-2585</v>
      </c>
      <c r="E433">
        <v>3000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>
        <f t="shared" si="13"/>
        <v>207.5</v>
      </c>
      <c r="Q433" s="5" t="s">
        <v>8310</v>
      </c>
      <c r="R433" t="s">
        <v>8316</v>
      </c>
    </row>
    <row r="434" spans="1:18" ht="60" x14ac:dyDescent="0.25">
      <c r="A434">
        <v>432</v>
      </c>
      <c r="B434" s="3" t="s">
        <v>433</v>
      </c>
      <c r="C434" s="3" t="s">
        <v>4542</v>
      </c>
      <c r="D434" s="15">
        <f t="shared" si="12"/>
        <v>-5430</v>
      </c>
      <c r="E434">
        <v>6000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>
        <f t="shared" si="13"/>
        <v>285</v>
      </c>
      <c r="Q434" s="5" t="s">
        <v>8310</v>
      </c>
      <c r="R434" t="s">
        <v>8316</v>
      </c>
    </row>
    <row r="435" spans="1:18" ht="60" x14ac:dyDescent="0.25">
      <c r="A435">
        <v>433</v>
      </c>
      <c r="B435" s="3" t="s">
        <v>434</v>
      </c>
      <c r="C435" s="3" t="s">
        <v>4543</v>
      </c>
      <c r="D435" s="15">
        <f t="shared" si="12"/>
        <v>-3000</v>
      </c>
      <c r="E435">
        <v>3000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>
        <f t="shared" si="13"/>
        <v>0</v>
      </c>
      <c r="Q435" s="5" t="s">
        <v>8310</v>
      </c>
      <c r="R435" t="s">
        <v>8316</v>
      </c>
    </row>
    <row r="436" spans="1:18" ht="60" x14ac:dyDescent="0.25">
      <c r="A436">
        <v>434</v>
      </c>
      <c r="B436" s="3" t="s">
        <v>435</v>
      </c>
      <c r="C436" s="3" t="s">
        <v>4544</v>
      </c>
      <c r="D436" s="15">
        <f t="shared" si="12"/>
        <v>-2375</v>
      </c>
      <c r="E436">
        <v>2500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>
        <f t="shared" si="13"/>
        <v>62.5</v>
      </c>
      <c r="Q436" s="5" t="s">
        <v>8310</v>
      </c>
      <c r="R436" t="s">
        <v>8316</v>
      </c>
    </row>
    <row r="437" spans="1:18" ht="60" x14ac:dyDescent="0.25">
      <c r="A437">
        <v>435</v>
      </c>
      <c r="B437" s="3" t="s">
        <v>436</v>
      </c>
      <c r="C437" s="3" t="s">
        <v>4545</v>
      </c>
      <c r="D437" s="15">
        <f t="shared" si="12"/>
        <v>-109997</v>
      </c>
      <c r="E437">
        <v>110000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>
        <f t="shared" si="13"/>
        <v>1.5</v>
      </c>
      <c r="Q437" s="5" t="s">
        <v>8310</v>
      </c>
      <c r="R437" t="s">
        <v>8316</v>
      </c>
    </row>
    <row r="438" spans="1:18" ht="45" x14ac:dyDescent="0.25">
      <c r="A438">
        <v>436</v>
      </c>
      <c r="B438" s="3" t="s">
        <v>437</v>
      </c>
      <c r="C438" s="3" t="s">
        <v>4546</v>
      </c>
      <c r="D438" s="15">
        <f t="shared" si="12"/>
        <v>-1000</v>
      </c>
      <c r="E438">
        <v>1000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>
        <f t="shared" si="13"/>
        <v>0</v>
      </c>
      <c r="Q438" s="5" t="s">
        <v>8310</v>
      </c>
      <c r="R438" t="s">
        <v>8316</v>
      </c>
    </row>
    <row r="439" spans="1:18" ht="45" x14ac:dyDescent="0.25">
      <c r="A439">
        <v>437</v>
      </c>
      <c r="B439" s="3" t="s">
        <v>438</v>
      </c>
      <c r="C439" s="3" t="s">
        <v>4547</v>
      </c>
      <c r="D439" s="15">
        <f t="shared" si="12"/>
        <v>-7000</v>
      </c>
      <c r="E439">
        <v>7000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>
        <f t="shared" si="13"/>
        <v>0</v>
      </c>
      <c r="Q439" s="5" t="s">
        <v>8310</v>
      </c>
      <c r="R439" t="s">
        <v>8316</v>
      </c>
    </row>
    <row r="440" spans="1:18" ht="45" x14ac:dyDescent="0.25">
      <c r="A440">
        <v>438</v>
      </c>
      <c r="B440" s="3" t="s">
        <v>439</v>
      </c>
      <c r="C440" s="3" t="s">
        <v>4548</v>
      </c>
      <c r="D440" s="15">
        <f t="shared" si="12"/>
        <v>-18124</v>
      </c>
      <c r="E440">
        <v>20000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>
        <f t="shared" si="13"/>
        <v>938</v>
      </c>
      <c r="Q440" s="5" t="s">
        <v>8310</v>
      </c>
      <c r="R440" t="s">
        <v>8316</v>
      </c>
    </row>
    <row r="441" spans="1:18" ht="60" x14ac:dyDescent="0.25">
      <c r="A441">
        <v>439</v>
      </c>
      <c r="B441" s="3" t="s">
        <v>440</v>
      </c>
      <c r="C441" s="3" t="s">
        <v>4549</v>
      </c>
      <c r="D441" s="15">
        <f t="shared" si="12"/>
        <v>-450</v>
      </c>
      <c r="E441">
        <v>450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>
        <f t="shared" si="13"/>
        <v>0</v>
      </c>
      <c r="Q441" s="5" t="s">
        <v>8310</v>
      </c>
      <c r="R441" t="s">
        <v>8316</v>
      </c>
    </row>
    <row r="442" spans="1:18" ht="45" x14ac:dyDescent="0.25">
      <c r="A442">
        <v>440</v>
      </c>
      <c r="B442" s="3" t="s">
        <v>441</v>
      </c>
      <c r="C442" s="3" t="s">
        <v>4550</v>
      </c>
      <c r="D442" s="15">
        <f t="shared" si="12"/>
        <v>-4995</v>
      </c>
      <c r="E442">
        <v>5000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>
        <f t="shared" si="13"/>
        <v>2.5</v>
      </c>
      <c r="Q442" s="5" t="s">
        <v>8310</v>
      </c>
      <c r="R442" t="s">
        <v>8316</v>
      </c>
    </row>
    <row r="443" spans="1:18" ht="60" x14ac:dyDescent="0.25">
      <c r="A443">
        <v>441</v>
      </c>
      <c r="B443" s="3" t="s">
        <v>442</v>
      </c>
      <c r="C443" s="3" t="s">
        <v>4551</v>
      </c>
      <c r="D443" s="15">
        <f t="shared" si="12"/>
        <v>-400</v>
      </c>
      <c r="E443">
        <v>400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>
        <f t="shared" si="13"/>
        <v>0</v>
      </c>
      <c r="Q443" s="5" t="s">
        <v>8310</v>
      </c>
      <c r="R443" t="s">
        <v>8316</v>
      </c>
    </row>
    <row r="444" spans="1:18" x14ac:dyDescent="0.25">
      <c r="A444">
        <v>442</v>
      </c>
      <c r="B444" s="3" t="s">
        <v>443</v>
      </c>
      <c r="C444" s="3" t="s">
        <v>4552</v>
      </c>
      <c r="D444" s="15">
        <f t="shared" si="12"/>
        <v>-10309</v>
      </c>
      <c r="E444">
        <v>17000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>
        <f t="shared" si="13"/>
        <v>3345.5</v>
      </c>
      <c r="Q444" s="5" t="s">
        <v>8310</v>
      </c>
      <c r="R444" t="s">
        <v>8316</v>
      </c>
    </row>
    <row r="445" spans="1:18" ht="45" x14ac:dyDescent="0.25">
      <c r="A445">
        <v>443</v>
      </c>
      <c r="B445" s="3" t="s">
        <v>444</v>
      </c>
      <c r="C445" s="3" t="s">
        <v>4553</v>
      </c>
      <c r="D445" s="15">
        <f t="shared" si="12"/>
        <v>-9990</v>
      </c>
      <c r="E445">
        <v>10000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>
        <f t="shared" si="13"/>
        <v>5</v>
      </c>
      <c r="Q445" s="5" t="s">
        <v>8310</v>
      </c>
      <c r="R445" t="s">
        <v>8316</v>
      </c>
    </row>
    <row r="446" spans="1:18" ht="45" x14ac:dyDescent="0.25">
      <c r="A446">
        <v>444</v>
      </c>
      <c r="B446" s="3" t="s">
        <v>445</v>
      </c>
      <c r="C446" s="3" t="s">
        <v>4554</v>
      </c>
      <c r="D446" s="15">
        <f t="shared" si="12"/>
        <v>-950</v>
      </c>
      <c r="E446">
        <v>1000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>
        <f t="shared" si="13"/>
        <v>25</v>
      </c>
      <c r="Q446" s="5" t="s">
        <v>8310</v>
      </c>
      <c r="R446" t="s">
        <v>8316</v>
      </c>
    </row>
    <row r="447" spans="1:18" ht="45" x14ac:dyDescent="0.25">
      <c r="A447">
        <v>445</v>
      </c>
      <c r="B447" s="3" t="s">
        <v>446</v>
      </c>
      <c r="C447" s="3" t="s">
        <v>4555</v>
      </c>
      <c r="D447" s="15">
        <f t="shared" si="12"/>
        <v>-59998</v>
      </c>
      <c r="E447">
        <v>60000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>
        <f t="shared" si="13"/>
        <v>1</v>
      </c>
      <c r="Q447" s="5" t="s">
        <v>8310</v>
      </c>
      <c r="R447" t="s">
        <v>8316</v>
      </c>
    </row>
    <row r="448" spans="1:18" ht="60" x14ac:dyDescent="0.25">
      <c r="A448">
        <v>446</v>
      </c>
      <c r="B448" s="3" t="s">
        <v>447</v>
      </c>
      <c r="C448" s="3" t="s">
        <v>4556</v>
      </c>
      <c r="D448" s="15">
        <f t="shared" si="12"/>
        <v>-9734</v>
      </c>
      <c r="E448">
        <v>10500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>
        <f t="shared" si="13"/>
        <v>383</v>
      </c>
      <c r="Q448" s="5" t="s">
        <v>8310</v>
      </c>
      <c r="R448" t="s">
        <v>8316</v>
      </c>
    </row>
    <row r="449" spans="1:18" ht="60" x14ac:dyDescent="0.25">
      <c r="A449">
        <v>447</v>
      </c>
      <c r="B449" s="3" t="s">
        <v>448</v>
      </c>
      <c r="C449" s="3" t="s">
        <v>4557</v>
      </c>
      <c r="D449" s="15">
        <f t="shared" si="12"/>
        <v>-29995</v>
      </c>
      <c r="E449">
        <v>30000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>
        <f t="shared" si="13"/>
        <v>2.5</v>
      </c>
      <c r="Q449" s="5" t="s">
        <v>8310</v>
      </c>
      <c r="R449" t="s">
        <v>8316</v>
      </c>
    </row>
    <row r="450" spans="1:18" ht="60" x14ac:dyDescent="0.25">
      <c r="A450">
        <v>448</v>
      </c>
      <c r="B450" s="3" t="s">
        <v>449</v>
      </c>
      <c r="C450" s="3" t="s">
        <v>4558</v>
      </c>
      <c r="D450" s="15">
        <f t="shared" si="12"/>
        <v>-2417.9899999999998</v>
      </c>
      <c r="E450">
        <v>2500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>
        <f t="shared" si="13"/>
        <v>41.005000000000109</v>
      </c>
      <c r="Q450" s="5" t="s">
        <v>8310</v>
      </c>
      <c r="R450" t="s">
        <v>8316</v>
      </c>
    </row>
    <row r="451" spans="1:18" ht="60" x14ac:dyDescent="0.25">
      <c r="A451">
        <v>449</v>
      </c>
      <c r="B451" s="3" t="s">
        <v>450</v>
      </c>
      <c r="C451" s="3" t="s">
        <v>4559</v>
      </c>
      <c r="D451" s="15">
        <f t="shared" ref="D451:D514" si="14">F451-E451</f>
        <v>-1955</v>
      </c>
      <c r="E451">
        <v>2000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>
        <f t="shared" ref="P451:P514" si="15">AVERAGE(D451:E451)</f>
        <v>22.5</v>
      </c>
      <c r="Q451" s="5" t="s">
        <v>8310</v>
      </c>
      <c r="R451" t="s">
        <v>8316</v>
      </c>
    </row>
    <row r="452" spans="1:18" ht="60" x14ac:dyDescent="0.25">
      <c r="A452">
        <v>450</v>
      </c>
      <c r="B452" s="3" t="s">
        <v>451</v>
      </c>
      <c r="C452" s="3" t="s">
        <v>4560</v>
      </c>
      <c r="D452" s="15">
        <f t="shared" si="14"/>
        <v>-49604</v>
      </c>
      <c r="E452">
        <v>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>
        <f t="shared" si="15"/>
        <v>198</v>
      </c>
      <c r="Q452" s="5" t="s">
        <v>8310</v>
      </c>
      <c r="R452" t="s">
        <v>8316</v>
      </c>
    </row>
    <row r="453" spans="1:18" ht="60" x14ac:dyDescent="0.25">
      <c r="A453">
        <v>451</v>
      </c>
      <c r="B453" s="3" t="s">
        <v>452</v>
      </c>
      <c r="C453" s="3" t="s">
        <v>4561</v>
      </c>
      <c r="D453" s="15">
        <f t="shared" si="14"/>
        <v>-20000</v>
      </c>
      <c r="E453">
        <v>20000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>
        <f t="shared" si="15"/>
        <v>0</v>
      </c>
      <c r="Q453" s="5" t="s">
        <v>8310</v>
      </c>
      <c r="R453" t="s">
        <v>8316</v>
      </c>
    </row>
    <row r="454" spans="1:18" ht="45" x14ac:dyDescent="0.25">
      <c r="A454">
        <v>452</v>
      </c>
      <c r="B454" s="3" t="s">
        <v>453</v>
      </c>
      <c r="C454" s="3" t="s">
        <v>4562</v>
      </c>
      <c r="D454" s="15">
        <f t="shared" si="14"/>
        <v>-270</v>
      </c>
      <c r="E454">
        <v>750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>
        <f t="shared" si="15"/>
        <v>240</v>
      </c>
      <c r="Q454" s="5" t="s">
        <v>8310</v>
      </c>
      <c r="R454" t="s">
        <v>8316</v>
      </c>
    </row>
    <row r="455" spans="1:18" ht="60" x14ac:dyDescent="0.25">
      <c r="A455">
        <v>453</v>
      </c>
      <c r="B455" s="3" t="s">
        <v>454</v>
      </c>
      <c r="C455" s="3" t="s">
        <v>4563</v>
      </c>
      <c r="D455" s="15">
        <f t="shared" si="14"/>
        <v>-94849</v>
      </c>
      <c r="E455">
        <v>94875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>
        <f t="shared" si="15"/>
        <v>13</v>
      </c>
      <c r="Q455" s="5" t="s">
        <v>8310</v>
      </c>
      <c r="R455" t="s">
        <v>8316</v>
      </c>
    </row>
    <row r="456" spans="1:18" ht="45" x14ac:dyDescent="0.25">
      <c r="A456">
        <v>454</v>
      </c>
      <c r="B456" s="3" t="s">
        <v>455</v>
      </c>
      <c r="C456" s="3" t="s">
        <v>4564</v>
      </c>
      <c r="D456" s="15">
        <f t="shared" si="14"/>
        <v>-9918</v>
      </c>
      <c r="E456">
        <v>10000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>
        <f t="shared" si="15"/>
        <v>41</v>
      </c>
      <c r="Q456" s="5" t="s">
        <v>8310</v>
      </c>
      <c r="R456" t="s">
        <v>8316</v>
      </c>
    </row>
    <row r="457" spans="1:18" ht="60" x14ac:dyDescent="0.25">
      <c r="A457">
        <v>455</v>
      </c>
      <c r="B457" s="3" t="s">
        <v>456</v>
      </c>
      <c r="C457" s="3" t="s">
        <v>4565</v>
      </c>
      <c r="D457" s="15">
        <f t="shared" si="14"/>
        <v>-64955</v>
      </c>
      <c r="E457">
        <v>65000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>
        <f t="shared" si="15"/>
        <v>22.5</v>
      </c>
      <c r="Q457" s="5" t="s">
        <v>8310</v>
      </c>
      <c r="R457" t="s">
        <v>8316</v>
      </c>
    </row>
    <row r="458" spans="1:18" ht="60" x14ac:dyDescent="0.25">
      <c r="A458">
        <v>456</v>
      </c>
      <c r="B458" s="3" t="s">
        <v>457</v>
      </c>
      <c r="C458" s="3" t="s">
        <v>4566</v>
      </c>
      <c r="D458" s="15">
        <f t="shared" si="14"/>
        <v>-8827</v>
      </c>
      <c r="E458">
        <v>8888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>
        <f t="shared" si="15"/>
        <v>30.5</v>
      </c>
      <c r="Q458" s="5" t="s">
        <v>8310</v>
      </c>
      <c r="R458" t="s">
        <v>8316</v>
      </c>
    </row>
    <row r="459" spans="1:18" ht="60" x14ac:dyDescent="0.25">
      <c r="A459">
        <v>457</v>
      </c>
      <c r="B459" s="3" t="s">
        <v>458</v>
      </c>
      <c r="C459" s="3" t="s">
        <v>4567</v>
      </c>
      <c r="D459" s="15">
        <f t="shared" si="14"/>
        <v>-20000</v>
      </c>
      <c r="E459">
        <v>20000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>
        <f t="shared" si="15"/>
        <v>0</v>
      </c>
      <c r="Q459" s="5" t="s">
        <v>8310</v>
      </c>
      <c r="R459" t="s">
        <v>8316</v>
      </c>
    </row>
    <row r="460" spans="1:18" ht="45" x14ac:dyDescent="0.25">
      <c r="A460">
        <v>458</v>
      </c>
      <c r="B460" s="3" t="s">
        <v>459</v>
      </c>
      <c r="C460" s="3" t="s">
        <v>4568</v>
      </c>
      <c r="D460" s="15">
        <f t="shared" si="14"/>
        <v>-9179</v>
      </c>
      <c r="E460">
        <v>10000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>
        <f t="shared" si="15"/>
        <v>410.5</v>
      </c>
      <c r="Q460" s="5" t="s">
        <v>8310</v>
      </c>
      <c r="R460" t="s">
        <v>8316</v>
      </c>
    </row>
    <row r="461" spans="1:18" ht="60" x14ac:dyDescent="0.25">
      <c r="A461">
        <v>459</v>
      </c>
      <c r="B461" s="3" t="s">
        <v>460</v>
      </c>
      <c r="C461" s="3" t="s">
        <v>4569</v>
      </c>
      <c r="D461" s="15">
        <f t="shared" si="14"/>
        <v>-38975</v>
      </c>
      <c r="E461">
        <v>39000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>
        <f t="shared" si="15"/>
        <v>12.5</v>
      </c>
      <c r="Q461" s="5" t="s">
        <v>8310</v>
      </c>
      <c r="R461" t="s">
        <v>8316</v>
      </c>
    </row>
    <row r="462" spans="1:18" ht="30" x14ac:dyDescent="0.25">
      <c r="A462">
        <v>460</v>
      </c>
      <c r="B462" s="3" t="s">
        <v>461</v>
      </c>
      <c r="C462" s="3" t="s">
        <v>4570</v>
      </c>
      <c r="D462" s="15">
        <f t="shared" si="14"/>
        <v>-8475</v>
      </c>
      <c r="E462">
        <v>8500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>
        <f t="shared" si="15"/>
        <v>12.5</v>
      </c>
      <c r="Q462" s="5" t="s">
        <v>8310</v>
      </c>
      <c r="R462" t="s">
        <v>8316</v>
      </c>
    </row>
    <row r="463" spans="1:18" ht="60" x14ac:dyDescent="0.25">
      <c r="A463">
        <v>461</v>
      </c>
      <c r="B463" s="3" t="s">
        <v>462</v>
      </c>
      <c r="C463" s="3" t="s">
        <v>4571</v>
      </c>
      <c r="D463" s="15">
        <f t="shared" si="14"/>
        <v>-550</v>
      </c>
      <c r="E463">
        <v>550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>
        <f t="shared" si="15"/>
        <v>0</v>
      </c>
      <c r="Q463" s="5" t="s">
        <v>8310</v>
      </c>
      <c r="R463" t="s">
        <v>8316</v>
      </c>
    </row>
    <row r="464" spans="1:18" ht="60" x14ac:dyDescent="0.25">
      <c r="A464">
        <v>462</v>
      </c>
      <c r="B464" s="3" t="s">
        <v>463</v>
      </c>
      <c r="C464" s="3" t="s">
        <v>4572</v>
      </c>
      <c r="D464" s="15">
        <f t="shared" si="14"/>
        <v>-100000</v>
      </c>
      <c r="E464">
        <v>100000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>
        <f t="shared" si="15"/>
        <v>0</v>
      </c>
      <c r="Q464" s="5" t="s">
        <v>8310</v>
      </c>
      <c r="R464" t="s">
        <v>8316</v>
      </c>
    </row>
    <row r="465" spans="1:18" ht="45" x14ac:dyDescent="0.25">
      <c r="A465">
        <v>463</v>
      </c>
      <c r="B465" s="3" t="s">
        <v>464</v>
      </c>
      <c r="C465" s="3" t="s">
        <v>4573</v>
      </c>
      <c r="D465" s="15">
        <f t="shared" si="14"/>
        <v>-53750</v>
      </c>
      <c r="E465">
        <v>55000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>
        <f t="shared" si="15"/>
        <v>625</v>
      </c>
      <c r="Q465" s="5" t="s">
        <v>8310</v>
      </c>
      <c r="R465" t="s">
        <v>8316</v>
      </c>
    </row>
    <row r="466" spans="1:18" ht="45" x14ac:dyDescent="0.25">
      <c r="A466">
        <v>464</v>
      </c>
      <c r="B466" s="3" t="s">
        <v>465</v>
      </c>
      <c r="C466" s="3" t="s">
        <v>4574</v>
      </c>
      <c r="D466" s="15">
        <f t="shared" si="14"/>
        <v>-1009</v>
      </c>
      <c r="E466">
        <v>1010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>
        <f t="shared" si="15"/>
        <v>0.5</v>
      </c>
      <c r="Q466" s="5" t="s">
        <v>8310</v>
      </c>
      <c r="R466" t="s">
        <v>8316</v>
      </c>
    </row>
    <row r="467" spans="1:18" ht="30" x14ac:dyDescent="0.25">
      <c r="A467">
        <v>465</v>
      </c>
      <c r="B467" s="3" t="s">
        <v>466</v>
      </c>
      <c r="C467" s="3" t="s">
        <v>4575</v>
      </c>
      <c r="D467" s="15">
        <f t="shared" si="14"/>
        <v>-374</v>
      </c>
      <c r="E467">
        <v>512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>
        <f t="shared" si="15"/>
        <v>69</v>
      </c>
      <c r="Q467" s="5" t="s">
        <v>8310</v>
      </c>
      <c r="R467" t="s">
        <v>8316</v>
      </c>
    </row>
    <row r="468" spans="1:18" ht="45" x14ac:dyDescent="0.25">
      <c r="A468">
        <v>466</v>
      </c>
      <c r="B468" s="3" t="s">
        <v>467</v>
      </c>
      <c r="C468" s="3" t="s">
        <v>4576</v>
      </c>
      <c r="D468" s="15">
        <f t="shared" si="14"/>
        <v>-9924</v>
      </c>
      <c r="E468">
        <v>10000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>
        <f t="shared" si="15"/>
        <v>38</v>
      </c>
      <c r="Q468" s="5" t="s">
        <v>8310</v>
      </c>
      <c r="R468" t="s">
        <v>8316</v>
      </c>
    </row>
    <row r="469" spans="1:18" ht="60" x14ac:dyDescent="0.25">
      <c r="A469">
        <v>467</v>
      </c>
      <c r="B469" s="3" t="s">
        <v>468</v>
      </c>
      <c r="C469" s="3" t="s">
        <v>4577</v>
      </c>
      <c r="D469" s="15">
        <f t="shared" si="14"/>
        <v>-15685</v>
      </c>
      <c r="E469">
        <v>20000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>
        <f t="shared" si="15"/>
        <v>2157.5</v>
      </c>
      <c r="Q469" s="5" t="s">
        <v>8310</v>
      </c>
      <c r="R469" t="s">
        <v>8316</v>
      </c>
    </row>
    <row r="470" spans="1:18" ht="60" x14ac:dyDescent="0.25">
      <c r="A470">
        <v>468</v>
      </c>
      <c r="B470" s="3" t="s">
        <v>469</v>
      </c>
      <c r="C470" s="3" t="s">
        <v>4578</v>
      </c>
      <c r="D470" s="15">
        <f t="shared" si="14"/>
        <v>-7500</v>
      </c>
      <c r="E470">
        <v>7500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>
        <f t="shared" si="15"/>
        <v>0</v>
      </c>
      <c r="Q470" s="5" t="s">
        <v>8310</v>
      </c>
      <c r="R470" t="s">
        <v>8316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15">
        <f t="shared" si="14"/>
        <v>-6000</v>
      </c>
      <c r="E471">
        <v>6000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>
        <f t="shared" si="15"/>
        <v>0</v>
      </c>
      <c r="Q471" s="5" t="s">
        <v>8310</v>
      </c>
      <c r="R471" t="s">
        <v>8316</v>
      </c>
    </row>
    <row r="472" spans="1:18" ht="60" x14ac:dyDescent="0.25">
      <c r="A472">
        <v>470</v>
      </c>
      <c r="B472" s="3" t="s">
        <v>471</v>
      </c>
      <c r="C472" s="3" t="s">
        <v>4580</v>
      </c>
      <c r="D472" s="15">
        <f t="shared" si="14"/>
        <v>-4949</v>
      </c>
      <c r="E472">
        <v>5000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>
        <f t="shared" si="15"/>
        <v>25.5</v>
      </c>
      <c r="Q472" s="5" t="s">
        <v>8310</v>
      </c>
      <c r="R472" t="s">
        <v>8316</v>
      </c>
    </row>
    <row r="473" spans="1:18" ht="60" x14ac:dyDescent="0.25">
      <c r="A473">
        <v>471</v>
      </c>
      <c r="B473" s="3" t="s">
        <v>472</v>
      </c>
      <c r="C473" s="3" t="s">
        <v>4581</v>
      </c>
      <c r="D473" s="15">
        <f t="shared" si="14"/>
        <v>-48459</v>
      </c>
      <c r="E473">
        <v>55000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>
        <f t="shared" si="15"/>
        <v>3270.5</v>
      </c>
      <c r="Q473" s="5" t="s">
        <v>8310</v>
      </c>
      <c r="R473" t="s">
        <v>8316</v>
      </c>
    </row>
    <row r="474" spans="1:18" ht="60" x14ac:dyDescent="0.25">
      <c r="A474">
        <v>472</v>
      </c>
      <c r="B474" s="3" t="s">
        <v>473</v>
      </c>
      <c r="C474" s="3" t="s">
        <v>4582</v>
      </c>
      <c r="D474" s="15">
        <f t="shared" si="14"/>
        <v>-659</v>
      </c>
      <c r="E474">
        <v>800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>
        <f t="shared" si="15"/>
        <v>70.5</v>
      </c>
      <c r="Q474" s="5" t="s">
        <v>8310</v>
      </c>
      <c r="R474" t="s">
        <v>8316</v>
      </c>
    </row>
    <row r="475" spans="1:18" ht="45" x14ac:dyDescent="0.25">
      <c r="A475">
        <v>473</v>
      </c>
      <c r="B475" s="3" t="s">
        <v>474</v>
      </c>
      <c r="C475" s="3" t="s">
        <v>4583</v>
      </c>
      <c r="D475" s="15">
        <f t="shared" si="14"/>
        <v>-29139</v>
      </c>
      <c r="E475">
        <v>30000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>
        <f t="shared" si="15"/>
        <v>430.5</v>
      </c>
      <c r="Q475" s="5" t="s">
        <v>8310</v>
      </c>
      <c r="R475" t="s">
        <v>8316</v>
      </c>
    </row>
    <row r="476" spans="1:18" ht="45" x14ac:dyDescent="0.25">
      <c r="A476">
        <v>474</v>
      </c>
      <c r="B476" s="3" t="s">
        <v>475</v>
      </c>
      <c r="C476" s="3" t="s">
        <v>4584</v>
      </c>
      <c r="D476" s="15">
        <f t="shared" si="14"/>
        <v>-3299</v>
      </c>
      <c r="E476">
        <v>3300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>
        <f t="shared" si="15"/>
        <v>0.5</v>
      </c>
      <c r="Q476" s="5" t="s">
        <v>8310</v>
      </c>
      <c r="R476" t="s">
        <v>8316</v>
      </c>
    </row>
    <row r="477" spans="1:18" ht="60" x14ac:dyDescent="0.25">
      <c r="A477">
        <v>475</v>
      </c>
      <c r="B477" s="3" t="s">
        <v>476</v>
      </c>
      <c r="C477" s="3" t="s">
        <v>4585</v>
      </c>
      <c r="D477" s="15">
        <f t="shared" si="14"/>
        <v>-2000</v>
      </c>
      <c r="E477">
        <v>2000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>
        <f t="shared" si="15"/>
        <v>0</v>
      </c>
      <c r="Q477" s="5" t="s">
        <v>8310</v>
      </c>
      <c r="R477" t="s">
        <v>8316</v>
      </c>
    </row>
    <row r="478" spans="1:18" ht="30" x14ac:dyDescent="0.25">
      <c r="A478">
        <v>476</v>
      </c>
      <c r="B478" s="3" t="s">
        <v>477</v>
      </c>
      <c r="C478" s="3" t="s">
        <v>4586</v>
      </c>
      <c r="D478" s="15">
        <f t="shared" si="14"/>
        <v>-215093.41</v>
      </c>
      <c r="E478">
        <v>220000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>
        <f t="shared" si="15"/>
        <v>2453.2949999999983</v>
      </c>
      <c r="Q478" s="5" t="s">
        <v>8310</v>
      </c>
      <c r="R478" t="s">
        <v>8316</v>
      </c>
    </row>
    <row r="479" spans="1:18" ht="60" x14ac:dyDescent="0.25">
      <c r="A479">
        <v>477</v>
      </c>
      <c r="B479" s="3" t="s">
        <v>478</v>
      </c>
      <c r="C479" s="3" t="s">
        <v>4587</v>
      </c>
      <c r="D479" s="15">
        <f t="shared" si="14"/>
        <v>-1500</v>
      </c>
      <c r="E479">
        <v>1500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>
        <f t="shared" si="15"/>
        <v>0</v>
      </c>
      <c r="Q479" s="5" t="s">
        <v>8310</v>
      </c>
      <c r="R479" t="s">
        <v>8316</v>
      </c>
    </row>
    <row r="480" spans="1:18" ht="45" x14ac:dyDescent="0.25">
      <c r="A480">
        <v>478</v>
      </c>
      <c r="B480" s="3" t="s">
        <v>479</v>
      </c>
      <c r="C480" s="3" t="s">
        <v>4588</v>
      </c>
      <c r="D480" s="15">
        <f t="shared" si="14"/>
        <v>-10000</v>
      </c>
      <c r="E480"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>
        <f t="shared" si="15"/>
        <v>0</v>
      </c>
      <c r="Q480" s="5" t="s">
        <v>8310</v>
      </c>
      <c r="R480" t="s">
        <v>8316</v>
      </c>
    </row>
    <row r="481" spans="1:18" ht="45" x14ac:dyDescent="0.25">
      <c r="A481">
        <v>479</v>
      </c>
      <c r="B481" s="3" t="s">
        <v>480</v>
      </c>
      <c r="C481" s="3" t="s">
        <v>4589</v>
      </c>
      <c r="D481" s="15">
        <f t="shared" si="14"/>
        <v>-10116</v>
      </c>
      <c r="E481">
        <v>15000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>
        <f t="shared" si="15"/>
        <v>2442</v>
      </c>
      <c r="Q481" s="5" t="s">
        <v>8310</v>
      </c>
      <c r="R481" t="s">
        <v>8316</v>
      </c>
    </row>
    <row r="482" spans="1:18" ht="60" x14ac:dyDescent="0.25">
      <c r="A482">
        <v>480</v>
      </c>
      <c r="B482" s="3" t="s">
        <v>481</v>
      </c>
      <c r="C482" s="3" t="s">
        <v>4590</v>
      </c>
      <c r="D482" s="15">
        <f t="shared" si="14"/>
        <v>-32236</v>
      </c>
      <c r="E482">
        <v>40000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>
        <f t="shared" si="15"/>
        <v>3882</v>
      </c>
      <c r="Q482" s="5" t="s">
        <v>8310</v>
      </c>
      <c r="R482" t="s">
        <v>8316</v>
      </c>
    </row>
    <row r="483" spans="1:18" ht="60" x14ac:dyDescent="0.25">
      <c r="A483">
        <v>481</v>
      </c>
      <c r="B483" s="3" t="s">
        <v>482</v>
      </c>
      <c r="C483" s="3" t="s">
        <v>4591</v>
      </c>
      <c r="D483" s="15">
        <f t="shared" si="14"/>
        <v>-28170</v>
      </c>
      <c r="E483">
        <v>30000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>
        <f t="shared" si="15"/>
        <v>915</v>
      </c>
      <c r="Q483" s="5" t="s">
        <v>8310</v>
      </c>
      <c r="R483" t="s">
        <v>8316</v>
      </c>
    </row>
    <row r="484" spans="1:18" ht="45" x14ac:dyDescent="0.25">
      <c r="A484">
        <v>482</v>
      </c>
      <c r="B484" s="3" t="s">
        <v>483</v>
      </c>
      <c r="C484" s="3" t="s">
        <v>4592</v>
      </c>
      <c r="D484" s="15">
        <f t="shared" si="14"/>
        <v>-9990</v>
      </c>
      <c r="E484">
        <v>10000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>
        <f t="shared" si="15"/>
        <v>5</v>
      </c>
      <c r="Q484" s="5" t="s">
        <v>8310</v>
      </c>
      <c r="R484" t="s">
        <v>8316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15">
        <f t="shared" si="14"/>
        <v>-7470</v>
      </c>
      <c r="E485">
        <v>15000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>
        <f t="shared" si="15"/>
        <v>3765</v>
      </c>
      <c r="Q485" s="5" t="s">
        <v>8310</v>
      </c>
      <c r="R485" t="s">
        <v>8316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15">
        <f t="shared" si="14"/>
        <v>-79851</v>
      </c>
      <c r="E486">
        <v>80000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>
        <f t="shared" si="15"/>
        <v>74.5</v>
      </c>
      <c r="Q486" s="5" t="s">
        <v>8310</v>
      </c>
      <c r="R486" t="s">
        <v>8316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15">
        <f t="shared" si="14"/>
        <v>-29640.989999999998</v>
      </c>
      <c r="E487">
        <v>37956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>
        <f t="shared" si="15"/>
        <v>4157.505000000001</v>
      </c>
      <c r="Q487" s="5" t="s">
        <v>8310</v>
      </c>
      <c r="R487" t="s">
        <v>8316</v>
      </c>
    </row>
    <row r="488" spans="1:18" ht="60" x14ac:dyDescent="0.25">
      <c r="A488">
        <v>486</v>
      </c>
      <c r="B488" s="3" t="s">
        <v>487</v>
      </c>
      <c r="C488" s="3" t="s">
        <v>4596</v>
      </c>
      <c r="D488" s="15">
        <f t="shared" si="14"/>
        <v>-549950</v>
      </c>
      <c r="E488">
        <v>550000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>
        <f t="shared" si="15"/>
        <v>25</v>
      </c>
      <c r="Q488" s="5" t="s">
        <v>8310</v>
      </c>
      <c r="R488" t="s">
        <v>8316</v>
      </c>
    </row>
    <row r="489" spans="1:18" ht="60" x14ac:dyDescent="0.25">
      <c r="A489">
        <v>487</v>
      </c>
      <c r="B489" s="3" t="s">
        <v>488</v>
      </c>
      <c r="C489" s="3" t="s">
        <v>4597</v>
      </c>
      <c r="D489" s="15">
        <f t="shared" si="14"/>
        <v>-50000</v>
      </c>
      <c r="E489">
        <v>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>
        <f t="shared" si="15"/>
        <v>0</v>
      </c>
      <c r="Q489" s="5" t="s">
        <v>8310</v>
      </c>
      <c r="R489" t="s">
        <v>8316</v>
      </c>
    </row>
    <row r="490" spans="1:18" ht="45" x14ac:dyDescent="0.25">
      <c r="A490">
        <v>488</v>
      </c>
      <c r="B490" s="3" t="s">
        <v>489</v>
      </c>
      <c r="C490" s="3" t="s">
        <v>4598</v>
      </c>
      <c r="D490" s="15">
        <f t="shared" si="14"/>
        <v>-12000</v>
      </c>
      <c r="E490">
        <v>12000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>
        <f t="shared" si="15"/>
        <v>0</v>
      </c>
      <c r="Q490" s="5" t="s">
        <v>8310</v>
      </c>
      <c r="R490" t="s">
        <v>8316</v>
      </c>
    </row>
    <row r="491" spans="1:18" ht="45" x14ac:dyDescent="0.25">
      <c r="A491">
        <v>489</v>
      </c>
      <c r="B491" s="3" t="s">
        <v>490</v>
      </c>
      <c r="C491" s="3" t="s">
        <v>4599</v>
      </c>
      <c r="D491" s="15">
        <f t="shared" si="14"/>
        <v>-74782</v>
      </c>
      <c r="E491">
        <v>74997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>
        <f t="shared" si="15"/>
        <v>107.5</v>
      </c>
      <c r="Q491" s="5" t="s">
        <v>8310</v>
      </c>
      <c r="R491" t="s">
        <v>8316</v>
      </c>
    </row>
    <row r="492" spans="1:18" x14ac:dyDescent="0.25">
      <c r="A492">
        <v>490</v>
      </c>
      <c r="B492" s="3" t="s">
        <v>491</v>
      </c>
      <c r="C492" s="3" t="s">
        <v>4600</v>
      </c>
      <c r="D492" s="15">
        <f t="shared" si="14"/>
        <v>-1000</v>
      </c>
      <c r="E492">
        <v>1000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>
        <f t="shared" si="15"/>
        <v>0</v>
      </c>
      <c r="Q492" s="5" t="s">
        <v>8310</v>
      </c>
      <c r="R492" t="s">
        <v>8316</v>
      </c>
    </row>
    <row r="493" spans="1:18" ht="45" x14ac:dyDescent="0.25">
      <c r="A493">
        <v>491</v>
      </c>
      <c r="B493" s="3" t="s">
        <v>492</v>
      </c>
      <c r="C493" s="3" t="s">
        <v>4601</v>
      </c>
      <c r="D493" s="15">
        <f t="shared" si="14"/>
        <v>-10000</v>
      </c>
      <c r="E493">
        <v>10000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>
        <f t="shared" si="15"/>
        <v>0</v>
      </c>
      <c r="Q493" s="5" t="s">
        <v>8310</v>
      </c>
      <c r="R493" t="s">
        <v>8316</v>
      </c>
    </row>
    <row r="494" spans="1:18" ht="60" x14ac:dyDescent="0.25">
      <c r="A494">
        <v>492</v>
      </c>
      <c r="B494" s="3" t="s">
        <v>493</v>
      </c>
      <c r="C494" s="3" t="s">
        <v>4602</v>
      </c>
      <c r="D494" s="15">
        <f t="shared" si="14"/>
        <v>-10000000</v>
      </c>
      <c r="E494">
        <v>10000000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>
        <f t="shared" si="15"/>
        <v>0</v>
      </c>
      <c r="Q494" s="5" t="s">
        <v>8310</v>
      </c>
      <c r="R494" t="s">
        <v>8316</v>
      </c>
    </row>
    <row r="495" spans="1:18" ht="45" x14ac:dyDescent="0.25">
      <c r="A495">
        <v>493</v>
      </c>
      <c r="B495" s="3" t="s">
        <v>494</v>
      </c>
      <c r="C495" s="3" t="s">
        <v>4603</v>
      </c>
      <c r="D495" s="15">
        <f t="shared" si="14"/>
        <v>-30000</v>
      </c>
      <c r="E495">
        <v>30000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>
        <f t="shared" si="15"/>
        <v>0</v>
      </c>
      <c r="Q495" s="5" t="s">
        <v>8310</v>
      </c>
      <c r="R495" t="s">
        <v>8316</v>
      </c>
    </row>
    <row r="496" spans="1:18" ht="60" x14ac:dyDescent="0.25">
      <c r="A496">
        <v>494</v>
      </c>
      <c r="B496" s="3" t="s">
        <v>495</v>
      </c>
      <c r="C496" s="3" t="s">
        <v>4604</v>
      </c>
      <c r="D496" s="15">
        <f t="shared" si="14"/>
        <v>-19969</v>
      </c>
      <c r="E496">
        <v>20000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>
        <f t="shared" si="15"/>
        <v>15.5</v>
      </c>
      <c r="Q496" s="5" t="s">
        <v>8310</v>
      </c>
      <c r="R496" t="s">
        <v>8316</v>
      </c>
    </row>
    <row r="497" spans="1:18" ht="45" x14ac:dyDescent="0.25">
      <c r="A497">
        <v>495</v>
      </c>
      <c r="B497" s="3" t="s">
        <v>496</v>
      </c>
      <c r="C497" s="3" t="s">
        <v>4605</v>
      </c>
      <c r="D497" s="15">
        <f t="shared" si="14"/>
        <v>-7000</v>
      </c>
      <c r="E497">
        <v>7000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>
        <f t="shared" si="15"/>
        <v>0</v>
      </c>
      <c r="Q497" s="5" t="s">
        <v>8310</v>
      </c>
      <c r="R497" t="s">
        <v>8316</v>
      </c>
    </row>
    <row r="498" spans="1:18" ht="45" x14ac:dyDescent="0.25">
      <c r="A498">
        <v>496</v>
      </c>
      <c r="B498" s="3" t="s">
        <v>497</v>
      </c>
      <c r="C498" s="3" t="s">
        <v>4606</v>
      </c>
      <c r="D498" s="15">
        <f t="shared" si="14"/>
        <v>-59999</v>
      </c>
      <c r="E498">
        <v>60000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>
        <f t="shared" si="15"/>
        <v>0.5</v>
      </c>
      <c r="Q498" s="5" t="s">
        <v>8310</v>
      </c>
      <c r="R498" t="s">
        <v>8316</v>
      </c>
    </row>
    <row r="499" spans="1:18" x14ac:dyDescent="0.25">
      <c r="A499">
        <v>497</v>
      </c>
      <c r="B499" s="3" t="s">
        <v>498</v>
      </c>
      <c r="C499" s="3" t="s">
        <v>4607</v>
      </c>
      <c r="D499" s="15">
        <f t="shared" si="14"/>
        <v>-4450</v>
      </c>
      <c r="E499">
        <v>4480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>
        <f t="shared" si="15"/>
        <v>15</v>
      </c>
      <c r="Q499" s="5" t="s">
        <v>8310</v>
      </c>
      <c r="R499" t="s">
        <v>8316</v>
      </c>
    </row>
    <row r="500" spans="1:18" ht="45" x14ac:dyDescent="0.25">
      <c r="A500">
        <v>498</v>
      </c>
      <c r="B500" s="3" t="s">
        <v>499</v>
      </c>
      <c r="C500" s="3" t="s">
        <v>4608</v>
      </c>
      <c r="D500" s="15">
        <f t="shared" si="14"/>
        <v>-62114</v>
      </c>
      <c r="E500">
        <v>65108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>
        <f t="shared" si="15"/>
        <v>1497</v>
      </c>
      <c r="Q500" s="5" t="s">
        <v>8310</v>
      </c>
      <c r="R500" t="s">
        <v>8316</v>
      </c>
    </row>
    <row r="501" spans="1:18" ht="60" x14ac:dyDescent="0.25">
      <c r="A501">
        <v>499</v>
      </c>
      <c r="B501" s="3" t="s">
        <v>500</v>
      </c>
      <c r="C501" s="3" t="s">
        <v>4609</v>
      </c>
      <c r="D501" s="15">
        <f t="shared" si="14"/>
        <v>-18090</v>
      </c>
      <c r="E501">
        <v>20000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>
        <f t="shared" si="15"/>
        <v>955</v>
      </c>
      <c r="Q501" s="5" t="s">
        <v>8310</v>
      </c>
      <c r="R501" t="s">
        <v>8316</v>
      </c>
    </row>
    <row r="502" spans="1:18" ht="60" x14ac:dyDescent="0.25">
      <c r="A502">
        <v>500</v>
      </c>
      <c r="B502" s="3" t="s">
        <v>501</v>
      </c>
      <c r="C502" s="3" t="s">
        <v>4610</v>
      </c>
      <c r="D502" s="15">
        <f t="shared" si="14"/>
        <v>-6285</v>
      </c>
      <c r="E502">
        <v>6500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>
        <f t="shared" si="15"/>
        <v>107.5</v>
      </c>
      <c r="Q502" s="5" t="s">
        <v>8310</v>
      </c>
      <c r="R502" t="s">
        <v>8316</v>
      </c>
    </row>
    <row r="503" spans="1:18" ht="60" x14ac:dyDescent="0.25">
      <c r="A503">
        <v>501</v>
      </c>
      <c r="B503" s="3" t="s">
        <v>502</v>
      </c>
      <c r="C503" s="3" t="s">
        <v>4611</v>
      </c>
      <c r="D503" s="15">
        <f t="shared" si="14"/>
        <v>-10000</v>
      </c>
      <c r="E503"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>
        <f t="shared" si="15"/>
        <v>0</v>
      </c>
      <c r="Q503" s="5" t="s">
        <v>8310</v>
      </c>
      <c r="R503" t="s">
        <v>8316</v>
      </c>
    </row>
    <row r="504" spans="1:18" ht="60" x14ac:dyDescent="0.25">
      <c r="A504">
        <v>502</v>
      </c>
      <c r="B504" s="3" t="s">
        <v>503</v>
      </c>
      <c r="C504" s="3" t="s">
        <v>4612</v>
      </c>
      <c r="D504" s="15">
        <f t="shared" si="14"/>
        <v>-19770</v>
      </c>
      <c r="E504">
        <v>20000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>
        <f t="shared" si="15"/>
        <v>115</v>
      </c>
      <c r="Q504" s="5" t="s">
        <v>8310</v>
      </c>
      <c r="R504" t="s">
        <v>8316</v>
      </c>
    </row>
    <row r="505" spans="1:18" ht="60" x14ac:dyDescent="0.25">
      <c r="A505">
        <v>503</v>
      </c>
      <c r="B505" s="3" t="s">
        <v>504</v>
      </c>
      <c r="C505" s="3" t="s">
        <v>4613</v>
      </c>
      <c r="D505" s="15">
        <f t="shared" si="14"/>
        <v>-6386</v>
      </c>
      <c r="E505">
        <v>6500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>
        <f t="shared" si="15"/>
        <v>57</v>
      </c>
      <c r="Q505" s="5" t="s">
        <v>8310</v>
      </c>
      <c r="R505" t="s">
        <v>8316</v>
      </c>
    </row>
    <row r="506" spans="1:18" ht="60" x14ac:dyDescent="0.25">
      <c r="A506">
        <v>504</v>
      </c>
      <c r="B506" s="3" t="s">
        <v>505</v>
      </c>
      <c r="C506" s="3" t="s">
        <v>4614</v>
      </c>
      <c r="D506" s="15">
        <f t="shared" si="14"/>
        <v>-24165</v>
      </c>
      <c r="E506">
        <v>24500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>
        <f t="shared" si="15"/>
        <v>167.5</v>
      </c>
      <c r="Q506" s="5" t="s">
        <v>8310</v>
      </c>
      <c r="R506" t="s">
        <v>8316</v>
      </c>
    </row>
    <row r="507" spans="1:18" ht="45" x14ac:dyDescent="0.25">
      <c r="A507">
        <v>505</v>
      </c>
      <c r="B507" s="3" t="s">
        <v>506</v>
      </c>
      <c r="C507" s="3" t="s">
        <v>4615</v>
      </c>
      <c r="D507" s="15">
        <f t="shared" si="14"/>
        <v>-11948</v>
      </c>
      <c r="E507">
        <v>12000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>
        <f t="shared" si="15"/>
        <v>26</v>
      </c>
      <c r="Q507" s="5" t="s">
        <v>8310</v>
      </c>
      <c r="R507" t="s">
        <v>8316</v>
      </c>
    </row>
    <row r="508" spans="1:18" ht="45" x14ac:dyDescent="0.25">
      <c r="A508">
        <v>506</v>
      </c>
      <c r="B508" s="3" t="s">
        <v>507</v>
      </c>
      <c r="C508" s="3" t="s">
        <v>4616</v>
      </c>
      <c r="D508" s="15">
        <f t="shared" si="14"/>
        <v>-199750</v>
      </c>
      <c r="E508">
        <v>200000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>
        <f t="shared" si="15"/>
        <v>125</v>
      </c>
      <c r="Q508" s="5" t="s">
        <v>8310</v>
      </c>
      <c r="R508" t="s">
        <v>8316</v>
      </c>
    </row>
    <row r="509" spans="1:18" ht="60" x14ac:dyDescent="0.25">
      <c r="A509">
        <v>507</v>
      </c>
      <c r="B509" s="3" t="s">
        <v>508</v>
      </c>
      <c r="C509" s="3" t="s">
        <v>4617</v>
      </c>
      <c r="D509" s="15">
        <f t="shared" si="14"/>
        <v>-19360</v>
      </c>
      <c r="E509">
        <v>20000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>
        <f t="shared" si="15"/>
        <v>320</v>
      </c>
      <c r="Q509" s="5" t="s">
        <v>8310</v>
      </c>
      <c r="R509" t="s">
        <v>8316</v>
      </c>
    </row>
    <row r="510" spans="1:18" ht="60" x14ac:dyDescent="0.25">
      <c r="A510">
        <v>508</v>
      </c>
      <c r="B510" s="3" t="s">
        <v>509</v>
      </c>
      <c r="C510" s="3" t="s">
        <v>4618</v>
      </c>
      <c r="D510" s="15">
        <f t="shared" si="14"/>
        <v>-49600</v>
      </c>
      <c r="E510">
        <v>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>
        <f t="shared" si="15"/>
        <v>200</v>
      </c>
      <c r="Q510" s="5" t="s">
        <v>8310</v>
      </c>
      <c r="R510" t="s">
        <v>8316</v>
      </c>
    </row>
    <row r="511" spans="1:18" ht="45" x14ac:dyDescent="0.25">
      <c r="A511">
        <v>509</v>
      </c>
      <c r="B511" s="3" t="s">
        <v>510</v>
      </c>
      <c r="C511" s="3" t="s">
        <v>4619</v>
      </c>
      <c r="D511" s="15">
        <f t="shared" si="14"/>
        <v>-4990</v>
      </c>
      <c r="E511">
        <v>5000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>
        <f t="shared" si="15"/>
        <v>5</v>
      </c>
      <c r="Q511" s="5" t="s">
        <v>8310</v>
      </c>
      <c r="R511" t="s">
        <v>8316</v>
      </c>
    </row>
    <row r="512" spans="1:18" ht="45" x14ac:dyDescent="0.25">
      <c r="A512">
        <v>510</v>
      </c>
      <c r="B512" s="3" t="s">
        <v>511</v>
      </c>
      <c r="C512" s="3" t="s">
        <v>4620</v>
      </c>
      <c r="D512" s="15">
        <f t="shared" si="14"/>
        <v>-14000</v>
      </c>
      <c r="E512">
        <v>14000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>
        <f t="shared" si="15"/>
        <v>0</v>
      </c>
      <c r="Q512" s="5" t="s">
        <v>8310</v>
      </c>
      <c r="R512" t="s">
        <v>8316</v>
      </c>
    </row>
    <row r="513" spans="1:18" ht="45" x14ac:dyDescent="0.25">
      <c r="A513">
        <v>511</v>
      </c>
      <c r="B513" s="3" t="s">
        <v>512</v>
      </c>
      <c r="C513" s="3" t="s">
        <v>4621</v>
      </c>
      <c r="D513" s="15">
        <f t="shared" si="14"/>
        <v>-4850</v>
      </c>
      <c r="E513">
        <v>5000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>
        <f t="shared" si="15"/>
        <v>75</v>
      </c>
      <c r="Q513" s="5" t="s">
        <v>8310</v>
      </c>
      <c r="R513" t="s">
        <v>8316</v>
      </c>
    </row>
    <row r="514" spans="1:18" ht="60" x14ac:dyDescent="0.25">
      <c r="A514">
        <v>512</v>
      </c>
      <c r="B514" s="3" t="s">
        <v>513</v>
      </c>
      <c r="C514" s="3" t="s">
        <v>4622</v>
      </c>
      <c r="D514" s="15">
        <f t="shared" si="14"/>
        <v>-7989</v>
      </c>
      <c r="E514">
        <v>8000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>
        <f t="shared" si="15"/>
        <v>5.5</v>
      </c>
      <c r="Q514" s="5" t="s">
        <v>8310</v>
      </c>
      <c r="R514" t="s">
        <v>8316</v>
      </c>
    </row>
    <row r="515" spans="1:18" ht="45" x14ac:dyDescent="0.25">
      <c r="A515">
        <v>513</v>
      </c>
      <c r="B515" s="3" t="s">
        <v>514</v>
      </c>
      <c r="C515" s="3" t="s">
        <v>4623</v>
      </c>
      <c r="D515" s="15">
        <f t="shared" ref="D515:D578" si="16">F515-E515</f>
        <v>-43038</v>
      </c>
      <c r="E515">
        <v>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>
        <f t="shared" ref="P515:P578" si="17">AVERAGE(D515:E515)</f>
        <v>3481</v>
      </c>
      <c r="Q515" s="5" t="s">
        <v>8310</v>
      </c>
      <c r="R515" t="s">
        <v>8316</v>
      </c>
    </row>
    <row r="516" spans="1:18" ht="45" x14ac:dyDescent="0.25">
      <c r="A516">
        <v>514</v>
      </c>
      <c r="B516" s="3" t="s">
        <v>515</v>
      </c>
      <c r="C516" s="3" t="s">
        <v>4624</v>
      </c>
      <c r="D516" s="15">
        <f t="shared" si="16"/>
        <v>-1450</v>
      </c>
      <c r="E516">
        <v>1500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>
        <f t="shared" si="17"/>
        <v>25</v>
      </c>
      <c r="Q516" s="5" t="s">
        <v>8310</v>
      </c>
      <c r="R516" t="s">
        <v>8316</v>
      </c>
    </row>
    <row r="517" spans="1:18" ht="45" x14ac:dyDescent="0.25">
      <c r="A517">
        <v>515</v>
      </c>
      <c r="B517" s="3" t="s">
        <v>516</v>
      </c>
      <c r="C517" s="3" t="s">
        <v>4625</v>
      </c>
      <c r="D517" s="15">
        <f t="shared" si="16"/>
        <v>-72349</v>
      </c>
      <c r="E517">
        <v>97000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>
        <f t="shared" si="17"/>
        <v>12325.5</v>
      </c>
      <c r="Q517" s="5" t="s">
        <v>8310</v>
      </c>
      <c r="R517" t="s">
        <v>8316</v>
      </c>
    </row>
    <row r="518" spans="1:18" ht="30" x14ac:dyDescent="0.25">
      <c r="A518">
        <v>516</v>
      </c>
      <c r="B518" s="3" t="s">
        <v>517</v>
      </c>
      <c r="C518" s="3" t="s">
        <v>4626</v>
      </c>
      <c r="D518" s="15">
        <f t="shared" si="16"/>
        <v>-5000</v>
      </c>
      <c r="E518">
        <v>5000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>
        <f t="shared" si="17"/>
        <v>0</v>
      </c>
      <c r="Q518" s="5" t="s">
        <v>8310</v>
      </c>
      <c r="R518" t="s">
        <v>8316</v>
      </c>
    </row>
    <row r="519" spans="1:18" ht="60" x14ac:dyDescent="0.25">
      <c r="A519">
        <v>517</v>
      </c>
      <c r="B519" s="3" t="s">
        <v>518</v>
      </c>
      <c r="C519" s="3" t="s">
        <v>4627</v>
      </c>
      <c r="D519" s="15">
        <f t="shared" si="16"/>
        <v>-14795</v>
      </c>
      <c r="E519">
        <v>15000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>
        <f t="shared" si="17"/>
        <v>102.5</v>
      </c>
      <c r="Q519" s="5" t="s">
        <v>8310</v>
      </c>
      <c r="R519" t="s">
        <v>8316</v>
      </c>
    </row>
    <row r="520" spans="1:18" ht="60" x14ac:dyDescent="0.25">
      <c r="A520">
        <v>518</v>
      </c>
      <c r="B520" s="3" t="s">
        <v>519</v>
      </c>
      <c r="C520" s="3" t="s">
        <v>4628</v>
      </c>
      <c r="D520" s="15">
        <f t="shared" si="16"/>
        <v>-7175</v>
      </c>
      <c r="E520">
        <v>7175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>
        <f t="shared" si="17"/>
        <v>0</v>
      </c>
      <c r="Q520" s="5" t="s">
        <v>8310</v>
      </c>
      <c r="R520" t="s">
        <v>8316</v>
      </c>
    </row>
    <row r="521" spans="1:18" ht="45" x14ac:dyDescent="0.25">
      <c r="A521">
        <v>519</v>
      </c>
      <c r="B521" s="3" t="s">
        <v>520</v>
      </c>
      <c r="C521" s="3" t="s">
        <v>4629</v>
      </c>
      <c r="D521" s="15">
        <f t="shared" si="16"/>
        <v>-9255</v>
      </c>
      <c r="E521">
        <v>12001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>
        <f t="shared" si="17"/>
        <v>1373</v>
      </c>
      <c r="Q521" s="5" t="s">
        <v>8310</v>
      </c>
      <c r="R521" t="s">
        <v>8316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15">
        <f t="shared" si="16"/>
        <v>105</v>
      </c>
      <c r="E522"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>
        <f t="shared" si="17"/>
        <v>2552.5</v>
      </c>
      <c r="Q522" s="5" t="s">
        <v>8317</v>
      </c>
      <c r="R522" t="s">
        <v>8318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15">
        <f t="shared" si="16"/>
        <v>232</v>
      </c>
      <c r="E523"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>
        <f t="shared" si="17"/>
        <v>2616</v>
      </c>
      <c r="Q523" s="5" t="s">
        <v>8317</v>
      </c>
      <c r="R523" t="s">
        <v>8318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15">
        <f t="shared" si="16"/>
        <v>440</v>
      </c>
      <c r="E524"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>
        <f t="shared" si="17"/>
        <v>1720</v>
      </c>
      <c r="Q524" s="5" t="s">
        <v>8317</v>
      </c>
      <c r="R524" t="s">
        <v>8318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15">
        <f t="shared" si="16"/>
        <v>1030</v>
      </c>
      <c r="E525"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>
        <f t="shared" si="17"/>
        <v>3015</v>
      </c>
      <c r="Q525" s="5" t="s">
        <v>8317</v>
      </c>
      <c r="R525" t="s">
        <v>8318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15">
        <f t="shared" si="16"/>
        <v>303.55000000000018</v>
      </c>
      <c r="E526"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>
        <f t="shared" si="17"/>
        <v>1901.7750000000001</v>
      </c>
      <c r="Q526" s="5" t="s">
        <v>8317</v>
      </c>
      <c r="R526" t="s">
        <v>8318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15">
        <f t="shared" si="16"/>
        <v>0</v>
      </c>
      <c r="E527"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>
        <f t="shared" si="17"/>
        <v>6000</v>
      </c>
      <c r="Q527" s="5" t="s">
        <v>8317</v>
      </c>
      <c r="R527" t="s">
        <v>8318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15">
        <f t="shared" si="16"/>
        <v>210</v>
      </c>
      <c r="E528"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>
        <f t="shared" si="17"/>
        <v>855</v>
      </c>
      <c r="Q528" s="5" t="s">
        <v>8317</v>
      </c>
      <c r="R528" t="s">
        <v>8318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15">
        <f t="shared" si="16"/>
        <v>85</v>
      </c>
      <c r="E529"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>
        <f t="shared" si="17"/>
        <v>5042.5</v>
      </c>
      <c r="Q529" s="5" t="s">
        <v>8317</v>
      </c>
      <c r="R529" t="s">
        <v>8318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15">
        <f t="shared" si="16"/>
        <v>180</v>
      </c>
      <c r="E530"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>
        <f t="shared" si="17"/>
        <v>665</v>
      </c>
      <c r="Q530" s="5" t="s">
        <v>8317</v>
      </c>
      <c r="R530" t="s">
        <v>8318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15">
        <f t="shared" si="16"/>
        <v>365</v>
      </c>
      <c r="E531"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>
        <f t="shared" si="17"/>
        <v>782.5</v>
      </c>
      <c r="Q531" s="5" t="s">
        <v>8317</v>
      </c>
      <c r="R531" t="s">
        <v>8318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15">
        <f t="shared" si="16"/>
        <v>265</v>
      </c>
      <c r="E532"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>
        <f t="shared" si="17"/>
        <v>1835</v>
      </c>
      <c r="Q532" s="5" t="s">
        <v>8317</v>
      </c>
      <c r="R532" t="s">
        <v>8318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15">
        <f t="shared" si="16"/>
        <v>0</v>
      </c>
      <c r="E533"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>
        <f t="shared" si="17"/>
        <v>2000</v>
      </c>
      <c r="Q533" s="5" t="s">
        <v>8317</v>
      </c>
      <c r="R533" t="s">
        <v>8318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15">
        <f t="shared" si="16"/>
        <v>2325</v>
      </c>
      <c r="E534"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>
        <f t="shared" si="17"/>
        <v>6162.5</v>
      </c>
      <c r="Q534" s="5" t="s">
        <v>8317</v>
      </c>
      <c r="R534" t="s">
        <v>8318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15">
        <f t="shared" si="16"/>
        <v>4</v>
      </c>
      <c r="E535"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>
        <f t="shared" si="17"/>
        <v>1002</v>
      </c>
      <c r="Q535" s="5" t="s">
        <v>8317</v>
      </c>
      <c r="R535" t="s">
        <v>8318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15">
        <f t="shared" si="16"/>
        <v>700</v>
      </c>
      <c r="E536"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>
        <f t="shared" si="17"/>
        <v>7850</v>
      </c>
      <c r="Q536" s="5" t="s">
        <v>8317</v>
      </c>
      <c r="R536" t="s">
        <v>8318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15">
        <f t="shared" si="16"/>
        <v>50</v>
      </c>
      <c r="E537"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>
        <f t="shared" si="17"/>
        <v>1025</v>
      </c>
      <c r="Q537" s="5" t="s">
        <v>8317</v>
      </c>
      <c r="R537" t="s">
        <v>8318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15">
        <f t="shared" si="16"/>
        <v>602.5</v>
      </c>
      <c r="E538"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>
        <f t="shared" si="17"/>
        <v>1951.25</v>
      </c>
      <c r="Q538" s="5" t="s">
        <v>8317</v>
      </c>
      <c r="R538" t="s">
        <v>8318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15">
        <f t="shared" si="16"/>
        <v>410</v>
      </c>
      <c r="E539"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>
        <f t="shared" si="17"/>
        <v>1205</v>
      </c>
      <c r="Q539" s="5" t="s">
        <v>8317</v>
      </c>
      <c r="R539" t="s">
        <v>8318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15">
        <f t="shared" si="16"/>
        <v>10121</v>
      </c>
      <c r="E540"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>
        <f t="shared" si="17"/>
        <v>7560.5</v>
      </c>
      <c r="Q540" s="5" t="s">
        <v>8317</v>
      </c>
      <c r="R540" t="s">
        <v>8318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15">
        <f t="shared" si="16"/>
        <v>3.2200000000000273</v>
      </c>
      <c r="E541"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>
        <f t="shared" si="17"/>
        <v>251.61</v>
      </c>
      <c r="Q541" s="5" t="s">
        <v>8317</v>
      </c>
      <c r="R541" t="s">
        <v>8318</v>
      </c>
    </row>
    <row r="542" spans="1:18" ht="60" x14ac:dyDescent="0.25">
      <c r="A542">
        <v>540</v>
      </c>
      <c r="B542" s="3" t="s">
        <v>541</v>
      </c>
      <c r="C542" s="3" t="s">
        <v>4650</v>
      </c>
      <c r="D542" s="15">
        <f t="shared" si="16"/>
        <v>-14999</v>
      </c>
      <c r="E542">
        <v>15000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>
        <f t="shared" si="17"/>
        <v>0.5</v>
      </c>
      <c r="Q542" s="5" t="s">
        <v>8319</v>
      </c>
      <c r="R542" t="s">
        <v>8320</v>
      </c>
    </row>
    <row r="543" spans="1:18" ht="45" x14ac:dyDescent="0.25">
      <c r="A543">
        <v>541</v>
      </c>
      <c r="B543" s="3" t="s">
        <v>542</v>
      </c>
      <c r="C543" s="3" t="s">
        <v>4651</v>
      </c>
      <c r="D543" s="15">
        <f t="shared" si="16"/>
        <v>-4475</v>
      </c>
      <c r="E543">
        <v>4500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>
        <f t="shared" si="17"/>
        <v>12.5</v>
      </c>
      <c r="Q543" s="5" t="s">
        <v>8319</v>
      </c>
      <c r="R543" t="s">
        <v>8320</v>
      </c>
    </row>
    <row r="544" spans="1:18" ht="45" x14ac:dyDescent="0.25">
      <c r="A544">
        <v>542</v>
      </c>
      <c r="B544" s="3" t="s">
        <v>543</v>
      </c>
      <c r="C544" s="3" t="s">
        <v>4652</v>
      </c>
      <c r="D544" s="15">
        <f t="shared" si="16"/>
        <v>-249999</v>
      </c>
      <c r="E544">
        <v>250000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>
        <f t="shared" si="17"/>
        <v>0.5</v>
      </c>
      <c r="Q544" s="5" t="s">
        <v>8319</v>
      </c>
      <c r="R544" t="s">
        <v>8320</v>
      </c>
    </row>
    <row r="545" spans="1:18" ht="60" x14ac:dyDescent="0.25">
      <c r="A545">
        <v>543</v>
      </c>
      <c r="B545" s="3" t="s">
        <v>544</v>
      </c>
      <c r="C545" s="3" t="s">
        <v>4653</v>
      </c>
      <c r="D545" s="15">
        <f t="shared" si="16"/>
        <v>-21930</v>
      </c>
      <c r="E545">
        <v>22000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>
        <f t="shared" si="17"/>
        <v>35</v>
      </c>
      <c r="Q545" s="5" t="s">
        <v>8319</v>
      </c>
      <c r="R545" t="s">
        <v>8320</v>
      </c>
    </row>
    <row r="546" spans="1:18" ht="60" x14ac:dyDescent="0.25">
      <c r="A546">
        <v>544</v>
      </c>
      <c r="B546" s="3" t="s">
        <v>545</v>
      </c>
      <c r="C546" s="3" t="s">
        <v>4654</v>
      </c>
      <c r="D546" s="15">
        <f t="shared" si="16"/>
        <v>-494</v>
      </c>
      <c r="E546">
        <v>500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>
        <f t="shared" si="17"/>
        <v>3</v>
      </c>
      <c r="Q546" s="5" t="s">
        <v>8319</v>
      </c>
      <c r="R546" t="s">
        <v>8320</v>
      </c>
    </row>
    <row r="547" spans="1:18" ht="60" x14ac:dyDescent="0.25">
      <c r="A547">
        <v>545</v>
      </c>
      <c r="B547" s="3" t="s">
        <v>546</v>
      </c>
      <c r="C547" s="3" t="s">
        <v>4655</v>
      </c>
      <c r="D547" s="15">
        <f t="shared" si="16"/>
        <v>-36308</v>
      </c>
      <c r="E547">
        <v>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>
        <f t="shared" si="17"/>
        <v>6846</v>
      </c>
      <c r="Q547" s="5" t="s">
        <v>8319</v>
      </c>
      <c r="R547" t="s">
        <v>8320</v>
      </c>
    </row>
    <row r="548" spans="1:18" ht="60" x14ac:dyDescent="0.25">
      <c r="A548">
        <v>546</v>
      </c>
      <c r="B548" s="3" t="s">
        <v>547</v>
      </c>
      <c r="C548" s="3" t="s">
        <v>4656</v>
      </c>
      <c r="D548" s="15">
        <f t="shared" si="16"/>
        <v>-59948</v>
      </c>
      <c r="E548">
        <v>60000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>
        <f t="shared" si="17"/>
        <v>26</v>
      </c>
      <c r="Q548" s="5" t="s">
        <v>8319</v>
      </c>
      <c r="R548" t="s">
        <v>8320</v>
      </c>
    </row>
    <row r="549" spans="1:18" ht="60" x14ac:dyDescent="0.25">
      <c r="A549">
        <v>547</v>
      </c>
      <c r="B549" s="3" t="s">
        <v>548</v>
      </c>
      <c r="C549" s="3" t="s">
        <v>4657</v>
      </c>
      <c r="D549" s="15">
        <f t="shared" si="16"/>
        <v>-7500</v>
      </c>
      <c r="E549">
        <v>7500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>
        <f t="shared" si="17"/>
        <v>0</v>
      </c>
      <c r="Q549" s="5" t="s">
        <v>8319</v>
      </c>
      <c r="R549" t="s">
        <v>8320</v>
      </c>
    </row>
    <row r="550" spans="1:18" ht="45" x14ac:dyDescent="0.25">
      <c r="A550">
        <v>548</v>
      </c>
      <c r="B550" s="3" t="s">
        <v>549</v>
      </c>
      <c r="C550" s="3" t="s">
        <v>4658</v>
      </c>
      <c r="D550" s="15">
        <f t="shared" si="16"/>
        <v>-9991</v>
      </c>
      <c r="E550">
        <v>10000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>
        <f t="shared" si="17"/>
        <v>4.5</v>
      </c>
      <c r="Q550" s="5" t="s">
        <v>8319</v>
      </c>
      <c r="R550" t="s">
        <v>8320</v>
      </c>
    </row>
    <row r="551" spans="1:18" ht="60" x14ac:dyDescent="0.25">
      <c r="A551">
        <v>549</v>
      </c>
      <c r="B551" s="3" t="s">
        <v>550</v>
      </c>
      <c r="C551" s="3" t="s">
        <v>4659</v>
      </c>
      <c r="D551" s="15">
        <f t="shared" si="16"/>
        <v>-2432</v>
      </c>
      <c r="E551">
        <v>2500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>
        <f t="shared" si="17"/>
        <v>34</v>
      </c>
      <c r="Q551" s="5" t="s">
        <v>8319</v>
      </c>
      <c r="R551" t="s">
        <v>8320</v>
      </c>
    </row>
    <row r="552" spans="1:18" ht="60" x14ac:dyDescent="0.25">
      <c r="A552">
        <v>550</v>
      </c>
      <c r="B552" s="3" t="s">
        <v>551</v>
      </c>
      <c r="C552" s="3" t="s">
        <v>4660</v>
      </c>
      <c r="D552" s="15">
        <f t="shared" si="16"/>
        <v>-4965</v>
      </c>
      <c r="E552">
        <v>5000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>
        <f t="shared" si="17"/>
        <v>17.5</v>
      </c>
      <c r="Q552" s="5" t="s">
        <v>8319</v>
      </c>
      <c r="R552" t="s">
        <v>8320</v>
      </c>
    </row>
    <row r="553" spans="1:18" ht="60" x14ac:dyDescent="0.25">
      <c r="A553">
        <v>551</v>
      </c>
      <c r="B553" s="3" t="s">
        <v>552</v>
      </c>
      <c r="C553" s="3" t="s">
        <v>4661</v>
      </c>
      <c r="D553" s="15">
        <f t="shared" si="16"/>
        <v>-71219</v>
      </c>
      <c r="E553">
        <v>75000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>
        <f t="shared" si="17"/>
        <v>1890.5</v>
      </c>
      <c r="Q553" s="5" t="s">
        <v>8319</v>
      </c>
      <c r="R553" t="s">
        <v>8320</v>
      </c>
    </row>
    <row r="554" spans="1:18" ht="45" x14ac:dyDescent="0.25">
      <c r="A554">
        <v>552</v>
      </c>
      <c r="B554" s="3" t="s">
        <v>553</v>
      </c>
      <c r="C554" s="3" t="s">
        <v>4662</v>
      </c>
      <c r="D554" s="15">
        <f t="shared" si="16"/>
        <v>-45000</v>
      </c>
      <c r="E554">
        <v>45000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>
        <f t="shared" si="17"/>
        <v>0</v>
      </c>
      <c r="Q554" s="5" t="s">
        <v>8319</v>
      </c>
      <c r="R554" t="s">
        <v>8320</v>
      </c>
    </row>
    <row r="555" spans="1:18" ht="45" x14ac:dyDescent="0.25">
      <c r="A555">
        <v>553</v>
      </c>
      <c r="B555" s="3" t="s">
        <v>554</v>
      </c>
      <c r="C555" s="3" t="s">
        <v>4663</v>
      </c>
      <c r="D555" s="15">
        <f t="shared" si="16"/>
        <v>-24877</v>
      </c>
      <c r="E555">
        <v>25000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>
        <f t="shared" si="17"/>
        <v>61.5</v>
      </c>
      <c r="Q555" s="5" t="s">
        <v>8319</v>
      </c>
      <c r="R555" t="s">
        <v>8320</v>
      </c>
    </row>
    <row r="556" spans="1:18" ht="60" x14ac:dyDescent="0.25">
      <c r="A556">
        <v>554</v>
      </c>
      <c r="B556" s="3" t="s">
        <v>555</v>
      </c>
      <c r="C556" s="3" t="s">
        <v>4664</v>
      </c>
      <c r="D556" s="15">
        <f t="shared" si="16"/>
        <v>-2454</v>
      </c>
      <c r="E556">
        <v>3870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>
        <f t="shared" si="17"/>
        <v>708</v>
      </c>
      <c r="Q556" s="5" t="s">
        <v>8319</v>
      </c>
      <c r="R556" t="s">
        <v>8320</v>
      </c>
    </row>
    <row r="557" spans="1:18" ht="60" x14ac:dyDescent="0.25">
      <c r="A557">
        <v>555</v>
      </c>
      <c r="B557" s="3" t="s">
        <v>556</v>
      </c>
      <c r="C557" s="3" t="s">
        <v>4665</v>
      </c>
      <c r="D557" s="15">
        <f t="shared" si="16"/>
        <v>-7500</v>
      </c>
      <c r="E557">
        <v>7500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>
        <f t="shared" si="17"/>
        <v>0</v>
      </c>
      <c r="Q557" s="5" t="s">
        <v>8319</v>
      </c>
      <c r="R557" t="s">
        <v>8320</v>
      </c>
    </row>
    <row r="558" spans="1:18" ht="30" x14ac:dyDescent="0.25">
      <c r="A558">
        <v>556</v>
      </c>
      <c r="B558" s="3" t="s">
        <v>557</v>
      </c>
      <c r="C558" s="3" t="s">
        <v>4666</v>
      </c>
      <c r="D558" s="15">
        <f t="shared" si="16"/>
        <v>-7800</v>
      </c>
      <c r="E558">
        <v>8000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>
        <f t="shared" si="17"/>
        <v>100</v>
      </c>
      <c r="Q558" s="5" t="s">
        <v>8319</v>
      </c>
      <c r="R558" t="s">
        <v>8320</v>
      </c>
    </row>
    <row r="559" spans="1:18" ht="60" x14ac:dyDescent="0.25">
      <c r="A559">
        <v>557</v>
      </c>
      <c r="B559" s="3" t="s">
        <v>558</v>
      </c>
      <c r="C559" s="3" t="s">
        <v>4667</v>
      </c>
      <c r="D559" s="15">
        <f t="shared" si="16"/>
        <v>-148634</v>
      </c>
      <c r="E559">
        <v>150000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>
        <f t="shared" si="17"/>
        <v>683</v>
      </c>
      <c r="Q559" s="5" t="s">
        <v>8319</v>
      </c>
      <c r="R559" t="s">
        <v>8320</v>
      </c>
    </row>
    <row r="560" spans="1:18" ht="60" x14ac:dyDescent="0.25">
      <c r="A560">
        <v>558</v>
      </c>
      <c r="B560" s="3" t="s">
        <v>559</v>
      </c>
      <c r="C560" s="3" t="s">
        <v>4668</v>
      </c>
      <c r="D560" s="15">
        <f t="shared" si="16"/>
        <v>-750</v>
      </c>
      <c r="E560">
        <v>750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>
        <f t="shared" si="17"/>
        <v>0</v>
      </c>
      <c r="Q560" s="5" t="s">
        <v>8319</v>
      </c>
      <c r="R560" t="s">
        <v>8320</v>
      </c>
    </row>
    <row r="561" spans="1:18" ht="60" x14ac:dyDescent="0.25">
      <c r="A561">
        <v>559</v>
      </c>
      <c r="B561" s="3" t="s">
        <v>560</v>
      </c>
      <c r="C561" s="3" t="s">
        <v>4669</v>
      </c>
      <c r="D561" s="15">
        <f t="shared" si="16"/>
        <v>-239950</v>
      </c>
      <c r="E561">
        <v>240000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>
        <f t="shared" si="17"/>
        <v>25</v>
      </c>
      <c r="Q561" s="5" t="s">
        <v>8319</v>
      </c>
      <c r="R561" t="s">
        <v>8320</v>
      </c>
    </row>
    <row r="562" spans="1:18" ht="45" x14ac:dyDescent="0.25">
      <c r="A562">
        <v>560</v>
      </c>
      <c r="B562" s="3" t="s">
        <v>561</v>
      </c>
      <c r="C562" s="3" t="s">
        <v>4670</v>
      </c>
      <c r="D562" s="15">
        <f t="shared" si="16"/>
        <v>-99988</v>
      </c>
      <c r="E562">
        <v>100000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>
        <f t="shared" si="17"/>
        <v>6</v>
      </c>
      <c r="Q562" s="5" t="s">
        <v>8319</v>
      </c>
      <c r="R562" t="s">
        <v>8320</v>
      </c>
    </row>
    <row r="563" spans="1:18" ht="60" x14ac:dyDescent="0.25">
      <c r="A563">
        <v>561</v>
      </c>
      <c r="B563" s="3" t="s">
        <v>562</v>
      </c>
      <c r="C563" s="3" t="s">
        <v>4671</v>
      </c>
      <c r="D563" s="15">
        <f t="shared" si="16"/>
        <v>-14945</v>
      </c>
      <c r="E563">
        <v>15000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>
        <f t="shared" si="17"/>
        <v>27.5</v>
      </c>
      <c r="Q563" s="5" t="s">
        <v>8319</v>
      </c>
      <c r="R563" t="s">
        <v>8320</v>
      </c>
    </row>
    <row r="564" spans="1:18" ht="60" x14ac:dyDescent="0.25">
      <c r="A564">
        <v>562</v>
      </c>
      <c r="B564" s="3" t="s">
        <v>563</v>
      </c>
      <c r="C564" s="3" t="s">
        <v>4672</v>
      </c>
      <c r="D564" s="15">
        <f t="shared" si="16"/>
        <v>-50000</v>
      </c>
      <c r="E564">
        <v>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>
        <f t="shared" si="17"/>
        <v>0</v>
      </c>
      <c r="Q564" s="5" t="s">
        <v>8319</v>
      </c>
      <c r="R564" t="s">
        <v>8320</v>
      </c>
    </row>
    <row r="565" spans="1:18" ht="60" x14ac:dyDescent="0.25">
      <c r="A565">
        <v>563</v>
      </c>
      <c r="B565" s="3" t="s">
        <v>564</v>
      </c>
      <c r="C565" s="3" t="s">
        <v>4673</v>
      </c>
      <c r="D565" s="15">
        <f t="shared" si="16"/>
        <v>-74932</v>
      </c>
      <c r="E565">
        <v>75000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>
        <f t="shared" si="17"/>
        <v>34</v>
      </c>
      <c r="Q565" s="5" t="s">
        <v>8319</v>
      </c>
      <c r="R565" t="s">
        <v>8320</v>
      </c>
    </row>
    <row r="566" spans="1:18" ht="60" x14ac:dyDescent="0.25">
      <c r="A566">
        <v>564</v>
      </c>
      <c r="B566" s="3" t="s">
        <v>565</v>
      </c>
      <c r="C566" s="3" t="s">
        <v>4674</v>
      </c>
      <c r="D566" s="15">
        <f t="shared" si="16"/>
        <v>-17999</v>
      </c>
      <c r="E566">
        <v>18000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>
        <f t="shared" si="17"/>
        <v>0.5</v>
      </c>
      <c r="Q566" s="5" t="s">
        <v>8319</v>
      </c>
      <c r="R566" t="s">
        <v>8320</v>
      </c>
    </row>
    <row r="567" spans="1:18" ht="60" x14ac:dyDescent="0.25">
      <c r="A567">
        <v>565</v>
      </c>
      <c r="B567" s="3" t="s">
        <v>566</v>
      </c>
      <c r="C567" s="3" t="s">
        <v>4675</v>
      </c>
      <c r="D567" s="15">
        <f t="shared" si="16"/>
        <v>-25000</v>
      </c>
      <c r="E567">
        <v>25000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>
        <f t="shared" si="17"/>
        <v>0</v>
      </c>
      <c r="Q567" s="5" t="s">
        <v>8319</v>
      </c>
      <c r="R567" t="s">
        <v>8320</v>
      </c>
    </row>
    <row r="568" spans="1:18" ht="60" x14ac:dyDescent="0.25">
      <c r="A568">
        <v>566</v>
      </c>
      <c r="B568" s="3" t="s">
        <v>567</v>
      </c>
      <c r="C568" s="3" t="s">
        <v>4676</v>
      </c>
      <c r="D568" s="15">
        <f t="shared" si="16"/>
        <v>-4999</v>
      </c>
      <c r="E568">
        <v>5000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>
        <f t="shared" si="17"/>
        <v>0.5</v>
      </c>
      <c r="Q568" s="5" t="s">
        <v>8319</v>
      </c>
      <c r="R568" t="s">
        <v>8320</v>
      </c>
    </row>
    <row r="569" spans="1:18" ht="60" x14ac:dyDescent="0.25">
      <c r="A569">
        <v>567</v>
      </c>
      <c r="B569" s="3" t="s">
        <v>568</v>
      </c>
      <c r="C569" s="3" t="s">
        <v>4677</v>
      </c>
      <c r="D569" s="15">
        <f t="shared" si="16"/>
        <v>-10000</v>
      </c>
      <c r="E569">
        <v>10000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>
        <f t="shared" si="17"/>
        <v>0</v>
      </c>
      <c r="Q569" s="5" t="s">
        <v>8319</v>
      </c>
      <c r="R569" t="s">
        <v>8320</v>
      </c>
    </row>
    <row r="570" spans="1:18" ht="75" x14ac:dyDescent="0.25">
      <c r="A570">
        <v>568</v>
      </c>
      <c r="B570" s="3" t="s">
        <v>569</v>
      </c>
      <c r="C570" s="3" t="s">
        <v>4678</v>
      </c>
      <c r="D570" s="15">
        <f t="shared" si="16"/>
        <v>-24255</v>
      </c>
      <c r="E570">
        <v>24500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>
        <f t="shared" si="17"/>
        <v>122.5</v>
      </c>
      <c r="Q570" s="5" t="s">
        <v>8319</v>
      </c>
      <c r="R570" t="s">
        <v>8320</v>
      </c>
    </row>
    <row r="571" spans="1:18" ht="45" x14ac:dyDescent="0.25">
      <c r="A571">
        <v>569</v>
      </c>
      <c r="B571" s="3" t="s">
        <v>570</v>
      </c>
      <c r="C571" s="3" t="s">
        <v>4679</v>
      </c>
      <c r="D571" s="15">
        <f t="shared" si="16"/>
        <v>-2480</v>
      </c>
      <c r="E571">
        <v>2500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>
        <f t="shared" si="17"/>
        <v>10</v>
      </c>
      <c r="Q571" s="5" t="s">
        <v>8319</v>
      </c>
      <c r="R571" t="s">
        <v>8320</v>
      </c>
    </row>
    <row r="572" spans="1:18" ht="30" x14ac:dyDescent="0.25">
      <c r="A572">
        <v>570</v>
      </c>
      <c r="B572" s="3" t="s">
        <v>571</v>
      </c>
      <c r="C572" s="3" t="s">
        <v>4680</v>
      </c>
      <c r="D572" s="15">
        <f t="shared" si="16"/>
        <v>-84858</v>
      </c>
      <c r="E572">
        <v>85000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>
        <f t="shared" si="17"/>
        <v>71</v>
      </c>
      <c r="Q572" s="5" t="s">
        <v>8319</v>
      </c>
      <c r="R572" t="s">
        <v>8320</v>
      </c>
    </row>
    <row r="573" spans="1:18" ht="60" x14ac:dyDescent="0.25">
      <c r="A573">
        <v>571</v>
      </c>
      <c r="B573" s="3" t="s">
        <v>572</v>
      </c>
      <c r="C573" s="3" t="s">
        <v>4681</v>
      </c>
      <c r="D573" s="15">
        <f t="shared" si="16"/>
        <v>-24894</v>
      </c>
      <c r="E573">
        <v>25000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>
        <f t="shared" si="17"/>
        <v>53</v>
      </c>
      <c r="Q573" s="5" t="s">
        <v>8319</v>
      </c>
      <c r="R573" t="s">
        <v>8320</v>
      </c>
    </row>
    <row r="574" spans="1:18" ht="60" x14ac:dyDescent="0.25">
      <c r="A574">
        <v>572</v>
      </c>
      <c r="B574" s="3" t="s">
        <v>573</v>
      </c>
      <c r="C574" s="3" t="s">
        <v>4682</v>
      </c>
      <c r="D574" s="15">
        <f t="shared" si="16"/>
        <v>-2500</v>
      </c>
      <c r="E574">
        <v>2500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>
        <f t="shared" si="17"/>
        <v>0</v>
      </c>
      <c r="Q574" s="5" t="s">
        <v>8319</v>
      </c>
      <c r="R574" t="s">
        <v>8320</v>
      </c>
    </row>
    <row r="575" spans="1:18" ht="60" x14ac:dyDescent="0.25">
      <c r="A575">
        <v>573</v>
      </c>
      <c r="B575" s="3" t="s">
        <v>574</v>
      </c>
      <c r="C575" s="3" t="s">
        <v>4683</v>
      </c>
      <c r="D575" s="15">
        <f t="shared" si="16"/>
        <v>-88542</v>
      </c>
      <c r="E575">
        <v>88888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>
        <f t="shared" si="17"/>
        <v>173</v>
      </c>
      <c r="Q575" s="5" t="s">
        <v>8319</v>
      </c>
      <c r="R575" t="s">
        <v>8320</v>
      </c>
    </row>
    <row r="576" spans="1:18" ht="60" x14ac:dyDescent="0.25">
      <c r="A576">
        <v>574</v>
      </c>
      <c r="B576" s="3" t="s">
        <v>575</v>
      </c>
      <c r="C576" s="3" t="s">
        <v>4684</v>
      </c>
      <c r="D576" s="15">
        <f t="shared" si="16"/>
        <v>-11100</v>
      </c>
      <c r="E576">
        <v>11180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>
        <f t="shared" si="17"/>
        <v>40</v>
      </c>
      <c r="Q576" s="5" t="s">
        <v>8319</v>
      </c>
      <c r="R576" t="s">
        <v>8320</v>
      </c>
    </row>
    <row r="577" spans="1:18" ht="60" x14ac:dyDescent="0.25">
      <c r="A577">
        <v>575</v>
      </c>
      <c r="B577" s="3" t="s">
        <v>576</v>
      </c>
      <c r="C577" s="3" t="s">
        <v>4685</v>
      </c>
      <c r="D577" s="15">
        <f t="shared" si="16"/>
        <v>-59741</v>
      </c>
      <c r="E577">
        <v>60000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>
        <f t="shared" si="17"/>
        <v>129.5</v>
      </c>
      <c r="Q577" s="5" t="s">
        <v>8319</v>
      </c>
      <c r="R577" t="s">
        <v>8320</v>
      </c>
    </row>
    <row r="578" spans="1:18" ht="45" x14ac:dyDescent="0.25">
      <c r="A578">
        <v>576</v>
      </c>
      <c r="B578" s="3" t="s">
        <v>577</v>
      </c>
      <c r="C578" s="3" t="s">
        <v>4686</v>
      </c>
      <c r="D578" s="15">
        <f t="shared" si="16"/>
        <v>-79999</v>
      </c>
      <c r="E578">
        <v>80000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>
        <f t="shared" si="17"/>
        <v>0.5</v>
      </c>
      <c r="Q578" s="5" t="s">
        <v>8319</v>
      </c>
      <c r="R578" t="s">
        <v>8320</v>
      </c>
    </row>
    <row r="579" spans="1:18" ht="60" x14ac:dyDescent="0.25">
      <c r="A579">
        <v>577</v>
      </c>
      <c r="B579" s="3" t="s">
        <v>578</v>
      </c>
      <c r="C579" s="3" t="s">
        <v>4687</v>
      </c>
      <c r="D579" s="15">
        <f t="shared" ref="D579:D642" si="18">F579-E579</f>
        <v>-4990</v>
      </c>
      <c r="E579">
        <v>5000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>
        <f t="shared" ref="P579:P642" si="19">AVERAGE(D579:E579)</f>
        <v>5</v>
      </c>
      <c r="Q579" s="5" t="s">
        <v>8319</v>
      </c>
      <c r="R579" t="s">
        <v>8320</v>
      </c>
    </row>
    <row r="580" spans="1:18" ht="30" x14ac:dyDescent="0.25">
      <c r="A580">
        <v>578</v>
      </c>
      <c r="B580" s="3" t="s">
        <v>579</v>
      </c>
      <c r="C580" s="3" t="s">
        <v>4688</v>
      </c>
      <c r="D580" s="15">
        <f t="shared" si="18"/>
        <v>-124986</v>
      </c>
      <c r="E580">
        <v>125000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>
        <f t="shared" si="19"/>
        <v>7</v>
      </c>
      <c r="Q580" s="5" t="s">
        <v>8319</v>
      </c>
      <c r="R580" t="s">
        <v>8320</v>
      </c>
    </row>
    <row r="581" spans="1:18" ht="45" x14ac:dyDescent="0.25">
      <c r="A581">
        <v>579</v>
      </c>
      <c r="B581" s="3" t="s">
        <v>580</v>
      </c>
      <c r="C581" s="3" t="s">
        <v>4689</v>
      </c>
      <c r="D581" s="15">
        <f t="shared" si="18"/>
        <v>-11825</v>
      </c>
      <c r="E581">
        <v>12000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>
        <f t="shared" si="19"/>
        <v>87.5</v>
      </c>
      <c r="Q581" s="5" t="s">
        <v>8319</v>
      </c>
      <c r="R581" t="s">
        <v>8320</v>
      </c>
    </row>
    <row r="582" spans="1:18" ht="60" x14ac:dyDescent="0.25">
      <c r="A582">
        <v>580</v>
      </c>
      <c r="B582" s="3" t="s">
        <v>581</v>
      </c>
      <c r="C582" s="3" t="s">
        <v>4690</v>
      </c>
      <c r="D582" s="15">
        <f t="shared" si="18"/>
        <v>-2999</v>
      </c>
      <c r="E582">
        <v>3000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>
        <f t="shared" si="19"/>
        <v>0.5</v>
      </c>
      <c r="Q582" s="5" t="s">
        <v>8319</v>
      </c>
      <c r="R582" t="s">
        <v>8320</v>
      </c>
    </row>
    <row r="583" spans="1:18" ht="60" x14ac:dyDescent="0.25">
      <c r="A583">
        <v>581</v>
      </c>
      <c r="B583" s="3" t="s">
        <v>582</v>
      </c>
      <c r="C583" s="3" t="s">
        <v>4691</v>
      </c>
      <c r="D583" s="15">
        <f t="shared" si="18"/>
        <v>-400</v>
      </c>
      <c r="E583">
        <v>400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>
        <f t="shared" si="19"/>
        <v>0</v>
      </c>
      <c r="Q583" s="5" t="s">
        <v>8319</v>
      </c>
      <c r="R583" t="s">
        <v>8320</v>
      </c>
    </row>
    <row r="584" spans="1:18" ht="60" x14ac:dyDescent="0.25">
      <c r="A584">
        <v>582</v>
      </c>
      <c r="B584" s="3" t="s">
        <v>583</v>
      </c>
      <c r="C584" s="3" t="s">
        <v>4692</v>
      </c>
      <c r="D584" s="15">
        <f t="shared" si="18"/>
        <v>-100000</v>
      </c>
      <c r="E584">
        <v>100000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>
        <f t="shared" si="19"/>
        <v>0</v>
      </c>
      <c r="Q584" s="5" t="s">
        <v>8319</v>
      </c>
      <c r="R584" t="s">
        <v>8320</v>
      </c>
    </row>
    <row r="585" spans="1:18" ht="45" x14ac:dyDescent="0.25">
      <c r="A585">
        <v>583</v>
      </c>
      <c r="B585" s="3" t="s">
        <v>584</v>
      </c>
      <c r="C585" s="3" t="s">
        <v>4693</v>
      </c>
      <c r="D585" s="15">
        <f t="shared" si="18"/>
        <v>-8999</v>
      </c>
      <c r="E585">
        <v>9000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>
        <f t="shared" si="19"/>
        <v>0.5</v>
      </c>
      <c r="Q585" s="5" t="s">
        <v>8319</v>
      </c>
      <c r="R585" t="s">
        <v>8320</v>
      </c>
    </row>
    <row r="586" spans="1:18" ht="45" x14ac:dyDescent="0.25">
      <c r="A586">
        <v>584</v>
      </c>
      <c r="B586" s="3" t="s">
        <v>585</v>
      </c>
      <c r="C586" s="3" t="s">
        <v>4694</v>
      </c>
      <c r="D586" s="15">
        <f t="shared" si="18"/>
        <v>-990</v>
      </c>
      <c r="E586">
        <v>1000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>
        <f t="shared" si="19"/>
        <v>5</v>
      </c>
      <c r="Q586" s="5" t="s">
        <v>8319</v>
      </c>
      <c r="R586" t="s">
        <v>8320</v>
      </c>
    </row>
    <row r="587" spans="1:18" ht="45" x14ac:dyDescent="0.25">
      <c r="A587">
        <v>585</v>
      </c>
      <c r="B587" s="3" t="s">
        <v>586</v>
      </c>
      <c r="C587" s="3" t="s">
        <v>4695</v>
      </c>
      <c r="D587" s="15">
        <f t="shared" si="18"/>
        <v>-9000</v>
      </c>
      <c r="E587">
        <v>9000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>
        <f t="shared" si="19"/>
        <v>0</v>
      </c>
      <c r="Q587" s="5" t="s">
        <v>8319</v>
      </c>
      <c r="R587" t="s">
        <v>8320</v>
      </c>
    </row>
    <row r="588" spans="1:18" ht="45" x14ac:dyDescent="0.25">
      <c r="A588">
        <v>586</v>
      </c>
      <c r="B588" s="3" t="s">
        <v>587</v>
      </c>
      <c r="C588" s="3" t="s">
        <v>4696</v>
      </c>
      <c r="D588" s="15">
        <f t="shared" si="18"/>
        <v>-9944</v>
      </c>
      <c r="E588">
        <v>10000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>
        <f t="shared" si="19"/>
        <v>28</v>
      </c>
      <c r="Q588" s="5" t="s">
        <v>8319</v>
      </c>
      <c r="R588" t="s">
        <v>8320</v>
      </c>
    </row>
    <row r="589" spans="1:18" ht="75" x14ac:dyDescent="0.25">
      <c r="A589">
        <v>587</v>
      </c>
      <c r="B589" s="3" t="s">
        <v>588</v>
      </c>
      <c r="C589" s="3" t="s">
        <v>4697</v>
      </c>
      <c r="D589" s="15">
        <f t="shared" si="18"/>
        <v>-27275</v>
      </c>
      <c r="E589">
        <v>30000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>
        <f t="shared" si="19"/>
        <v>1362.5</v>
      </c>
      <c r="Q589" s="5" t="s">
        <v>8319</v>
      </c>
      <c r="R589" t="s">
        <v>8320</v>
      </c>
    </row>
    <row r="590" spans="1:18" ht="60" x14ac:dyDescent="0.25">
      <c r="A590">
        <v>588</v>
      </c>
      <c r="B590" s="3" t="s">
        <v>589</v>
      </c>
      <c r="C590" s="3" t="s">
        <v>4698</v>
      </c>
      <c r="D590" s="15">
        <f t="shared" si="18"/>
        <v>-8699</v>
      </c>
      <c r="E590">
        <v>9000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>
        <f t="shared" si="19"/>
        <v>150.5</v>
      </c>
      <c r="Q590" s="5" t="s">
        <v>8319</v>
      </c>
      <c r="R590" t="s">
        <v>8320</v>
      </c>
    </row>
    <row r="591" spans="1:18" x14ac:dyDescent="0.25">
      <c r="A591">
        <v>589</v>
      </c>
      <c r="B591" s="3" t="s">
        <v>590</v>
      </c>
      <c r="C591" s="3" t="s">
        <v>4699</v>
      </c>
      <c r="D591" s="15">
        <f t="shared" si="18"/>
        <v>-7499</v>
      </c>
      <c r="E591">
        <v>7500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>
        <f t="shared" si="19"/>
        <v>0.5</v>
      </c>
      <c r="Q591" s="5" t="s">
        <v>8319</v>
      </c>
      <c r="R591" t="s">
        <v>8320</v>
      </c>
    </row>
    <row r="592" spans="1:18" ht="60" x14ac:dyDescent="0.25">
      <c r="A592">
        <v>590</v>
      </c>
      <c r="B592" s="3" t="s">
        <v>591</v>
      </c>
      <c r="C592" s="3" t="s">
        <v>4700</v>
      </c>
      <c r="D592" s="15">
        <f t="shared" si="18"/>
        <v>-4777</v>
      </c>
      <c r="E592">
        <v>5000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>
        <f t="shared" si="19"/>
        <v>111.5</v>
      </c>
      <c r="Q592" s="5" t="s">
        <v>8319</v>
      </c>
      <c r="R592" t="s">
        <v>8320</v>
      </c>
    </row>
    <row r="593" spans="1:18" ht="45" x14ac:dyDescent="0.25">
      <c r="A593">
        <v>591</v>
      </c>
      <c r="B593" s="3" t="s">
        <v>592</v>
      </c>
      <c r="C593" s="3" t="s">
        <v>4701</v>
      </c>
      <c r="D593" s="15">
        <f t="shared" si="18"/>
        <v>-99939</v>
      </c>
      <c r="E593">
        <v>100000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>
        <f t="shared" si="19"/>
        <v>30.5</v>
      </c>
      <c r="Q593" s="5" t="s">
        <v>8319</v>
      </c>
      <c r="R593" t="s">
        <v>8320</v>
      </c>
    </row>
    <row r="594" spans="1:18" ht="60" x14ac:dyDescent="0.25">
      <c r="A594">
        <v>592</v>
      </c>
      <c r="B594" s="3" t="s">
        <v>593</v>
      </c>
      <c r="C594" s="3" t="s">
        <v>4702</v>
      </c>
      <c r="D594" s="15">
        <f t="shared" si="18"/>
        <v>-7250</v>
      </c>
      <c r="E594">
        <v>7500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>
        <f t="shared" si="19"/>
        <v>125</v>
      </c>
      <c r="Q594" s="5" t="s">
        <v>8319</v>
      </c>
      <c r="R594" t="s">
        <v>8320</v>
      </c>
    </row>
    <row r="595" spans="1:18" ht="60" x14ac:dyDescent="0.25">
      <c r="A595">
        <v>593</v>
      </c>
      <c r="B595" s="3" t="s">
        <v>594</v>
      </c>
      <c r="C595" s="3" t="s">
        <v>4703</v>
      </c>
      <c r="D595" s="15">
        <f t="shared" si="18"/>
        <v>-385</v>
      </c>
      <c r="E595">
        <v>500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>
        <f t="shared" si="19"/>
        <v>57.5</v>
      </c>
      <c r="Q595" s="5" t="s">
        <v>8319</v>
      </c>
      <c r="R595" t="s">
        <v>8320</v>
      </c>
    </row>
    <row r="596" spans="1:18" ht="30" x14ac:dyDescent="0.25">
      <c r="A596">
        <v>594</v>
      </c>
      <c r="B596" s="3" t="s">
        <v>595</v>
      </c>
      <c r="C596" s="3" t="s">
        <v>4704</v>
      </c>
      <c r="D596" s="15">
        <f t="shared" si="18"/>
        <v>-24974</v>
      </c>
      <c r="E596">
        <v>25000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>
        <f t="shared" si="19"/>
        <v>13</v>
      </c>
      <c r="Q596" s="5" t="s">
        <v>8319</v>
      </c>
      <c r="R596" t="s">
        <v>8320</v>
      </c>
    </row>
    <row r="597" spans="1:18" ht="60" x14ac:dyDescent="0.25">
      <c r="A597">
        <v>595</v>
      </c>
      <c r="B597" s="3" t="s">
        <v>596</v>
      </c>
      <c r="C597" s="3" t="s">
        <v>4705</v>
      </c>
      <c r="D597" s="15">
        <f t="shared" si="18"/>
        <v>-99574</v>
      </c>
      <c r="E597">
        <v>100000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>
        <f t="shared" si="19"/>
        <v>213</v>
      </c>
      <c r="Q597" s="5" t="s">
        <v>8319</v>
      </c>
      <c r="R597" t="s">
        <v>8320</v>
      </c>
    </row>
    <row r="598" spans="1:18" ht="45" x14ac:dyDescent="0.25">
      <c r="A598">
        <v>596</v>
      </c>
      <c r="B598" s="3" t="s">
        <v>597</v>
      </c>
      <c r="C598" s="3" t="s">
        <v>4706</v>
      </c>
      <c r="D598" s="15">
        <f t="shared" si="18"/>
        <v>-19994</v>
      </c>
      <c r="E598">
        <v>20000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>
        <f t="shared" si="19"/>
        <v>3</v>
      </c>
      <c r="Q598" s="5" t="s">
        <v>8319</v>
      </c>
      <c r="R598" t="s">
        <v>8320</v>
      </c>
    </row>
    <row r="599" spans="1:18" ht="45" x14ac:dyDescent="0.25">
      <c r="A599">
        <v>597</v>
      </c>
      <c r="B599" s="3" t="s">
        <v>598</v>
      </c>
      <c r="C599" s="3" t="s">
        <v>4707</v>
      </c>
      <c r="D599" s="15">
        <f t="shared" si="18"/>
        <v>-7480</v>
      </c>
      <c r="E599">
        <v>7500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>
        <f t="shared" si="19"/>
        <v>10</v>
      </c>
      <c r="Q599" s="5" t="s">
        <v>8319</v>
      </c>
      <c r="R599" t="s">
        <v>8320</v>
      </c>
    </row>
    <row r="600" spans="1:18" ht="30" x14ac:dyDescent="0.25">
      <c r="A600">
        <v>598</v>
      </c>
      <c r="B600" s="3" t="s">
        <v>599</v>
      </c>
      <c r="C600" s="3" t="s">
        <v>4708</v>
      </c>
      <c r="D600" s="15">
        <f t="shared" si="18"/>
        <v>-1650</v>
      </c>
      <c r="E600">
        <v>2500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>
        <f t="shared" si="19"/>
        <v>425</v>
      </c>
      <c r="Q600" s="5" t="s">
        <v>8319</v>
      </c>
      <c r="R600" t="s">
        <v>8320</v>
      </c>
    </row>
    <row r="601" spans="1:18" ht="60" x14ac:dyDescent="0.25">
      <c r="A601">
        <v>599</v>
      </c>
      <c r="B601" s="3" t="s">
        <v>600</v>
      </c>
      <c r="C601" s="3" t="s">
        <v>4709</v>
      </c>
      <c r="D601" s="15">
        <f t="shared" si="18"/>
        <v>-49969</v>
      </c>
      <c r="E601">
        <v>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>
        <f t="shared" si="19"/>
        <v>15.5</v>
      </c>
      <c r="Q601" s="5" t="s">
        <v>8319</v>
      </c>
      <c r="R601" t="s">
        <v>8320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15">
        <f t="shared" si="18"/>
        <v>-4900</v>
      </c>
      <c r="E602">
        <v>5000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>
        <f t="shared" si="19"/>
        <v>50</v>
      </c>
      <c r="Q602" s="5" t="s">
        <v>8319</v>
      </c>
      <c r="R602" t="s">
        <v>8320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15">
        <f t="shared" si="18"/>
        <v>-9860</v>
      </c>
      <c r="E603">
        <v>10000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>
        <f t="shared" si="19"/>
        <v>70</v>
      </c>
      <c r="Q603" s="5" t="s">
        <v>8319</v>
      </c>
      <c r="R603" t="s">
        <v>8320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15">
        <f t="shared" si="18"/>
        <v>-70000</v>
      </c>
      <c r="E604">
        <v>70000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>
        <f t="shared" si="19"/>
        <v>0</v>
      </c>
      <c r="Q604" s="5" t="s">
        <v>8319</v>
      </c>
      <c r="R604" t="s">
        <v>8320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15">
        <f t="shared" si="18"/>
        <v>-14409.98</v>
      </c>
      <c r="E605">
        <v>15000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>
        <f t="shared" si="19"/>
        <v>295.01000000000022</v>
      </c>
      <c r="Q605" s="5" t="s">
        <v>8319</v>
      </c>
      <c r="R605" t="s">
        <v>8320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15">
        <f t="shared" si="18"/>
        <v>-1500</v>
      </c>
      <c r="E606">
        <v>1500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>
        <f t="shared" si="19"/>
        <v>0</v>
      </c>
      <c r="Q606" s="5" t="s">
        <v>8319</v>
      </c>
      <c r="R606" t="s">
        <v>8320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15">
        <f t="shared" si="18"/>
        <v>-4869</v>
      </c>
      <c r="E607">
        <v>5000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>
        <f t="shared" si="19"/>
        <v>65.5</v>
      </c>
      <c r="Q607" s="5" t="s">
        <v>8319</v>
      </c>
      <c r="R607" t="s">
        <v>8320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15">
        <f t="shared" si="18"/>
        <v>-4990</v>
      </c>
      <c r="E608">
        <v>5000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>
        <f t="shared" si="19"/>
        <v>5</v>
      </c>
      <c r="Q608" s="5" t="s">
        <v>8319</v>
      </c>
      <c r="R608" t="s">
        <v>8320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15">
        <f t="shared" si="18"/>
        <v>-250</v>
      </c>
      <c r="E609">
        <v>250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>
        <f t="shared" si="19"/>
        <v>0</v>
      </c>
      <c r="Q609" s="5" t="s">
        <v>8319</v>
      </c>
      <c r="R609" t="s">
        <v>8320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15">
        <f t="shared" si="18"/>
        <v>-148539</v>
      </c>
      <c r="E610">
        <v>150000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>
        <f t="shared" si="19"/>
        <v>730.5</v>
      </c>
      <c r="Q610" s="5" t="s">
        <v>8319</v>
      </c>
      <c r="R610" t="s">
        <v>8320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15">
        <f t="shared" si="18"/>
        <v>-775</v>
      </c>
      <c r="E611">
        <v>780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>
        <f t="shared" si="19"/>
        <v>2.5</v>
      </c>
      <c r="Q611" s="5" t="s">
        <v>8319</v>
      </c>
      <c r="R611" t="s">
        <v>8320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15">
        <f t="shared" si="18"/>
        <v>-13803</v>
      </c>
      <c r="E612">
        <v>13803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>
        <f t="shared" si="19"/>
        <v>0</v>
      </c>
      <c r="Q612" s="5" t="s">
        <v>8319</v>
      </c>
      <c r="R612" t="s">
        <v>8320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15">
        <f t="shared" si="18"/>
        <v>-80000</v>
      </c>
      <c r="E613">
        <v>80000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>
        <f t="shared" si="19"/>
        <v>0</v>
      </c>
      <c r="Q613" s="5" t="s">
        <v>8319</v>
      </c>
      <c r="R613" t="s">
        <v>8320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15">
        <f t="shared" si="18"/>
        <v>-10000</v>
      </c>
      <c r="E614">
        <v>10000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>
        <f t="shared" si="19"/>
        <v>0</v>
      </c>
      <c r="Q614" s="5" t="s">
        <v>8319</v>
      </c>
      <c r="R614" t="s">
        <v>8320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15">
        <f t="shared" si="18"/>
        <v>-47182</v>
      </c>
      <c r="E615">
        <v>60000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>
        <f t="shared" si="19"/>
        <v>6409</v>
      </c>
      <c r="Q615" s="5" t="s">
        <v>8319</v>
      </c>
      <c r="R615" t="s">
        <v>8320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15">
        <f t="shared" si="18"/>
        <v>-10000</v>
      </c>
      <c r="E616">
        <v>10000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>
        <f t="shared" si="19"/>
        <v>0</v>
      </c>
      <c r="Q616" s="5" t="s">
        <v>8319</v>
      </c>
      <c r="R616" t="s">
        <v>8320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15">
        <f t="shared" si="18"/>
        <v>-515</v>
      </c>
      <c r="E617">
        <v>515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>
        <f t="shared" si="19"/>
        <v>0</v>
      </c>
      <c r="Q617" s="5" t="s">
        <v>8319</v>
      </c>
      <c r="R617" t="s">
        <v>8320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15">
        <f t="shared" si="18"/>
        <v>-5000</v>
      </c>
      <c r="E618">
        <v>5000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>
        <f t="shared" si="19"/>
        <v>0</v>
      </c>
      <c r="Q618" s="5" t="s">
        <v>8319</v>
      </c>
      <c r="R618" t="s">
        <v>8320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15">
        <f t="shared" si="18"/>
        <v>-1940</v>
      </c>
      <c r="E619">
        <v>2000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>
        <f t="shared" si="19"/>
        <v>30</v>
      </c>
      <c r="Q619" s="5" t="s">
        <v>8319</v>
      </c>
      <c r="R619" t="s">
        <v>8320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15">
        <f t="shared" si="18"/>
        <v>-400</v>
      </c>
      <c r="E620">
        <v>400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>
        <f t="shared" si="19"/>
        <v>0</v>
      </c>
      <c r="Q620" s="5" t="s">
        <v>8319</v>
      </c>
      <c r="R620" t="s">
        <v>8320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15">
        <f t="shared" si="18"/>
        <v>-2499999</v>
      </c>
      <c r="E621">
        <v>2500000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>
        <f t="shared" si="19"/>
        <v>0.5</v>
      </c>
      <c r="Q621" s="5" t="s">
        <v>8319</v>
      </c>
      <c r="R621" t="s">
        <v>8320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15">
        <f t="shared" si="18"/>
        <v>-29700</v>
      </c>
      <c r="E622">
        <v>30000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>
        <f t="shared" si="19"/>
        <v>150</v>
      </c>
      <c r="Q622" s="5" t="s">
        <v>8319</v>
      </c>
      <c r="R622" t="s">
        <v>8320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15">
        <f t="shared" si="18"/>
        <v>-24739</v>
      </c>
      <c r="E623">
        <v>25000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>
        <f t="shared" si="19"/>
        <v>130.5</v>
      </c>
      <c r="Q623" s="5" t="s">
        <v>8319</v>
      </c>
      <c r="R623" t="s">
        <v>8320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15">
        <f t="shared" si="18"/>
        <v>-5659</v>
      </c>
      <c r="E624">
        <v>6000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>
        <f t="shared" si="19"/>
        <v>170.5</v>
      </c>
      <c r="Q624" s="5" t="s">
        <v>8319</v>
      </c>
      <c r="R624" t="s">
        <v>8320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15">
        <f t="shared" si="18"/>
        <v>-75000</v>
      </c>
      <c r="E625">
        <v>75000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>
        <f t="shared" si="19"/>
        <v>0</v>
      </c>
      <c r="Q625" s="5" t="s">
        <v>8319</v>
      </c>
      <c r="R625" t="s">
        <v>8320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15">
        <f t="shared" si="18"/>
        <v>-5000</v>
      </c>
      <c r="E626">
        <v>5000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>
        <f t="shared" si="19"/>
        <v>0</v>
      </c>
      <c r="Q626" s="5" t="s">
        <v>8319</v>
      </c>
      <c r="R626" t="s">
        <v>8320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15">
        <f t="shared" si="18"/>
        <v>-25000</v>
      </c>
      <c r="E627">
        <v>25000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>
        <f t="shared" si="19"/>
        <v>0</v>
      </c>
      <c r="Q627" s="5" t="s">
        <v>8319</v>
      </c>
      <c r="R627" t="s">
        <v>8320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15">
        <f t="shared" si="18"/>
        <v>-20655</v>
      </c>
      <c r="E628">
        <v>25000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>
        <f t="shared" si="19"/>
        <v>2172.5</v>
      </c>
      <c r="Q628" s="5" t="s">
        <v>8319</v>
      </c>
      <c r="R628" t="s">
        <v>8320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15">
        <f t="shared" si="18"/>
        <v>-449910</v>
      </c>
      <c r="E629">
        <v>450000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>
        <f t="shared" si="19"/>
        <v>45</v>
      </c>
      <c r="Q629" s="5" t="s">
        <v>8319</v>
      </c>
      <c r="R629" t="s">
        <v>8320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15">
        <f t="shared" si="18"/>
        <v>-5000</v>
      </c>
      <c r="E630">
        <v>5000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>
        <f t="shared" si="19"/>
        <v>0</v>
      </c>
      <c r="Q630" s="5" t="s">
        <v>8319</v>
      </c>
      <c r="R630" t="s">
        <v>8320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15">
        <f t="shared" si="18"/>
        <v>-199650</v>
      </c>
      <c r="E631">
        <v>200000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>
        <f t="shared" si="19"/>
        <v>175</v>
      </c>
      <c r="Q631" s="5" t="s">
        <v>8319</v>
      </c>
      <c r="R631" t="s">
        <v>8320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15">
        <f t="shared" si="18"/>
        <v>-11989</v>
      </c>
      <c r="E632">
        <v>11999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>
        <f t="shared" si="19"/>
        <v>5</v>
      </c>
      <c r="Q632" s="5" t="s">
        <v>8319</v>
      </c>
      <c r="R632" t="s">
        <v>8320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15">
        <f t="shared" si="18"/>
        <v>-49310</v>
      </c>
      <c r="E633">
        <v>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>
        <f t="shared" si="19"/>
        <v>345</v>
      </c>
      <c r="Q633" s="5" t="s">
        <v>8319</v>
      </c>
      <c r="R633" t="s">
        <v>8320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15">
        <f t="shared" si="18"/>
        <v>-20000</v>
      </c>
      <c r="E634">
        <v>20000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>
        <f t="shared" si="19"/>
        <v>0</v>
      </c>
      <c r="Q634" s="5" t="s">
        <v>8319</v>
      </c>
      <c r="R634" t="s">
        <v>8320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15">
        <f t="shared" si="18"/>
        <v>-8755</v>
      </c>
      <c r="E635">
        <v>10000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>
        <f t="shared" si="19"/>
        <v>622.5</v>
      </c>
      <c r="Q635" s="5" t="s">
        <v>8319</v>
      </c>
      <c r="R635" t="s">
        <v>8320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15">
        <f t="shared" si="18"/>
        <v>-4999</v>
      </c>
      <c r="E636">
        <v>5000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>
        <f t="shared" si="19"/>
        <v>0.5</v>
      </c>
      <c r="Q636" s="5" t="s">
        <v>8319</v>
      </c>
      <c r="R636" t="s">
        <v>8320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15">
        <f t="shared" si="18"/>
        <v>-24998</v>
      </c>
      <c r="E637">
        <v>25000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>
        <f t="shared" si="19"/>
        <v>1</v>
      </c>
      <c r="Q637" s="5" t="s">
        <v>8319</v>
      </c>
      <c r="R637" t="s">
        <v>8320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15">
        <f t="shared" si="18"/>
        <v>-1996</v>
      </c>
      <c r="E638">
        <v>2000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>
        <f t="shared" si="19"/>
        <v>2</v>
      </c>
      <c r="Q638" s="5" t="s">
        <v>8319</v>
      </c>
      <c r="R638" t="s">
        <v>8320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15">
        <f t="shared" si="18"/>
        <v>-100000</v>
      </c>
      <c r="E639">
        <v>100000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>
        <f t="shared" si="19"/>
        <v>0</v>
      </c>
      <c r="Q639" s="5" t="s">
        <v>8319</v>
      </c>
      <c r="R639" t="s">
        <v>8320</v>
      </c>
    </row>
    <row r="640" spans="1:18" x14ac:dyDescent="0.25">
      <c r="A640">
        <v>638</v>
      </c>
      <c r="B640" s="3" t="s">
        <v>639</v>
      </c>
      <c r="C640" s="3" t="s">
        <v>4748</v>
      </c>
      <c r="D640" s="15">
        <f t="shared" si="18"/>
        <v>-199982</v>
      </c>
      <c r="E640">
        <v>200000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>
        <f t="shared" si="19"/>
        <v>9</v>
      </c>
      <c r="Q640" s="5" t="s">
        <v>8319</v>
      </c>
      <c r="R640" t="s">
        <v>8320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15">
        <f t="shared" si="18"/>
        <v>-999999</v>
      </c>
      <c r="E641">
        <v>1000000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>
        <f t="shared" si="19"/>
        <v>0.5</v>
      </c>
      <c r="Q641" s="5" t="s">
        <v>8319</v>
      </c>
      <c r="R641" t="s">
        <v>8320</v>
      </c>
    </row>
    <row r="642" spans="1:18" ht="60" x14ac:dyDescent="0.25">
      <c r="A642">
        <v>640</v>
      </c>
      <c r="B642" s="3" t="s">
        <v>641</v>
      </c>
      <c r="C642" s="3" t="s">
        <v>4750</v>
      </c>
      <c r="D642" s="15">
        <f t="shared" si="18"/>
        <v>31</v>
      </c>
      <c r="E642"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>
        <f t="shared" si="19"/>
        <v>50.5</v>
      </c>
      <c r="Q642" s="5" t="s">
        <v>8319</v>
      </c>
      <c r="R642" t="s">
        <v>8321</v>
      </c>
    </row>
    <row r="643" spans="1:18" ht="60" x14ac:dyDescent="0.25">
      <c r="A643">
        <v>641</v>
      </c>
      <c r="B643" s="3" t="s">
        <v>642</v>
      </c>
      <c r="C643" s="3" t="s">
        <v>4751</v>
      </c>
      <c r="D643" s="15">
        <f t="shared" ref="D643:D706" si="20">F643-E643</f>
        <v>7665</v>
      </c>
      <c r="E643"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>
        <f t="shared" ref="P643:P706" si="21">AVERAGE(D643:E643)</f>
        <v>23832.5</v>
      </c>
      <c r="Q643" s="5" t="s">
        <v>8319</v>
      </c>
      <c r="R643" t="s">
        <v>8321</v>
      </c>
    </row>
    <row r="644" spans="1:18" ht="60" x14ac:dyDescent="0.25">
      <c r="A644">
        <v>642</v>
      </c>
      <c r="B644" s="3" t="s">
        <v>643</v>
      </c>
      <c r="C644" s="3" t="s">
        <v>4752</v>
      </c>
      <c r="D644" s="15">
        <f t="shared" si="20"/>
        <v>272097</v>
      </c>
      <c r="E644"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>
        <f t="shared" si="21"/>
        <v>146048.5</v>
      </c>
      <c r="Q644" s="5" t="s">
        <v>8319</v>
      </c>
      <c r="R644" t="s">
        <v>8321</v>
      </c>
    </row>
    <row r="645" spans="1:18" ht="45" x14ac:dyDescent="0.25">
      <c r="A645">
        <v>643</v>
      </c>
      <c r="B645" s="3" t="s">
        <v>644</v>
      </c>
      <c r="C645" s="3" t="s">
        <v>4753</v>
      </c>
      <c r="D645" s="15">
        <f t="shared" si="20"/>
        <v>1452</v>
      </c>
      <c r="E645"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>
        <f t="shared" si="21"/>
        <v>13226</v>
      </c>
      <c r="Q645" s="5" t="s">
        <v>8319</v>
      </c>
      <c r="R645" t="s">
        <v>8321</v>
      </c>
    </row>
    <row r="646" spans="1:18" ht="60" x14ac:dyDescent="0.25">
      <c r="A646">
        <v>644</v>
      </c>
      <c r="B646" s="3" t="s">
        <v>645</v>
      </c>
      <c r="C646" s="3" t="s">
        <v>4754</v>
      </c>
      <c r="D646" s="15">
        <f t="shared" si="20"/>
        <v>50029.479999999996</v>
      </c>
      <c r="E646"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>
        <f t="shared" si="21"/>
        <v>37514.74</v>
      </c>
      <c r="Q646" s="5" t="s">
        <v>8319</v>
      </c>
      <c r="R646" t="s">
        <v>8321</v>
      </c>
    </row>
    <row r="647" spans="1:18" ht="30" x14ac:dyDescent="0.25">
      <c r="A647">
        <v>645</v>
      </c>
      <c r="B647" s="3" t="s">
        <v>646</v>
      </c>
      <c r="C647" s="3" t="s">
        <v>4755</v>
      </c>
      <c r="D647" s="15">
        <f t="shared" si="20"/>
        <v>3574</v>
      </c>
      <c r="E647"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>
        <f t="shared" si="21"/>
        <v>2787</v>
      </c>
      <c r="Q647" s="5" t="s">
        <v>8319</v>
      </c>
      <c r="R647" t="s">
        <v>8321</v>
      </c>
    </row>
    <row r="648" spans="1:18" ht="60" x14ac:dyDescent="0.25">
      <c r="A648">
        <v>646</v>
      </c>
      <c r="B648" s="3" t="s">
        <v>647</v>
      </c>
      <c r="C648" s="3" t="s">
        <v>4756</v>
      </c>
      <c r="D648" s="15">
        <f t="shared" si="20"/>
        <v>255.01</v>
      </c>
      <c r="E648"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>
        <f t="shared" si="21"/>
        <v>527.505</v>
      </c>
      <c r="Q648" s="5" t="s">
        <v>8319</v>
      </c>
      <c r="R648" t="s">
        <v>8321</v>
      </c>
    </row>
    <row r="649" spans="1:18" ht="60" x14ac:dyDescent="0.25">
      <c r="A649">
        <v>647</v>
      </c>
      <c r="B649" s="3" t="s">
        <v>648</v>
      </c>
      <c r="C649" s="3" t="s">
        <v>4757</v>
      </c>
      <c r="D649" s="15">
        <f t="shared" si="20"/>
        <v>141</v>
      </c>
      <c r="E649"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>
        <f t="shared" si="21"/>
        <v>1070.5</v>
      </c>
      <c r="Q649" s="5" t="s">
        <v>8319</v>
      </c>
      <c r="R649" t="s">
        <v>8321</v>
      </c>
    </row>
    <row r="650" spans="1:18" ht="30" x14ac:dyDescent="0.25">
      <c r="A650">
        <v>648</v>
      </c>
      <c r="B650" s="3" t="s">
        <v>649</v>
      </c>
      <c r="C650" s="3" t="s">
        <v>4758</v>
      </c>
      <c r="D650" s="15">
        <f t="shared" si="20"/>
        <v>9388</v>
      </c>
      <c r="E650"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>
        <f t="shared" si="21"/>
        <v>22194</v>
      </c>
      <c r="Q650" s="5" t="s">
        <v>8319</v>
      </c>
      <c r="R650" t="s">
        <v>8321</v>
      </c>
    </row>
    <row r="651" spans="1:18" ht="60" x14ac:dyDescent="0.25">
      <c r="A651">
        <v>649</v>
      </c>
      <c r="B651" s="3" t="s">
        <v>650</v>
      </c>
      <c r="C651" s="3" t="s">
        <v>4759</v>
      </c>
      <c r="D651" s="15">
        <f t="shared" si="20"/>
        <v>999</v>
      </c>
      <c r="E651"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>
        <f t="shared" si="21"/>
        <v>1749.5</v>
      </c>
      <c r="Q651" s="5" t="s">
        <v>8319</v>
      </c>
      <c r="R651" t="s">
        <v>8321</v>
      </c>
    </row>
    <row r="652" spans="1:18" ht="60" x14ac:dyDescent="0.25">
      <c r="A652">
        <v>650</v>
      </c>
      <c r="B652" s="3" t="s">
        <v>651</v>
      </c>
      <c r="C652" s="3" t="s">
        <v>4760</v>
      </c>
      <c r="D652" s="15">
        <f t="shared" si="20"/>
        <v>186</v>
      </c>
      <c r="E652"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>
        <f t="shared" si="21"/>
        <v>843</v>
      </c>
      <c r="Q652" s="5" t="s">
        <v>8319</v>
      </c>
      <c r="R652" t="s">
        <v>8321</v>
      </c>
    </row>
    <row r="653" spans="1:18" ht="60" x14ac:dyDescent="0.25">
      <c r="A653">
        <v>651</v>
      </c>
      <c r="B653" s="3" t="s">
        <v>652</v>
      </c>
      <c r="C653" s="3" t="s">
        <v>4761</v>
      </c>
      <c r="D653" s="15">
        <f t="shared" si="20"/>
        <v>132</v>
      </c>
      <c r="E653"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>
        <f t="shared" si="21"/>
        <v>12566</v>
      </c>
      <c r="Q653" s="5" t="s">
        <v>8319</v>
      </c>
      <c r="R653" t="s">
        <v>8321</v>
      </c>
    </row>
    <row r="654" spans="1:18" ht="60" x14ac:dyDescent="0.25">
      <c r="A654">
        <v>652</v>
      </c>
      <c r="B654" s="3" t="s">
        <v>653</v>
      </c>
      <c r="C654" s="3" t="s">
        <v>4762</v>
      </c>
      <c r="D654" s="15">
        <f t="shared" si="20"/>
        <v>14</v>
      </c>
      <c r="E654"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>
        <f t="shared" si="21"/>
        <v>1507</v>
      </c>
      <c r="Q654" s="5" t="s">
        <v>8319</v>
      </c>
      <c r="R654" t="s">
        <v>8321</v>
      </c>
    </row>
    <row r="655" spans="1:18" ht="60" x14ac:dyDescent="0.25">
      <c r="A655">
        <v>653</v>
      </c>
      <c r="B655" s="3" t="s">
        <v>654</v>
      </c>
      <c r="C655" s="3" t="s">
        <v>4763</v>
      </c>
      <c r="D655" s="15">
        <f t="shared" si="20"/>
        <v>31084.5</v>
      </c>
      <c r="E655"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>
        <f t="shared" si="21"/>
        <v>53042.25</v>
      </c>
      <c r="Q655" s="5" t="s">
        <v>8319</v>
      </c>
      <c r="R655" t="s">
        <v>8321</v>
      </c>
    </row>
    <row r="656" spans="1:18" ht="60" x14ac:dyDescent="0.25">
      <c r="A656">
        <v>654</v>
      </c>
      <c r="B656" s="3" t="s">
        <v>655</v>
      </c>
      <c r="C656" s="3" t="s">
        <v>4764</v>
      </c>
      <c r="D656" s="15">
        <f t="shared" si="20"/>
        <v>20075</v>
      </c>
      <c r="E656"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>
        <f t="shared" si="21"/>
        <v>16037.5</v>
      </c>
      <c r="Q656" s="5" t="s">
        <v>8319</v>
      </c>
      <c r="R656" t="s">
        <v>8321</v>
      </c>
    </row>
    <row r="657" spans="1:18" ht="45" x14ac:dyDescent="0.25">
      <c r="A657">
        <v>655</v>
      </c>
      <c r="B657" s="3" t="s">
        <v>656</v>
      </c>
      <c r="C657" s="3" t="s">
        <v>4765</v>
      </c>
      <c r="D657" s="15">
        <f t="shared" si="20"/>
        <v>3751</v>
      </c>
      <c r="E657"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>
        <f t="shared" si="21"/>
        <v>5875.5</v>
      </c>
      <c r="Q657" s="5" t="s">
        <v>8319</v>
      </c>
      <c r="R657" t="s">
        <v>8321</v>
      </c>
    </row>
    <row r="658" spans="1:18" ht="60" x14ac:dyDescent="0.25">
      <c r="A658">
        <v>656</v>
      </c>
      <c r="B658" s="3" t="s">
        <v>657</v>
      </c>
      <c r="C658" s="3" t="s">
        <v>4766</v>
      </c>
      <c r="D658" s="15">
        <f t="shared" si="20"/>
        <v>5678</v>
      </c>
      <c r="E658"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>
        <f t="shared" si="21"/>
        <v>5339</v>
      </c>
      <c r="Q658" s="5" t="s">
        <v>8319</v>
      </c>
      <c r="R658" t="s">
        <v>8321</v>
      </c>
    </row>
    <row r="659" spans="1:18" ht="60" x14ac:dyDescent="0.25">
      <c r="A659">
        <v>657</v>
      </c>
      <c r="B659" s="3" t="s">
        <v>658</v>
      </c>
      <c r="C659" s="3" t="s">
        <v>4767</v>
      </c>
      <c r="D659" s="15">
        <f t="shared" si="20"/>
        <v>3855</v>
      </c>
      <c r="E659"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>
        <f t="shared" si="21"/>
        <v>9427.5</v>
      </c>
      <c r="Q659" s="5" t="s">
        <v>8319</v>
      </c>
      <c r="R659" t="s">
        <v>8321</v>
      </c>
    </row>
    <row r="660" spans="1:18" ht="60" x14ac:dyDescent="0.25">
      <c r="A660">
        <v>658</v>
      </c>
      <c r="B660" s="3" t="s">
        <v>659</v>
      </c>
      <c r="C660" s="3" t="s">
        <v>4768</v>
      </c>
      <c r="D660" s="15">
        <f t="shared" si="20"/>
        <v>1289</v>
      </c>
      <c r="E660"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>
        <f t="shared" si="21"/>
        <v>15088.5</v>
      </c>
      <c r="Q660" s="5" t="s">
        <v>8319</v>
      </c>
      <c r="R660" t="s">
        <v>8321</v>
      </c>
    </row>
    <row r="661" spans="1:18" x14ac:dyDescent="0.25">
      <c r="A661">
        <v>659</v>
      </c>
      <c r="B661" s="3" t="s">
        <v>660</v>
      </c>
      <c r="C661" s="3" t="s">
        <v>4769</v>
      </c>
      <c r="D661" s="15">
        <f t="shared" si="20"/>
        <v>17</v>
      </c>
      <c r="E661"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>
        <f t="shared" si="21"/>
        <v>1508.5</v>
      </c>
      <c r="Q661" s="5" t="s">
        <v>8319</v>
      </c>
      <c r="R661" t="s">
        <v>8321</v>
      </c>
    </row>
    <row r="662" spans="1:18" ht="60" x14ac:dyDescent="0.25">
      <c r="A662">
        <v>660</v>
      </c>
      <c r="B662" s="3" t="s">
        <v>661</v>
      </c>
      <c r="C662" s="3" t="s">
        <v>4770</v>
      </c>
      <c r="D662" s="15">
        <f t="shared" si="20"/>
        <v>-48471</v>
      </c>
      <c r="E662">
        <v>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>
        <f t="shared" si="21"/>
        <v>764.5</v>
      </c>
      <c r="Q662" s="5" t="s">
        <v>8319</v>
      </c>
      <c r="R662" t="s">
        <v>8321</v>
      </c>
    </row>
    <row r="663" spans="1:18" ht="45" x14ac:dyDescent="0.25">
      <c r="A663">
        <v>661</v>
      </c>
      <c r="B663" s="3" t="s">
        <v>662</v>
      </c>
      <c r="C663" s="3" t="s">
        <v>4771</v>
      </c>
      <c r="D663" s="15">
        <f t="shared" si="20"/>
        <v>-9905</v>
      </c>
      <c r="E663">
        <v>10000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>
        <f t="shared" si="21"/>
        <v>47.5</v>
      </c>
      <c r="Q663" s="5" t="s">
        <v>8319</v>
      </c>
      <c r="R663" t="s">
        <v>8321</v>
      </c>
    </row>
    <row r="664" spans="1:18" ht="45" x14ac:dyDescent="0.25">
      <c r="A664">
        <v>662</v>
      </c>
      <c r="B664" s="3" t="s">
        <v>663</v>
      </c>
      <c r="C664" s="3" t="s">
        <v>4772</v>
      </c>
      <c r="D664" s="15">
        <f t="shared" si="20"/>
        <v>-38844</v>
      </c>
      <c r="E664">
        <v>39000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>
        <f t="shared" si="21"/>
        <v>78</v>
      </c>
      <c r="Q664" s="5" t="s">
        <v>8319</v>
      </c>
      <c r="R664" t="s">
        <v>8321</v>
      </c>
    </row>
    <row r="665" spans="1:18" ht="60" x14ac:dyDescent="0.25">
      <c r="A665">
        <v>663</v>
      </c>
      <c r="B665" s="3" t="s">
        <v>664</v>
      </c>
      <c r="C665" s="3" t="s">
        <v>4773</v>
      </c>
      <c r="D665" s="15">
        <f t="shared" si="20"/>
        <v>-199300</v>
      </c>
      <c r="E665">
        <v>200000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>
        <f t="shared" si="21"/>
        <v>350</v>
      </c>
      <c r="Q665" s="5" t="s">
        <v>8319</v>
      </c>
      <c r="R665" t="s">
        <v>8321</v>
      </c>
    </row>
    <row r="666" spans="1:18" ht="60" x14ac:dyDescent="0.25">
      <c r="A666">
        <v>664</v>
      </c>
      <c r="B666" s="3" t="s">
        <v>665</v>
      </c>
      <c r="C666" s="3" t="s">
        <v>4774</v>
      </c>
      <c r="D666" s="15">
        <f t="shared" si="20"/>
        <v>-11096</v>
      </c>
      <c r="E666">
        <v>12000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>
        <f t="shared" si="21"/>
        <v>452</v>
      </c>
      <c r="Q666" s="5" t="s">
        <v>8319</v>
      </c>
      <c r="R666" t="s">
        <v>8321</v>
      </c>
    </row>
    <row r="667" spans="1:18" ht="60" x14ac:dyDescent="0.25">
      <c r="A667">
        <v>665</v>
      </c>
      <c r="B667" s="3" t="s">
        <v>666</v>
      </c>
      <c r="C667" s="3" t="s">
        <v>4775</v>
      </c>
      <c r="D667" s="15">
        <f t="shared" si="20"/>
        <v>-8136</v>
      </c>
      <c r="E667">
        <v>10000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>
        <f t="shared" si="21"/>
        <v>932</v>
      </c>
      <c r="Q667" s="5" t="s">
        <v>8319</v>
      </c>
      <c r="R667" t="s">
        <v>8321</v>
      </c>
    </row>
    <row r="668" spans="1:18" ht="60" x14ac:dyDescent="0.25">
      <c r="A668">
        <v>666</v>
      </c>
      <c r="B668" s="3" t="s">
        <v>667</v>
      </c>
      <c r="C668" s="3" t="s">
        <v>4776</v>
      </c>
      <c r="D668" s="15">
        <f t="shared" si="20"/>
        <v>-199992</v>
      </c>
      <c r="E668">
        <v>200000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>
        <f t="shared" si="21"/>
        <v>4</v>
      </c>
      <c r="Q668" s="5" t="s">
        <v>8319</v>
      </c>
      <c r="R668" t="s">
        <v>8321</v>
      </c>
    </row>
    <row r="669" spans="1:18" ht="60" x14ac:dyDescent="0.25">
      <c r="A669">
        <v>667</v>
      </c>
      <c r="B669" s="3" t="s">
        <v>668</v>
      </c>
      <c r="C669" s="3" t="s">
        <v>4777</v>
      </c>
      <c r="D669" s="15">
        <f t="shared" si="20"/>
        <v>-44990</v>
      </c>
      <c r="E669">
        <v>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>
        <f t="shared" si="21"/>
        <v>2505</v>
      </c>
      <c r="Q669" s="5" t="s">
        <v>8319</v>
      </c>
      <c r="R669" t="s">
        <v>8321</v>
      </c>
    </row>
    <row r="670" spans="1:18" ht="45" x14ac:dyDescent="0.25">
      <c r="A670">
        <v>668</v>
      </c>
      <c r="B670" s="3" t="s">
        <v>669</v>
      </c>
      <c r="C670" s="3" t="s">
        <v>4778</v>
      </c>
      <c r="D670" s="15">
        <f t="shared" si="20"/>
        <v>-14316</v>
      </c>
      <c r="E670">
        <v>15000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>
        <f t="shared" si="21"/>
        <v>342</v>
      </c>
      <c r="Q670" s="5" t="s">
        <v>8319</v>
      </c>
      <c r="R670" t="s">
        <v>8321</v>
      </c>
    </row>
    <row r="671" spans="1:18" ht="60" x14ac:dyDescent="0.25">
      <c r="A671">
        <v>669</v>
      </c>
      <c r="B671" s="3" t="s">
        <v>670</v>
      </c>
      <c r="C671" s="3" t="s">
        <v>4779</v>
      </c>
      <c r="D671" s="15">
        <f t="shared" si="20"/>
        <v>-156985</v>
      </c>
      <c r="E671">
        <v>200000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>
        <f t="shared" si="21"/>
        <v>21507.5</v>
      </c>
      <c r="Q671" s="5" t="s">
        <v>8319</v>
      </c>
      <c r="R671" t="s">
        <v>8321</v>
      </c>
    </row>
    <row r="672" spans="1:18" ht="60" x14ac:dyDescent="0.25">
      <c r="A672">
        <v>670</v>
      </c>
      <c r="B672" s="3" t="s">
        <v>671</v>
      </c>
      <c r="C672" s="3" t="s">
        <v>4780</v>
      </c>
      <c r="D672" s="15">
        <f t="shared" si="20"/>
        <v>-63651</v>
      </c>
      <c r="E672">
        <v>90000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>
        <f t="shared" si="21"/>
        <v>13174.5</v>
      </c>
      <c r="Q672" s="5" t="s">
        <v>8319</v>
      </c>
      <c r="R672" t="s">
        <v>8321</v>
      </c>
    </row>
    <row r="673" spans="1:18" ht="60" x14ac:dyDescent="0.25">
      <c r="A673">
        <v>671</v>
      </c>
      <c r="B673" s="3" t="s">
        <v>672</v>
      </c>
      <c r="C673" s="3" t="s">
        <v>4781</v>
      </c>
      <c r="D673" s="15">
        <f t="shared" si="20"/>
        <v>-18172</v>
      </c>
      <c r="E673">
        <v>30000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>
        <f t="shared" si="21"/>
        <v>5914</v>
      </c>
      <c r="Q673" s="5" t="s">
        <v>8319</v>
      </c>
      <c r="R673" t="s">
        <v>8321</v>
      </c>
    </row>
    <row r="674" spans="1:18" ht="60" x14ac:dyDescent="0.25">
      <c r="A674">
        <v>672</v>
      </c>
      <c r="B674" s="3" t="s">
        <v>673</v>
      </c>
      <c r="C674" s="3" t="s">
        <v>4782</v>
      </c>
      <c r="D674" s="15">
        <f t="shared" si="20"/>
        <v>-39186</v>
      </c>
      <c r="E674">
        <v>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>
        <f t="shared" si="21"/>
        <v>5407</v>
      </c>
      <c r="Q674" s="5" t="s">
        <v>8319</v>
      </c>
      <c r="R674" t="s">
        <v>8321</v>
      </c>
    </row>
    <row r="675" spans="1:18" ht="60" x14ac:dyDescent="0.25">
      <c r="A675">
        <v>673</v>
      </c>
      <c r="B675" s="3" t="s">
        <v>674</v>
      </c>
      <c r="C675" s="3" t="s">
        <v>4783</v>
      </c>
      <c r="D675" s="15">
        <f t="shared" si="20"/>
        <v>-99795</v>
      </c>
      <c r="E675">
        <v>100000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>
        <f t="shared" si="21"/>
        <v>102.5</v>
      </c>
      <c r="Q675" s="5" t="s">
        <v>8319</v>
      </c>
      <c r="R675" t="s">
        <v>8321</v>
      </c>
    </row>
    <row r="676" spans="1:18" ht="30" x14ac:dyDescent="0.25">
      <c r="A676">
        <v>674</v>
      </c>
      <c r="B676" s="3" t="s">
        <v>675</v>
      </c>
      <c r="C676" s="3" t="s">
        <v>4784</v>
      </c>
      <c r="D676" s="15">
        <f t="shared" si="20"/>
        <v>-49985</v>
      </c>
      <c r="E676">
        <v>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>
        <f t="shared" si="21"/>
        <v>7.5</v>
      </c>
      <c r="Q676" s="5" t="s">
        <v>8319</v>
      </c>
      <c r="R676" t="s">
        <v>8321</v>
      </c>
    </row>
    <row r="677" spans="1:18" ht="60" x14ac:dyDescent="0.25">
      <c r="A677">
        <v>675</v>
      </c>
      <c r="B677" s="3" t="s">
        <v>676</v>
      </c>
      <c r="C677" s="3" t="s">
        <v>4785</v>
      </c>
      <c r="D677" s="15">
        <f t="shared" si="20"/>
        <v>-5109</v>
      </c>
      <c r="E677">
        <v>6000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>
        <f t="shared" si="21"/>
        <v>445.5</v>
      </c>
      <c r="Q677" s="5" t="s">
        <v>8319</v>
      </c>
      <c r="R677" t="s">
        <v>8321</v>
      </c>
    </row>
    <row r="678" spans="1:18" ht="60" x14ac:dyDescent="0.25">
      <c r="A678">
        <v>676</v>
      </c>
      <c r="B678" s="3" t="s">
        <v>677</v>
      </c>
      <c r="C678" s="3" t="s">
        <v>4786</v>
      </c>
      <c r="D678" s="15">
        <f t="shared" si="20"/>
        <v>-98529</v>
      </c>
      <c r="E678">
        <v>100000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>
        <f t="shared" si="21"/>
        <v>735.5</v>
      </c>
      <c r="Q678" s="5" t="s">
        <v>8319</v>
      </c>
      <c r="R678" t="s">
        <v>8321</v>
      </c>
    </row>
    <row r="679" spans="1:18" ht="75" x14ac:dyDescent="0.25">
      <c r="A679">
        <v>677</v>
      </c>
      <c r="B679" s="3" t="s">
        <v>678</v>
      </c>
      <c r="C679" s="3" t="s">
        <v>4787</v>
      </c>
      <c r="D679" s="15">
        <f t="shared" si="20"/>
        <v>-37208</v>
      </c>
      <c r="E679">
        <v>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>
        <f t="shared" si="21"/>
        <v>6396</v>
      </c>
      <c r="Q679" s="5" t="s">
        <v>8319</v>
      </c>
      <c r="R679" t="s">
        <v>8321</v>
      </c>
    </row>
    <row r="680" spans="1:18" ht="60" x14ac:dyDescent="0.25">
      <c r="A680">
        <v>678</v>
      </c>
      <c r="B680" s="3" t="s">
        <v>679</v>
      </c>
      <c r="C680" s="3" t="s">
        <v>4788</v>
      </c>
      <c r="D680" s="15">
        <f t="shared" si="20"/>
        <v>-27892</v>
      </c>
      <c r="E680">
        <v>29000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>
        <f t="shared" si="21"/>
        <v>554</v>
      </c>
      <c r="Q680" s="5" t="s">
        <v>8319</v>
      </c>
      <c r="R680" t="s">
        <v>8321</v>
      </c>
    </row>
    <row r="681" spans="1:18" ht="60" x14ac:dyDescent="0.25">
      <c r="A681">
        <v>679</v>
      </c>
      <c r="B681" s="3" t="s">
        <v>680</v>
      </c>
      <c r="C681" s="3" t="s">
        <v>4789</v>
      </c>
      <c r="D681" s="15">
        <f t="shared" si="20"/>
        <v>-48173</v>
      </c>
      <c r="E681">
        <v>57000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>
        <f t="shared" si="21"/>
        <v>4413.5</v>
      </c>
      <c r="Q681" s="5" t="s">
        <v>8319</v>
      </c>
      <c r="R681" t="s">
        <v>8321</v>
      </c>
    </row>
    <row r="682" spans="1:18" ht="60" x14ac:dyDescent="0.25">
      <c r="A682">
        <v>680</v>
      </c>
      <c r="B682" s="3" t="s">
        <v>681</v>
      </c>
      <c r="C682" s="3" t="s">
        <v>4790</v>
      </c>
      <c r="D682" s="15">
        <f t="shared" si="20"/>
        <v>-55566</v>
      </c>
      <c r="E682">
        <v>75000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>
        <f t="shared" si="21"/>
        <v>9717</v>
      </c>
      <c r="Q682" s="5" t="s">
        <v>8319</v>
      </c>
      <c r="R682" t="s">
        <v>8321</v>
      </c>
    </row>
    <row r="683" spans="1:18" ht="60" x14ac:dyDescent="0.25">
      <c r="A683">
        <v>681</v>
      </c>
      <c r="B683" s="3" t="s">
        <v>682</v>
      </c>
      <c r="C683" s="3" t="s">
        <v>4791</v>
      </c>
      <c r="D683" s="15">
        <f t="shared" si="20"/>
        <v>-2499</v>
      </c>
      <c r="E683">
        <v>2500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>
        <f t="shared" si="21"/>
        <v>0.5</v>
      </c>
      <c r="Q683" s="5" t="s">
        <v>8319</v>
      </c>
      <c r="R683" t="s">
        <v>8321</v>
      </c>
    </row>
    <row r="684" spans="1:18" ht="45" x14ac:dyDescent="0.25">
      <c r="A684">
        <v>682</v>
      </c>
      <c r="B684" s="3" t="s">
        <v>683</v>
      </c>
      <c r="C684" s="3" t="s">
        <v>4792</v>
      </c>
      <c r="D684" s="15">
        <f t="shared" si="20"/>
        <v>-49947</v>
      </c>
      <c r="E684">
        <v>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>
        <f t="shared" si="21"/>
        <v>26.5</v>
      </c>
      <c r="Q684" s="5" t="s">
        <v>8319</v>
      </c>
      <c r="R684" t="s">
        <v>8321</v>
      </c>
    </row>
    <row r="685" spans="1:18" ht="60" x14ac:dyDescent="0.25">
      <c r="A685">
        <v>683</v>
      </c>
      <c r="B685" s="3" t="s">
        <v>684</v>
      </c>
      <c r="C685" s="3" t="s">
        <v>4793</v>
      </c>
      <c r="D685" s="15">
        <f t="shared" si="20"/>
        <v>-34702</v>
      </c>
      <c r="E685">
        <v>35000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>
        <f t="shared" si="21"/>
        <v>149</v>
      </c>
      <c r="Q685" s="5" t="s">
        <v>8319</v>
      </c>
      <c r="R685" t="s">
        <v>8321</v>
      </c>
    </row>
    <row r="686" spans="1:18" ht="30" x14ac:dyDescent="0.25">
      <c r="A686">
        <v>684</v>
      </c>
      <c r="B686" s="3" t="s">
        <v>685</v>
      </c>
      <c r="C686" s="3" t="s">
        <v>4794</v>
      </c>
      <c r="D686" s="15">
        <f t="shared" si="20"/>
        <v>-296052</v>
      </c>
      <c r="E686">
        <v>320000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>
        <f t="shared" si="21"/>
        <v>11974</v>
      </c>
      <c r="Q686" s="5" t="s">
        <v>8319</v>
      </c>
      <c r="R686" t="s">
        <v>8321</v>
      </c>
    </row>
    <row r="687" spans="1:18" ht="60" x14ac:dyDescent="0.25">
      <c r="A687">
        <v>685</v>
      </c>
      <c r="B687" s="3" t="s">
        <v>686</v>
      </c>
      <c r="C687" s="3" t="s">
        <v>4795</v>
      </c>
      <c r="D687" s="15">
        <f t="shared" si="20"/>
        <v>-1447</v>
      </c>
      <c r="E687">
        <v>2000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>
        <f t="shared" si="21"/>
        <v>276.5</v>
      </c>
      <c r="Q687" s="5" t="s">
        <v>8319</v>
      </c>
      <c r="R687" t="s">
        <v>8321</v>
      </c>
    </row>
    <row r="688" spans="1:18" ht="60" x14ac:dyDescent="0.25">
      <c r="A688">
        <v>686</v>
      </c>
      <c r="B688" s="3" t="s">
        <v>687</v>
      </c>
      <c r="C688" s="3" t="s">
        <v>4796</v>
      </c>
      <c r="D688" s="15">
        <f t="shared" si="20"/>
        <v>-500000</v>
      </c>
      <c r="E688">
        <v>500000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>
        <f t="shared" si="21"/>
        <v>0</v>
      </c>
      <c r="Q688" s="5" t="s">
        <v>8319</v>
      </c>
      <c r="R688" t="s">
        <v>8321</v>
      </c>
    </row>
    <row r="689" spans="1:18" ht="60" x14ac:dyDescent="0.25">
      <c r="A689">
        <v>687</v>
      </c>
      <c r="B689" s="3" t="s">
        <v>688</v>
      </c>
      <c r="C689" s="3" t="s">
        <v>4797</v>
      </c>
      <c r="D689" s="15">
        <f t="shared" si="20"/>
        <v>-96450</v>
      </c>
      <c r="E689">
        <v>100000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>
        <f t="shared" si="21"/>
        <v>1775</v>
      </c>
      <c r="Q689" s="5" t="s">
        <v>8319</v>
      </c>
      <c r="R689" t="s">
        <v>8321</v>
      </c>
    </row>
    <row r="690" spans="1:18" ht="60" x14ac:dyDescent="0.25">
      <c r="A690">
        <v>688</v>
      </c>
      <c r="B690" s="3" t="s">
        <v>689</v>
      </c>
      <c r="C690" s="3" t="s">
        <v>4798</v>
      </c>
      <c r="D690" s="15">
        <f t="shared" si="20"/>
        <v>-5402</v>
      </c>
      <c r="E690">
        <v>20000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>
        <f t="shared" si="21"/>
        <v>7299</v>
      </c>
      <c r="Q690" s="5" t="s">
        <v>8319</v>
      </c>
      <c r="R690" t="s">
        <v>8321</v>
      </c>
    </row>
    <row r="691" spans="1:18" ht="60" x14ac:dyDescent="0.25">
      <c r="A691">
        <v>689</v>
      </c>
      <c r="B691" s="3" t="s">
        <v>690</v>
      </c>
      <c r="C691" s="3" t="s">
        <v>4799</v>
      </c>
      <c r="D691" s="15">
        <f t="shared" si="20"/>
        <v>-84702.5</v>
      </c>
      <c r="E691">
        <v>200000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>
        <f t="shared" si="21"/>
        <v>57648.75</v>
      </c>
      <c r="Q691" s="5" t="s">
        <v>8319</v>
      </c>
      <c r="R691" t="s">
        <v>8321</v>
      </c>
    </row>
    <row r="692" spans="1:18" ht="30" x14ac:dyDescent="0.25">
      <c r="A692">
        <v>690</v>
      </c>
      <c r="B692" s="3" t="s">
        <v>691</v>
      </c>
      <c r="C692" s="3" t="s">
        <v>4800</v>
      </c>
      <c r="D692" s="15">
        <f t="shared" si="20"/>
        <v>-17532</v>
      </c>
      <c r="E692">
        <v>20000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>
        <f t="shared" si="21"/>
        <v>1234</v>
      </c>
      <c r="Q692" s="5" t="s">
        <v>8319</v>
      </c>
      <c r="R692" t="s">
        <v>8321</v>
      </c>
    </row>
    <row r="693" spans="1:18" ht="45" x14ac:dyDescent="0.25">
      <c r="A693">
        <v>691</v>
      </c>
      <c r="B693" s="3" t="s">
        <v>692</v>
      </c>
      <c r="C693" s="3" t="s">
        <v>4801</v>
      </c>
      <c r="D693" s="15">
        <f t="shared" si="20"/>
        <v>-49740</v>
      </c>
      <c r="E693">
        <v>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>
        <f t="shared" si="21"/>
        <v>130</v>
      </c>
      <c r="Q693" s="5" t="s">
        <v>8319</v>
      </c>
      <c r="R693" t="s">
        <v>8321</v>
      </c>
    </row>
    <row r="694" spans="1:18" ht="60" x14ac:dyDescent="0.25">
      <c r="A694">
        <v>692</v>
      </c>
      <c r="B694" s="3" t="s">
        <v>693</v>
      </c>
      <c r="C694" s="3" t="s">
        <v>4802</v>
      </c>
      <c r="D694" s="15">
        <f t="shared" si="20"/>
        <v>-18694</v>
      </c>
      <c r="E694">
        <v>20000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>
        <f t="shared" si="21"/>
        <v>653</v>
      </c>
      <c r="Q694" s="5" t="s">
        <v>8319</v>
      </c>
      <c r="R694" t="s">
        <v>8321</v>
      </c>
    </row>
    <row r="695" spans="1:18" ht="45" x14ac:dyDescent="0.25">
      <c r="A695">
        <v>693</v>
      </c>
      <c r="B695" s="3" t="s">
        <v>694</v>
      </c>
      <c r="C695" s="3" t="s">
        <v>4803</v>
      </c>
      <c r="D695" s="15">
        <f t="shared" si="20"/>
        <v>-64662</v>
      </c>
      <c r="E695">
        <v>100000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>
        <f t="shared" si="21"/>
        <v>17669</v>
      </c>
      <c r="Q695" s="5" t="s">
        <v>8319</v>
      </c>
      <c r="R695" t="s">
        <v>8321</v>
      </c>
    </row>
    <row r="696" spans="1:18" ht="60" x14ac:dyDescent="0.25">
      <c r="A696">
        <v>694</v>
      </c>
      <c r="B696" s="3" t="s">
        <v>695</v>
      </c>
      <c r="C696" s="3" t="s">
        <v>4804</v>
      </c>
      <c r="D696" s="15">
        <f t="shared" si="20"/>
        <v>-149410</v>
      </c>
      <c r="E696">
        <v>150000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>
        <f t="shared" si="21"/>
        <v>295</v>
      </c>
      <c r="Q696" s="5" t="s">
        <v>8319</v>
      </c>
      <c r="R696" t="s">
        <v>8321</v>
      </c>
    </row>
    <row r="697" spans="1:18" ht="60" x14ac:dyDescent="0.25">
      <c r="A697">
        <v>695</v>
      </c>
      <c r="B697" s="3" t="s">
        <v>696</v>
      </c>
      <c r="C697" s="3" t="s">
        <v>4805</v>
      </c>
      <c r="D697" s="15">
        <f t="shared" si="20"/>
        <v>-59364</v>
      </c>
      <c r="E697">
        <v>60000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>
        <f t="shared" si="21"/>
        <v>318</v>
      </c>
      <c r="Q697" s="5" t="s">
        <v>8319</v>
      </c>
      <c r="R697" t="s">
        <v>8321</v>
      </c>
    </row>
    <row r="698" spans="1:18" ht="30" x14ac:dyDescent="0.25">
      <c r="A698">
        <v>696</v>
      </c>
      <c r="B698" s="3" t="s">
        <v>697</v>
      </c>
      <c r="C698" s="3" t="s">
        <v>4806</v>
      </c>
      <c r="D698" s="15">
        <f t="shared" si="20"/>
        <v>-174999</v>
      </c>
      <c r="E698">
        <v>175000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>
        <f t="shared" si="21"/>
        <v>0.5</v>
      </c>
      <c r="Q698" s="5" t="s">
        <v>8319</v>
      </c>
      <c r="R698" t="s">
        <v>8321</v>
      </c>
    </row>
    <row r="699" spans="1:18" ht="60" x14ac:dyDescent="0.25">
      <c r="A699">
        <v>697</v>
      </c>
      <c r="B699" s="3" t="s">
        <v>698</v>
      </c>
      <c r="C699" s="3" t="s">
        <v>4807</v>
      </c>
      <c r="D699" s="15">
        <f t="shared" si="20"/>
        <v>-2681</v>
      </c>
      <c r="E699">
        <v>5000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>
        <f t="shared" si="21"/>
        <v>1159.5</v>
      </c>
      <c r="Q699" s="5" t="s">
        <v>8319</v>
      </c>
      <c r="R699" t="s">
        <v>8321</v>
      </c>
    </row>
    <row r="700" spans="1:18" ht="60" x14ac:dyDescent="0.25">
      <c r="A700">
        <v>698</v>
      </c>
      <c r="B700" s="3" t="s">
        <v>699</v>
      </c>
      <c r="C700" s="3" t="s">
        <v>4808</v>
      </c>
      <c r="D700" s="15">
        <f t="shared" si="20"/>
        <v>-84610</v>
      </c>
      <c r="E700">
        <v>100000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>
        <f t="shared" si="21"/>
        <v>7695</v>
      </c>
      <c r="Q700" s="5" t="s">
        <v>8319</v>
      </c>
      <c r="R700" t="s">
        <v>8321</v>
      </c>
    </row>
    <row r="701" spans="1:18" ht="60" x14ac:dyDescent="0.25">
      <c r="A701">
        <v>699</v>
      </c>
      <c r="B701" s="3" t="s">
        <v>700</v>
      </c>
      <c r="C701" s="3" t="s">
        <v>4809</v>
      </c>
      <c r="D701" s="15">
        <f t="shared" si="20"/>
        <v>-22851.259999999995</v>
      </c>
      <c r="E701">
        <v>130000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>
        <f t="shared" si="21"/>
        <v>53574.37</v>
      </c>
      <c r="Q701" s="5" t="s">
        <v>8319</v>
      </c>
      <c r="R701" t="s">
        <v>8321</v>
      </c>
    </row>
    <row r="702" spans="1:18" ht="60" x14ac:dyDescent="0.25">
      <c r="A702">
        <v>700</v>
      </c>
      <c r="B702" s="3" t="s">
        <v>701</v>
      </c>
      <c r="C702" s="3" t="s">
        <v>4810</v>
      </c>
      <c r="D702" s="15">
        <f t="shared" si="20"/>
        <v>-14597</v>
      </c>
      <c r="E702">
        <v>15000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>
        <f t="shared" si="21"/>
        <v>201.5</v>
      </c>
      <c r="Q702" s="5" t="s">
        <v>8319</v>
      </c>
      <c r="R702" t="s">
        <v>8321</v>
      </c>
    </row>
    <row r="703" spans="1:18" ht="60" x14ac:dyDescent="0.25">
      <c r="A703">
        <v>701</v>
      </c>
      <c r="B703" s="3" t="s">
        <v>702</v>
      </c>
      <c r="C703" s="3" t="s">
        <v>4811</v>
      </c>
      <c r="D703" s="15">
        <f t="shared" si="20"/>
        <v>-16882</v>
      </c>
      <c r="E703">
        <v>23000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>
        <f t="shared" si="21"/>
        <v>3059</v>
      </c>
      <c r="Q703" s="5" t="s">
        <v>8319</v>
      </c>
      <c r="R703" t="s">
        <v>8321</v>
      </c>
    </row>
    <row r="704" spans="1:18" ht="60" x14ac:dyDescent="0.25">
      <c r="A704">
        <v>702</v>
      </c>
      <c r="B704" s="3" t="s">
        <v>703</v>
      </c>
      <c r="C704" s="3" t="s">
        <v>4812</v>
      </c>
      <c r="D704" s="15">
        <f t="shared" si="20"/>
        <v>-10377.99</v>
      </c>
      <c r="E704">
        <v>15000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>
        <f t="shared" si="21"/>
        <v>2311.0050000000001</v>
      </c>
      <c r="Q704" s="5" t="s">
        <v>8319</v>
      </c>
      <c r="R704" t="s">
        <v>8321</v>
      </c>
    </row>
    <row r="705" spans="1:18" ht="45" x14ac:dyDescent="0.25">
      <c r="A705">
        <v>703</v>
      </c>
      <c r="B705" s="3" t="s">
        <v>704</v>
      </c>
      <c r="C705" s="3" t="s">
        <v>4813</v>
      </c>
      <c r="D705" s="15">
        <f t="shared" si="20"/>
        <v>-14163</v>
      </c>
      <c r="E705">
        <v>15000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>
        <f t="shared" si="21"/>
        <v>418.5</v>
      </c>
      <c r="Q705" s="5" t="s">
        <v>8319</v>
      </c>
      <c r="R705" t="s">
        <v>8321</v>
      </c>
    </row>
    <row r="706" spans="1:18" ht="45" x14ac:dyDescent="0.25">
      <c r="A706">
        <v>704</v>
      </c>
      <c r="B706" s="3" t="s">
        <v>705</v>
      </c>
      <c r="C706" s="3" t="s">
        <v>4814</v>
      </c>
      <c r="D706" s="15">
        <f t="shared" si="20"/>
        <v>-54519</v>
      </c>
      <c r="E706">
        <v>55000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>
        <f t="shared" si="21"/>
        <v>240.5</v>
      </c>
      <c r="Q706" s="5" t="s">
        <v>8319</v>
      </c>
      <c r="R706" t="s">
        <v>8321</v>
      </c>
    </row>
    <row r="707" spans="1:18" ht="30" x14ac:dyDescent="0.25">
      <c r="A707">
        <v>705</v>
      </c>
      <c r="B707" s="3" t="s">
        <v>706</v>
      </c>
      <c r="C707" s="3" t="s">
        <v>4815</v>
      </c>
      <c r="D707" s="15">
        <f t="shared" ref="D707:D770" si="22">F707-E707</f>
        <v>-99023</v>
      </c>
      <c r="E707">
        <v>100000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>
        <f t="shared" ref="P707:P770" si="23">AVERAGE(D707:E707)</f>
        <v>488.5</v>
      </c>
      <c r="Q707" s="5" t="s">
        <v>8319</v>
      </c>
      <c r="R707" t="s">
        <v>8321</v>
      </c>
    </row>
    <row r="708" spans="1:18" ht="60" x14ac:dyDescent="0.25">
      <c r="A708">
        <v>706</v>
      </c>
      <c r="B708" s="3" t="s">
        <v>707</v>
      </c>
      <c r="C708" s="3" t="s">
        <v>4816</v>
      </c>
      <c r="D708" s="15">
        <f t="shared" si="22"/>
        <v>-100000</v>
      </c>
      <c r="E708">
        <v>100000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>
        <f t="shared" si="23"/>
        <v>0</v>
      </c>
      <c r="Q708" s="5" t="s">
        <v>8319</v>
      </c>
      <c r="R708" t="s">
        <v>8321</v>
      </c>
    </row>
    <row r="709" spans="1:18" ht="60" x14ac:dyDescent="0.25">
      <c r="A709">
        <v>707</v>
      </c>
      <c r="B709" s="3" t="s">
        <v>708</v>
      </c>
      <c r="C709" s="3" t="s">
        <v>4817</v>
      </c>
      <c r="D709" s="15">
        <f t="shared" si="22"/>
        <v>-14329.400000000001</v>
      </c>
      <c r="E709">
        <v>68000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>
        <f t="shared" si="23"/>
        <v>26835.3</v>
      </c>
      <c r="Q709" s="5" t="s">
        <v>8319</v>
      </c>
      <c r="R709" t="s">
        <v>8321</v>
      </c>
    </row>
    <row r="710" spans="1:18" ht="60" x14ac:dyDescent="0.25">
      <c r="A710">
        <v>708</v>
      </c>
      <c r="B710" s="3" t="s">
        <v>709</v>
      </c>
      <c r="C710" s="3" t="s">
        <v>4818</v>
      </c>
      <c r="D710" s="15">
        <f t="shared" si="22"/>
        <v>-31163</v>
      </c>
      <c r="E710">
        <v>40000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>
        <f t="shared" si="23"/>
        <v>4418.5</v>
      </c>
      <c r="Q710" s="5" t="s">
        <v>8319</v>
      </c>
      <c r="R710" t="s">
        <v>8321</v>
      </c>
    </row>
    <row r="711" spans="1:18" ht="30" x14ac:dyDescent="0.25">
      <c r="A711">
        <v>709</v>
      </c>
      <c r="B711" s="3" t="s">
        <v>710</v>
      </c>
      <c r="C711" s="3" t="s">
        <v>4819</v>
      </c>
      <c r="D711" s="15">
        <f t="shared" si="22"/>
        <v>-14939</v>
      </c>
      <c r="E711">
        <v>15000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>
        <f t="shared" si="23"/>
        <v>30.5</v>
      </c>
      <c r="Q711" s="5" t="s">
        <v>8319</v>
      </c>
      <c r="R711" t="s">
        <v>8321</v>
      </c>
    </row>
    <row r="712" spans="1:18" ht="45" x14ac:dyDescent="0.25">
      <c r="A712">
        <v>710</v>
      </c>
      <c r="B712" s="3" t="s">
        <v>711</v>
      </c>
      <c r="C712" s="3" t="s">
        <v>4820</v>
      </c>
      <c r="D712" s="15">
        <f t="shared" si="22"/>
        <v>-1200</v>
      </c>
      <c r="E712">
        <v>1200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>
        <f t="shared" si="23"/>
        <v>0</v>
      </c>
      <c r="Q712" s="5" t="s">
        <v>8319</v>
      </c>
      <c r="R712" t="s">
        <v>8321</v>
      </c>
    </row>
    <row r="713" spans="1:18" ht="60" x14ac:dyDescent="0.25">
      <c r="A713">
        <v>711</v>
      </c>
      <c r="B713" s="3" t="s">
        <v>712</v>
      </c>
      <c r="C713" s="3" t="s">
        <v>4821</v>
      </c>
      <c r="D713" s="15">
        <f t="shared" si="22"/>
        <v>-66209</v>
      </c>
      <c r="E713">
        <v>100000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>
        <f t="shared" si="23"/>
        <v>16895.5</v>
      </c>
      <c r="Q713" s="5" t="s">
        <v>8319</v>
      </c>
      <c r="R713" t="s">
        <v>8321</v>
      </c>
    </row>
    <row r="714" spans="1:18" ht="60" x14ac:dyDescent="0.25">
      <c r="A714">
        <v>712</v>
      </c>
      <c r="B714" s="3" t="s">
        <v>713</v>
      </c>
      <c r="C714" s="3" t="s">
        <v>4822</v>
      </c>
      <c r="D714" s="15">
        <f t="shared" si="22"/>
        <v>-48395</v>
      </c>
      <c r="E714">
        <v>48500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>
        <f t="shared" si="23"/>
        <v>52.5</v>
      </c>
      <c r="Q714" s="5" t="s">
        <v>8319</v>
      </c>
      <c r="R714" t="s">
        <v>8321</v>
      </c>
    </row>
    <row r="715" spans="1:18" ht="60" x14ac:dyDescent="0.25">
      <c r="A715">
        <v>713</v>
      </c>
      <c r="B715" s="3" t="s">
        <v>714</v>
      </c>
      <c r="C715" s="3" t="s">
        <v>4823</v>
      </c>
      <c r="D715" s="15">
        <f t="shared" si="22"/>
        <v>-24801</v>
      </c>
      <c r="E715">
        <v>25000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>
        <f t="shared" si="23"/>
        <v>99.5</v>
      </c>
      <c r="Q715" s="5" t="s">
        <v>8319</v>
      </c>
      <c r="R715" t="s">
        <v>8321</v>
      </c>
    </row>
    <row r="716" spans="1:18" ht="45" x14ac:dyDescent="0.25">
      <c r="A716">
        <v>714</v>
      </c>
      <c r="B716" s="3" t="s">
        <v>715</v>
      </c>
      <c r="C716" s="3" t="s">
        <v>4824</v>
      </c>
      <c r="D716" s="15">
        <f t="shared" si="22"/>
        <v>-12751</v>
      </c>
      <c r="E716">
        <v>15000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>
        <f t="shared" si="23"/>
        <v>1124.5</v>
      </c>
      <c r="Q716" s="5" t="s">
        <v>8319</v>
      </c>
      <c r="R716" t="s">
        <v>8321</v>
      </c>
    </row>
    <row r="717" spans="1:18" ht="60" x14ac:dyDescent="0.25">
      <c r="A717">
        <v>715</v>
      </c>
      <c r="B717" s="3" t="s">
        <v>716</v>
      </c>
      <c r="C717" s="3" t="s">
        <v>4825</v>
      </c>
      <c r="D717" s="15">
        <f t="shared" si="22"/>
        <v>-26111</v>
      </c>
      <c r="E717">
        <v>27500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>
        <f t="shared" si="23"/>
        <v>694.5</v>
      </c>
      <c r="Q717" s="5" t="s">
        <v>8319</v>
      </c>
      <c r="R717" t="s">
        <v>8321</v>
      </c>
    </row>
    <row r="718" spans="1:18" ht="45" x14ac:dyDescent="0.25">
      <c r="A718">
        <v>716</v>
      </c>
      <c r="B718" s="3" t="s">
        <v>717</v>
      </c>
      <c r="C718" s="3" t="s">
        <v>4826</v>
      </c>
      <c r="D718" s="15">
        <f t="shared" si="22"/>
        <v>-6285</v>
      </c>
      <c r="E718">
        <v>7000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>
        <f t="shared" si="23"/>
        <v>357.5</v>
      </c>
      <c r="Q718" s="5" t="s">
        <v>8319</v>
      </c>
      <c r="R718" t="s">
        <v>8321</v>
      </c>
    </row>
    <row r="719" spans="1:18" ht="30" x14ac:dyDescent="0.25">
      <c r="A719">
        <v>717</v>
      </c>
      <c r="B719" s="3" t="s">
        <v>718</v>
      </c>
      <c r="C719" s="3" t="s">
        <v>4827</v>
      </c>
      <c r="D719" s="15">
        <f t="shared" si="22"/>
        <v>-99695</v>
      </c>
      <c r="E719">
        <v>100000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>
        <f t="shared" si="23"/>
        <v>152.5</v>
      </c>
      <c r="Q719" s="5" t="s">
        <v>8319</v>
      </c>
      <c r="R719" t="s">
        <v>8321</v>
      </c>
    </row>
    <row r="720" spans="1:18" ht="60" x14ac:dyDescent="0.25">
      <c r="A720">
        <v>718</v>
      </c>
      <c r="B720" s="3" t="s">
        <v>719</v>
      </c>
      <c r="C720" s="3" t="s">
        <v>4828</v>
      </c>
      <c r="D720" s="15">
        <f t="shared" si="22"/>
        <v>-11910</v>
      </c>
      <c r="E720">
        <v>12000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>
        <f t="shared" si="23"/>
        <v>45</v>
      </c>
      <c r="Q720" s="5" t="s">
        <v>8319</v>
      </c>
      <c r="R720" t="s">
        <v>8321</v>
      </c>
    </row>
    <row r="721" spans="1:18" ht="60" x14ac:dyDescent="0.25">
      <c r="A721">
        <v>719</v>
      </c>
      <c r="B721" s="3" t="s">
        <v>720</v>
      </c>
      <c r="C721" s="3" t="s">
        <v>4829</v>
      </c>
      <c r="D721" s="15">
        <f t="shared" si="22"/>
        <v>-14806</v>
      </c>
      <c r="E721">
        <v>15000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>
        <f t="shared" si="23"/>
        <v>97</v>
      </c>
      <c r="Q721" s="5" t="s">
        <v>8319</v>
      </c>
      <c r="R721" t="s">
        <v>8321</v>
      </c>
    </row>
    <row r="722" spans="1:18" ht="45" x14ac:dyDescent="0.25">
      <c r="A722">
        <v>720</v>
      </c>
      <c r="B722" s="3" t="s">
        <v>721</v>
      </c>
      <c r="C722" s="3" t="s">
        <v>4830</v>
      </c>
      <c r="D722" s="15">
        <f t="shared" si="22"/>
        <v>835</v>
      </c>
      <c r="E722"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>
        <f t="shared" si="23"/>
        <v>1367.5</v>
      </c>
      <c r="Q722" s="5" t="s">
        <v>8322</v>
      </c>
      <c r="R722" t="s">
        <v>8323</v>
      </c>
    </row>
    <row r="723" spans="1:18" ht="60" x14ac:dyDescent="0.25">
      <c r="A723">
        <v>721</v>
      </c>
      <c r="B723" s="3" t="s">
        <v>722</v>
      </c>
      <c r="C723" s="3" t="s">
        <v>4831</v>
      </c>
      <c r="D723" s="15">
        <f t="shared" si="22"/>
        <v>1813</v>
      </c>
      <c r="E723"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>
        <f t="shared" si="23"/>
        <v>5006.5</v>
      </c>
      <c r="Q723" s="5" t="s">
        <v>8322</v>
      </c>
      <c r="R723" t="s">
        <v>8323</v>
      </c>
    </row>
    <row r="724" spans="1:18" ht="60" x14ac:dyDescent="0.25">
      <c r="A724">
        <v>722</v>
      </c>
      <c r="B724" s="3" t="s">
        <v>723</v>
      </c>
      <c r="C724" s="3" t="s">
        <v>4832</v>
      </c>
      <c r="D724" s="15">
        <f t="shared" si="22"/>
        <v>8006</v>
      </c>
      <c r="E724"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>
        <f t="shared" si="23"/>
        <v>16503</v>
      </c>
      <c r="Q724" s="5" t="s">
        <v>8322</v>
      </c>
      <c r="R724" t="s">
        <v>8323</v>
      </c>
    </row>
    <row r="725" spans="1:18" ht="45" x14ac:dyDescent="0.25">
      <c r="A725">
        <v>723</v>
      </c>
      <c r="B725" s="3" t="s">
        <v>724</v>
      </c>
      <c r="C725" s="3" t="s">
        <v>4833</v>
      </c>
      <c r="D725" s="15">
        <f t="shared" si="22"/>
        <v>469</v>
      </c>
      <c r="E725"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>
        <f t="shared" si="23"/>
        <v>2734.5</v>
      </c>
      <c r="Q725" s="5" t="s">
        <v>8322</v>
      </c>
      <c r="R725" t="s">
        <v>8323</v>
      </c>
    </row>
    <row r="726" spans="1:18" ht="60" x14ac:dyDescent="0.25">
      <c r="A726">
        <v>724</v>
      </c>
      <c r="B726" s="3" t="s">
        <v>725</v>
      </c>
      <c r="C726" s="3" t="s">
        <v>4834</v>
      </c>
      <c r="D726" s="15">
        <f t="shared" si="22"/>
        <v>383.01000000000022</v>
      </c>
      <c r="E726"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>
        <f t="shared" si="23"/>
        <v>3691.5050000000001</v>
      </c>
      <c r="Q726" s="5" t="s">
        <v>8322</v>
      </c>
      <c r="R726" t="s">
        <v>8323</v>
      </c>
    </row>
    <row r="727" spans="1:18" ht="45" x14ac:dyDescent="0.25">
      <c r="A727">
        <v>725</v>
      </c>
      <c r="B727" s="3" t="s">
        <v>726</v>
      </c>
      <c r="C727" s="3" t="s">
        <v>4835</v>
      </c>
      <c r="D727" s="15">
        <f t="shared" si="22"/>
        <v>70</v>
      </c>
      <c r="E727"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>
        <f t="shared" si="23"/>
        <v>10035</v>
      </c>
      <c r="Q727" s="5" t="s">
        <v>8322</v>
      </c>
      <c r="R727" t="s">
        <v>8323</v>
      </c>
    </row>
    <row r="728" spans="1:18" ht="60" x14ac:dyDescent="0.25">
      <c r="A728">
        <v>726</v>
      </c>
      <c r="B728" s="3" t="s">
        <v>727</v>
      </c>
      <c r="C728" s="3" t="s">
        <v>4836</v>
      </c>
      <c r="D728" s="15">
        <f t="shared" si="22"/>
        <v>35</v>
      </c>
      <c r="E728"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>
        <f t="shared" si="23"/>
        <v>1267.5</v>
      </c>
      <c r="Q728" s="5" t="s">
        <v>8322</v>
      </c>
      <c r="R728" t="s">
        <v>8323</v>
      </c>
    </row>
    <row r="729" spans="1:18" ht="60" x14ac:dyDescent="0.25">
      <c r="A729">
        <v>727</v>
      </c>
      <c r="B729" s="3" t="s">
        <v>728</v>
      </c>
      <c r="C729" s="3" t="s">
        <v>4837</v>
      </c>
      <c r="D729" s="15">
        <f t="shared" si="22"/>
        <v>1943</v>
      </c>
      <c r="E729"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>
        <f t="shared" si="23"/>
        <v>2721.5</v>
      </c>
      <c r="Q729" s="5" t="s">
        <v>8322</v>
      </c>
      <c r="R729" t="s">
        <v>8323</v>
      </c>
    </row>
    <row r="730" spans="1:18" ht="45" x14ac:dyDescent="0.25">
      <c r="A730">
        <v>728</v>
      </c>
      <c r="B730" s="3" t="s">
        <v>729</v>
      </c>
      <c r="C730" s="3" t="s">
        <v>4838</v>
      </c>
      <c r="D730" s="15">
        <f t="shared" si="22"/>
        <v>417.44999999999982</v>
      </c>
      <c r="E730"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>
        <f t="shared" si="23"/>
        <v>3958.7249999999999</v>
      </c>
      <c r="Q730" s="5" t="s">
        <v>8322</v>
      </c>
      <c r="R730" t="s">
        <v>8323</v>
      </c>
    </row>
    <row r="731" spans="1:18" ht="60" x14ac:dyDescent="0.25">
      <c r="A731">
        <v>729</v>
      </c>
      <c r="B731" s="3" t="s">
        <v>730</v>
      </c>
      <c r="C731" s="3" t="s">
        <v>4839</v>
      </c>
      <c r="D731" s="15">
        <f t="shared" si="22"/>
        <v>1226</v>
      </c>
      <c r="E731"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>
        <f t="shared" si="23"/>
        <v>2613</v>
      </c>
      <c r="Q731" s="5" t="s">
        <v>8322</v>
      </c>
      <c r="R731" t="s">
        <v>8323</v>
      </c>
    </row>
    <row r="732" spans="1:18" ht="30" x14ac:dyDescent="0.25">
      <c r="A732">
        <v>730</v>
      </c>
      <c r="B732" s="3" t="s">
        <v>731</v>
      </c>
      <c r="C732" s="3" t="s">
        <v>4840</v>
      </c>
      <c r="D732" s="15">
        <f t="shared" si="22"/>
        <v>6438</v>
      </c>
      <c r="E732"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>
        <f t="shared" si="23"/>
        <v>13219</v>
      </c>
      <c r="Q732" s="5" t="s">
        <v>8322</v>
      </c>
      <c r="R732" t="s">
        <v>8323</v>
      </c>
    </row>
    <row r="733" spans="1:18" ht="45" x14ac:dyDescent="0.25">
      <c r="A733">
        <v>731</v>
      </c>
      <c r="B733" s="3" t="s">
        <v>732</v>
      </c>
      <c r="C733" s="3" t="s">
        <v>4841</v>
      </c>
      <c r="D733" s="15">
        <f t="shared" si="22"/>
        <v>1300</v>
      </c>
      <c r="E733"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>
        <f t="shared" si="23"/>
        <v>3150</v>
      </c>
      <c r="Q733" s="5" t="s">
        <v>8322</v>
      </c>
      <c r="R733" t="s">
        <v>8323</v>
      </c>
    </row>
    <row r="734" spans="1:18" ht="60" x14ac:dyDescent="0.25">
      <c r="A734">
        <v>732</v>
      </c>
      <c r="B734" s="3" t="s">
        <v>733</v>
      </c>
      <c r="C734" s="3" t="s">
        <v>4842</v>
      </c>
      <c r="D734" s="15">
        <f t="shared" si="22"/>
        <v>24</v>
      </c>
      <c r="E734"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>
        <f t="shared" si="23"/>
        <v>32</v>
      </c>
      <c r="Q734" s="5" t="s">
        <v>8322</v>
      </c>
      <c r="R734" t="s">
        <v>8323</v>
      </c>
    </row>
    <row r="735" spans="1:18" ht="60" x14ac:dyDescent="0.25">
      <c r="A735">
        <v>733</v>
      </c>
      <c r="B735" s="3" t="s">
        <v>734</v>
      </c>
      <c r="C735" s="3" t="s">
        <v>4843</v>
      </c>
      <c r="D735" s="15">
        <f t="shared" si="22"/>
        <v>512</v>
      </c>
      <c r="E735"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>
        <f t="shared" si="23"/>
        <v>1506</v>
      </c>
      <c r="Q735" s="5" t="s">
        <v>8322</v>
      </c>
      <c r="R735" t="s">
        <v>8323</v>
      </c>
    </row>
    <row r="736" spans="1:18" ht="45" x14ac:dyDescent="0.25">
      <c r="A736">
        <v>734</v>
      </c>
      <c r="B736" s="3" t="s">
        <v>735</v>
      </c>
      <c r="C736" s="3" t="s">
        <v>4844</v>
      </c>
      <c r="D736" s="15">
        <f t="shared" si="22"/>
        <v>2170</v>
      </c>
      <c r="E736"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>
        <f t="shared" si="23"/>
        <v>5335</v>
      </c>
      <c r="Q736" s="5" t="s">
        <v>8322</v>
      </c>
      <c r="R736" t="s">
        <v>8323</v>
      </c>
    </row>
    <row r="737" spans="1:18" ht="45" x14ac:dyDescent="0.25">
      <c r="A737">
        <v>735</v>
      </c>
      <c r="B737" s="3" t="s">
        <v>736</v>
      </c>
      <c r="C737" s="3" t="s">
        <v>4845</v>
      </c>
      <c r="D737" s="15">
        <f t="shared" si="22"/>
        <v>6771</v>
      </c>
      <c r="E737"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>
        <f t="shared" si="23"/>
        <v>26885.5</v>
      </c>
      <c r="Q737" s="5" t="s">
        <v>8322</v>
      </c>
      <c r="R737" t="s">
        <v>8323</v>
      </c>
    </row>
    <row r="738" spans="1:18" ht="60" x14ac:dyDescent="0.25">
      <c r="A738">
        <v>736</v>
      </c>
      <c r="B738" s="3" t="s">
        <v>737</v>
      </c>
      <c r="C738" s="3" t="s">
        <v>4846</v>
      </c>
      <c r="D738" s="15">
        <f t="shared" si="22"/>
        <v>7745</v>
      </c>
      <c r="E738"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>
        <f t="shared" si="23"/>
        <v>5672.5</v>
      </c>
      <c r="Q738" s="5" t="s">
        <v>8322</v>
      </c>
      <c r="R738" t="s">
        <v>8323</v>
      </c>
    </row>
    <row r="739" spans="1:18" ht="60" x14ac:dyDescent="0.25">
      <c r="A739">
        <v>737</v>
      </c>
      <c r="B739" s="3" t="s">
        <v>738</v>
      </c>
      <c r="C739" s="3" t="s">
        <v>4847</v>
      </c>
      <c r="D739" s="15">
        <f t="shared" si="22"/>
        <v>1120</v>
      </c>
      <c r="E739"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>
        <f t="shared" si="23"/>
        <v>3060</v>
      </c>
      <c r="Q739" s="5" t="s">
        <v>8322</v>
      </c>
      <c r="R739" t="s">
        <v>8323</v>
      </c>
    </row>
    <row r="740" spans="1:18" ht="30" x14ac:dyDescent="0.25">
      <c r="A740">
        <v>738</v>
      </c>
      <c r="B740" s="3" t="s">
        <v>739</v>
      </c>
      <c r="C740" s="3" t="s">
        <v>4848</v>
      </c>
      <c r="D740" s="15">
        <f t="shared" si="22"/>
        <v>101</v>
      </c>
      <c r="E740"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>
        <f t="shared" si="23"/>
        <v>800.5</v>
      </c>
      <c r="Q740" s="5" t="s">
        <v>8322</v>
      </c>
      <c r="R740" t="s">
        <v>8323</v>
      </c>
    </row>
    <row r="741" spans="1:18" ht="60" x14ac:dyDescent="0.25">
      <c r="A741">
        <v>739</v>
      </c>
      <c r="B741" s="3" t="s">
        <v>740</v>
      </c>
      <c r="C741" s="3" t="s">
        <v>4849</v>
      </c>
      <c r="D741" s="15">
        <f t="shared" si="22"/>
        <v>3500</v>
      </c>
      <c r="E741"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>
        <f t="shared" si="23"/>
        <v>4750</v>
      </c>
      <c r="Q741" s="5" t="s">
        <v>8322</v>
      </c>
      <c r="R741" t="s">
        <v>8323</v>
      </c>
    </row>
    <row r="742" spans="1:18" ht="60" x14ac:dyDescent="0.25">
      <c r="A742">
        <v>740</v>
      </c>
      <c r="B742" s="3" t="s">
        <v>741</v>
      </c>
      <c r="C742" s="3" t="s">
        <v>4850</v>
      </c>
      <c r="D742" s="15">
        <f t="shared" si="22"/>
        <v>222</v>
      </c>
      <c r="E742"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>
        <f t="shared" si="23"/>
        <v>1611</v>
      </c>
      <c r="Q742" s="5" t="s">
        <v>8322</v>
      </c>
      <c r="R742" t="s">
        <v>8323</v>
      </c>
    </row>
    <row r="743" spans="1:18" ht="30" x14ac:dyDescent="0.25">
      <c r="A743">
        <v>741</v>
      </c>
      <c r="B743" s="3" t="s">
        <v>742</v>
      </c>
      <c r="C743" s="3" t="s">
        <v>4851</v>
      </c>
      <c r="D743" s="15">
        <f t="shared" si="22"/>
        <v>293.79999999999927</v>
      </c>
      <c r="E743"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>
        <f t="shared" si="23"/>
        <v>6646.9</v>
      </c>
      <c r="Q743" s="5" t="s">
        <v>8322</v>
      </c>
      <c r="R743" t="s">
        <v>8323</v>
      </c>
    </row>
    <row r="744" spans="1:18" ht="60" x14ac:dyDescent="0.25">
      <c r="A744">
        <v>742</v>
      </c>
      <c r="B744" s="3" t="s">
        <v>743</v>
      </c>
      <c r="C744" s="3" t="s">
        <v>4852</v>
      </c>
      <c r="D744" s="15">
        <f t="shared" si="22"/>
        <v>150</v>
      </c>
      <c r="E744"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>
        <f t="shared" si="23"/>
        <v>775</v>
      </c>
      <c r="Q744" s="5" t="s">
        <v>8322</v>
      </c>
      <c r="R744" t="s">
        <v>8323</v>
      </c>
    </row>
    <row r="745" spans="1:18" ht="60" x14ac:dyDescent="0.25">
      <c r="A745">
        <v>743</v>
      </c>
      <c r="B745" s="3" t="s">
        <v>744</v>
      </c>
      <c r="C745" s="3" t="s">
        <v>4853</v>
      </c>
      <c r="D745" s="15">
        <f t="shared" si="22"/>
        <v>264</v>
      </c>
      <c r="E745"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>
        <f t="shared" si="23"/>
        <v>407</v>
      </c>
      <c r="Q745" s="5" t="s">
        <v>8322</v>
      </c>
      <c r="R745" t="s">
        <v>8323</v>
      </c>
    </row>
    <row r="746" spans="1:18" ht="45" x14ac:dyDescent="0.25">
      <c r="A746">
        <v>744</v>
      </c>
      <c r="B746" s="3" t="s">
        <v>745</v>
      </c>
      <c r="C746" s="3" t="s">
        <v>4854</v>
      </c>
      <c r="D746" s="15">
        <f t="shared" si="22"/>
        <v>116</v>
      </c>
      <c r="E746"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>
        <f t="shared" si="23"/>
        <v>2558</v>
      </c>
      <c r="Q746" s="5" t="s">
        <v>8322</v>
      </c>
      <c r="R746" t="s">
        <v>8323</v>
      </c>
    </row>
    <row r="747" spans="1:18" ht="60" x14ac:dyDescent="0.25">
      <c r="A747">
        <v>745</v>
      </c>
      <c r="B747" s="3" t="s">
        <v>746</v>
      </c>
      <c r="C747" s="3" t="s">
        <v>4855</v>
      </c>
      <c r="D747" s="15">
        <f t="shared" si="22"/>
        <v>1756</v>
      </c>
      <c r="E747"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>
        <f t="shared" si="23"/>
        <v>1988</v>
      </c>
      <c r="Q747" s="5" t="s">
        <v>8322</v>
      </c>
      <c r="R747" t="s">
        <v>8323</v>
      </c>
    </row>
    <row r="748" spans="1:18" ht="30" x14ac:dyDescent="0.25">
      <c r="A748">
        <v>746</v>
      </c>
      <c r="B748" s="3" t="s">
        <v>747</v>
      </c>
      <c r="C748" s="3" t="s">
        <v>4856</v>
      </c>
      <c r="D748" s="15">
        <f t="shared" si="22"/>
        <v>331</v>
      </c>
      <c r="E748"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>
        <f t="shared" si="23"/>
        <v>1659</v>
      </c>
      <c r="Q748" s="5" t="s">
        <v>8322</v>
      </c>
      <c r="R748" t="s">
        <v>8323</v>
      </c>
    </row>
    <row r="749" spans="1:18" ht="60" x14ac:dyDescent="0.25">
      <c r="A749">
        <v>747</v>
      </c>
      <c r="B749" s="3" t="s">
        <v>748</v>
      </c>
      <c r="C749" s="3" t="s">
        <v>4857</v>
      </c>
      <c r="D749" s="15">
        <f t="shared" si="22"/>
        <v>3</v>
      </c>
      <c r="E749"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>
        <f t="shared" si="23"/>
        <v>3501.5</v>
      </c>
      <c r="Q749" s="5" t="s">
        <v>8322</v>
      </c>
      <c r="R749" t="s">
        <v>8323</v>
      </c>
    </row>
    <row r="750" spans="1:18" ht="45" x14ac:dyDescent="0.25">
      <c r="A750">
        <v>748</v>
      </c>
      <c r="B750" s="3" t="s">
        <v>749</v>
      </c>
      <c r="C750" s="3" t="s">
        <v>4858</v>
      </c>
      <c r="D750" s="15">
        <f t="shared" si="22"/>
        <v>5</v>
      </c>
      <c r="E750"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>
        <f t="shared" si="23"/>
        <v>1002.5</v>
      </c>
      <c r="Q750" s="5" t="s">
        <v>8322</v>
      </c>
      <c r="R750" t="s">
        <v>8323</v>
      </c>
    </row>
    <row r="751" spans="1:18" ht="60" x14ac:dyDescent="0.25">
      <c r="A751">
        <v>749</v>
      </c>
      <c r="B751" s="3" t="s">
        <v>750</v>
      </c>
      <c r="C751" s="3" t="s">
        <v>4859</v>
      </c>
      <c r="D751" s="15">
        <f t="shared" si="22"/>
        <v>556</v>
      </c>
      <c r="E751"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>
        <f t="shared" si="23"/>
        <v>5278</v>
      </c>
      <c r="Q751" s="5" t="s">
        <v>8322</v>
      </c>
      <c r="R751" t="s">
        <v>8323</v>
      </c>
    </row>
    <row r="752" spans="1:18" ht="60" x14ac:dyDescent="0.25">
      <c r="A752">
        <v>750</v>
      </c>
      <c r="B752" s="3" t="s">
        <v>751</v>
      </c>
      <c r="C752" s="3" t="s">
        <v>4860</v>
      </c>
      <c r="D752" s="15">
        <f t="shared" si="22"/>
        <v>115</v>
      </c>
      <c r="E752"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>
        <f t="shared" si="23"/>
        <v>2279.5</v>
      </c>
      <c r="Q752" s="5" t="s">
        <v>8322</v>
      </c>
      <c r="R752" t="s">
        <v>8323</v>
      </c>
    </row>
    <row r="753" spans="1:18" ht="45" x14ac:dyDescent="0.25">
      <c r="A753">
        <v>751</v>
      </c>
      <c r="B753" s="3" t="s">
        <v>752</v>
      </c>
      <c r="C753" s="3" t="s">
        <v>4861</v>
      </c>
      <c r="D753" s="15">
        <f t="shared" si="22"/>
        <v>555</v>
      </c>
      <c r="E753"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>
        <f t="shared" si="23"/>
        <v>1777.5</v>
      </c>
      <c r="Q753" s="5" t="s">
        <v>8322</v>
      </c>
      <c r="R753" t="s">
        <v>8323</v>
      </c>
    </row>
    <row r="754" spans="1:18" ht="60" x14ac:dyDescent="0.25">
      <c r="A754">
        <v>752</v>
      </c>
      <c r="B754" s="3" t="s">
        <v>753</v>
      </c>
      <c r="C754" s="3" t="s">
        <v>4862</v>
      </c>
      <c r="D754" s="15">
        <f t="shared" si="22"/>
        <v>585</v>
      </c>
      <c r="E754"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>
        <f t="shared" si="23"/>
        <v>2792.5</v>
      </c>
      <c r="Q754" s="5" t="s">
        <v>8322</v>
      </c>
      <c r="R754" t="s">
        <v>8323</v>
      </c>
    </row>
    <row r="755" spans="1:18" ht="60" x14ac:dyDescent="0.25">
      <c r="A755">
        <v>753</v>
      </c>
      <c r="B755" s="3" t="s">
        <v>754</v>
      </c>
      <c r="C755" s="3" t="s">
        <v>4863</v>
      </c>
      <c r="D755" s="15">
        <f t="shared" si="22"/>
        <v>2800</v>
      </c>
      <c r="E755"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>
        <f t="shared" si="23"/>
        <v>6400</v>
      </c>
      <c r="Q755" s="5" t="s">
        <v>8322</v>
      </c>
      <c r="R755" t="s">
        <v>8323</v>
      </c>
    </row>
    <row r="756" spans="1:18" ht="60" x14ac:dyDescent="0.25">
      <c r="A756">
        <v>754</v>
      </c>
      <c r="B756" s="3" t="s">
        <v>755</v>
      </c>
      <c r="C756" s="3" t="s">
        <v>4864</v>
      </c>
      <c r="D756" s="15">
        <f t="shared" si="22"/>
        <v>75</v>
      </c>
      <c r="E756"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>
        <f t="shared" si="23"/>
        <v>1037.5</v>
      </c>
      <c r="Q756" s="5" t="s">
        <v>8322</v>
      </c>
      <c r="R756" t="s">
        <v>8323</v>
      </c>
    </row>
    <row r="757" spans="1:18" ht="45" x14ac:dyDescent="0.25">
      <c r="A757">
        <v>755</v>
      </c>
      <c r="B757" s="3" t="s">
        <v>756</v>
      </c>
      <c r="C757" s="3" t="s">
        <v>4865</v>
      </c>
      <c r="D757" s="15">
        <f t="shared" si="22"/>
        <v>47.690000000000055</v>
      </c>
      <c r="E757"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>
        <f t="shared" si="23"/>
        <v>1273.845</v>
      </c>
      <c r="Q757" s="5" t="s">
        <v>8322</v>
      </c>
      <c r="R757" t="s">
        <v>8323</v>
      </c>
    </row>
    <row r="758" spans="1:18" ht="45" x14ac:dyDescent="0.25">
      <c r="A758">
        <v>756</v>
      </c>
      <c r="B758" s="3" t="s">
        <v>757</v>
      </c>
      <c r="C758" s="3" t="s">
        <v>4866</v>
      </c>
      <c r="D758" s="15">
        <f t="shared" si="22"/>
        <v>124</v>
      </c>
      <c r="E758"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>
        <f t="shared" si="23"/>
        <v>412</v>
      </c>
      <c r="Q758" s="5" t="s">
        <v>8322</v>
      </c>
      <c r="R758" t="s">
        <v>8323</v>
      </c>
    </row>
    <row r="759" spans="1:18" ht="60" x14ac:dyDescent="0.25">
      <c r="A759">
        <v>757</v>
      </c>
      <c r="B759" s="3" t="s">
        <v>758</v>
      </c>
      <c r="C759" s="3" t="s">
        <v>4867</v>
      </c>
      <c r="D759" s="15">
        <f t="shared" si="22"/>
        <v>345</v>
      </c>
      <c r="E759"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>
        <f t="shared" si="23"/>
        <v>297.5</v>
      </c>
      <c r="Q759" s="5" t="s">
        <v>8322</v>
      </c>
      <c r="R759" t="s">
        <v>8323</v>
      </c>
    </row>
    <row r="760" spans="1:18" ht="45" x14ac:dyDescent="0.25">
      <c r="A760">
        <v>758</v>
      </c>
      <c r="B760" s="3" t="s">
        <v>759</v>
      </c>
      <c r="C760" s="3" t="s">
        <v>4868</v>
      </c>
      <c r="D760" s="15">
        <f t="shared" si="22"/>
        <v>50</v>
      </c>
      <c r="E760"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>
        <f t="shared" si="23"/>
        <v>1275</v>
      </c>
      <c r="Q760" s="5" t="s">
        <v>8322</v>
      </c>
      <c r="R760" t="s">
        <v>8323</v>
      </c>
    </row>
    <row r="761" spans="1:18" ht="45" x14ac:dyDescent="0.25">
      <c r="A761">
        <v>759</v>
      </c>
      <c r="B761" s="3" t="s">
        <v>760</v>
      </c>
      <c r="C761" s="3" t="s">
        <v>4869</v>
      </c>
      <c r="D761" s="15">
        <f t="shared" si="22"/>
        <v>96</v>
      </c>
      <c r="E761"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>
        <f t="shared" si="23"/>
        <v>2548</v>
      </c>
      <c r="Q761" s="5" t="s">
        <v>8322</v>
      </c>
      <c r="R761" t="s">
        <v>8323</v>
      </c>
    </row>
    <row r="762" spans="1:18" ht="60" x14ac:dyDescent="0.25">
      <c r="A762">
        <v>760</v>
      </c>
      <c r="B762" s="3" t="s">
        <v>761</v>
      </c>
      <c r="C762" s="3" t="s">
        <v>4870</v>
      </c>
      <c r="D762" s="15">
        <f t="shared" si="22"/>
        <v>-2200</v>
      </c>
      <c r="E762">
        <v>2200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>
        <f t="shared" si="23"/>
        <v>0</v>
      </c>
      <c r="Q762" s="5" t="s">
        <v>8322</v>
      </c>
      <c r="R762" t="s">
        <v>8324</v>
      </c>
    </row>
    <row r="763" spans="1:18" ht="45" x14ac:dyDescent="0.25">
      <c r="A763">
        <v>761</v>
      </c>
      <c r="B763" s="3" t="s">
        <v>762</v>
      </c>
      <c r="C763" s="3" t="s">
        <v>4871</v>
      </c>
      <c r="D763" s="15">
        <f t="shared" si="22"/>
        <v>-4765</v>
      </c>
      <c r="E763">
        <v>5000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>
        <f t="shared" si="23"/>
        <v>117.5</v>
      </c>
      <c r="Q763" s="5" t="s">
        <v>8322</v>
      </c>
      <c r="R763" t="s">
        <v>8324</v>
      </c>
    </row>
    <row r="764" spans="1:18" ht="45" x14ac:dyDescent="0.25">
      <c r="A764">
        <v>762</v>
      </c>
      <c r="B764" s="3" t="s">
        <v>763</v>
      </c>
      <c r="C764" s="3" t="s">
        <v>4872</v>
      </c>
      <c r="D764" s="15">
        <f t="shared" si="22"/>
        <v>-3500</v>
      </c>
      <c r="E764">
        <v>3500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>
        <f t="shared" si="23"/>
        <v>0</v>
      </c>
      <c r="Q764" s="5" t="s">
        <v>8322</v>
      </c>
      <c r="R764" t="s">
        <v>8324</v>
      </c>
    </row>
    <row r="765" spans="1:18" ht="45" x14ac:dyDescent="0.25">
      <c r="A765">
        <v>763</v>
      </c>
      <c r="B765" s="3" t="s">
        <v>764</v>
      </c>
      <c r="C765" s="3" t="s">
        <v>4873</v>
      </c>
      <c r="D765" s="15">
        <f t="shared" si="22"/>
        <v>-4285</v>
      </c>
      <c r="E765">
        <v>4290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>
        <f t="shared" si="23"/>
        <v>2.5</v>
      </c>
      <c r="Q765" s="5" t="s">
        <v>8322</v>
      </c>
      <c r="R765" t="s">
        <v>8324</v>
      </c>
    </row>
    <row r="766" spans="1:18" ht="45" x14ac:dyDescent="0.25">
      <c r="A766">
        <v>764</v>
      </c>
      <c r="B766" s="3" t="s">
        <v>765</v>
      </c>
      <c r="C766" s="3" t="s">
        <v>4874</v>
      </c>
      <c r="D766" s="15">
        <f t="shared" si="22"/>
        <v>-5000</v>
      </c>
      <c r="E766">
        <v>5000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>
        <f t="shared" si="23"/>
        <v>0</v>
      </c>
      <c r="Q766" s="5" t="s">
        <v>8322</v>
      </c>
      <c r="R766" t="s">
        <v>8324</v>
      </c>
    </row>
    <row r="767" spans="1:18" ht="60" x14ac:dyDescent="0.25">
      <c r="A767">
        <v>765</v>
      </c>
      <c r="B767" s="3" t="s">
        <v>766</v>
      </c>
      <c r="C767" s="3" t="s">
        <v>4875</v>
      </c>
      <c r="D767" s="15">
        <f t="shared" si="22"/>
        <v>-4479</v>
      </c>
      <c r="E767">
        <v>7000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>
        <f t="shared" si="23"/>
        <v>1260.5</v>
      </c>
      <c r="Q767" s="5" t="s">
        <v>8322</v>
      </c>
      <c r="R767" t="s">
        <v>8324</v>
      </c>
    </row>
    <row r="768" spans="1:18" ht="60" x14ac:dyDescent="0.25">
      <c r="A768">
        <v>766</v>
      </c>
      <c r="B768" s="3" t="s">
        <v>767</v>
      </c>
      <c r="C768" s="3" t="s">
        <v>4876</v>
      </c>
      <c r="D768" s="15">
        <f t="shared" si="22"/>
        <v>-4000</v>
      </c>
      <c r="E768">
        <v>4000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>
        <f t="shared" si="23"/>
        <v>0</v>
      </c>
      <c r="Q768" s="5" t="s">
        <v>8322</v>
      </c>
      <c r="R768" t="s">
        <v>8324</v>
      </c>
    </row>
    <row r="769" spans="1:18" ht="75" x14ac:dyDescent="0.25">
      <c r="A769">
        <v>767</v>
      </c>
      <c r="B769" s="3" t="s">
        <v>768</v>
      </c>
      <c r="C769" s="3" t="s">
        <v>4877</v>
      </c>
      <c r="D769" s="15">
        <f t="shared" si="22"/>
        <v>-4823</v>
      </c>
      <c r="E769">
        <v>5000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>
        <f t="shared" si="23"/>
        <v>88.5</v>
      </c>
      <c r="Q769" s="5" t="s">
        <v>8322</v>
      </c>
      <c r="R769" t="s">
        <v>8324</v>
      </c>
    </row>
    <row r="770" spans="1:18" ht="60" x14ac:dyDescent="0.25">
      <c r="A770">
        <v>768</v>
      </c>
      <c r="B770" s="3" t="s">
        <v>769</v>
      </c>
      <c r="C770" s="3" t="s">
        <v>4878</v>
      </c>
      <c r="D770" s="15">
        <f t="shared" si="22"/>
        <v>-2500</v>
      </c>
      <c r="E770">
        <v>2500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>
        <f t="shared" si="23"/>
        <v>0</v>
      </c>
      <c r="Q770" s="5" t="s">
        <v>8322</v>
      </c>
      <c r="R770" t="s">
        <v>8324</v>
      </c>
    </row>
    <row r="771" spans="1:18" ht="60" x14ac:dyDescent="0.25">
      <c r="A771">
        <v>769</v>
      </c>
      <c r="B771" s="3" t="s">
        <v>770</v>
      </c>
      <c r="C771" s="3" t="s">
        <v>4879</v>
      </c>
      <c r="D771" s="15">
        <f t="shared" ref="D771:D834" si="24">F771-E771</f>
        <v>-2344</v>
      </c>
      <c r="E771">
        <v>4000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>
        <f t="shared" ref="P771:P834" si="25">AVERAGE(D771:E771)</f>
        <v>828</v>
      </c>
      <c r="Q771" s="5" t="s">
        <v>8322</v>
      </c>
      <c r="R771" t="s">
        <v>8324</v>
      </c>
    </row>
    <row r="772" spans="1:18" ht="60" x14ac:dyDescent="0.25">
      <c r="A772">
        <v>770</v>
      </c>
      <c r="B772" s="3" t="s">
        <v>771</v>
      </c>
      <c r="C772" s="3" t="s">
        <v>4880</v>
      </c>
      <c r="D772" s="15">
        <f t="shared" si="24"/>
        <v>-17500</v>
      </c>
      <c r="E772">
        <v>17500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>
        <f t="shared" si="25"/>
        <v>0</v>
      </c>
      <c r="Q772" s="5" t="s">
        <v>8322</v>
      </c>
      <c r="R772" t="s">
        <v>8324</v>
      </c>
    </row>
    <row r="773" spans="1:18" ht="45" x14ac:dyDescent="0.25">
      <c r="A773">
        <v>771</v>
      </c>
      <c r="B773" s="3" t="s">
        <v>772</v>
      </c>
      <c r="C773" s="3" t="s">
        <v>4881</v>
      </c>
      <c r="D773" s="15">
        <f t="shared" si="24"/>
        <v>-37990</v>
      </c>
      <c r="E773">
        <v>38000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>
        <f t="shared" si="25"/>
        <v>5</v>
      </c>
      <c r="Q773" s="5" t="s">
        <v>8322</v>
      </c>
      <c r="R773" t="s">
        <v>8324</v>
      </c>
    </row>
    <row r="774" spans="1:18" ht="60" x14ac:dyDescent="0.25">
      <c r="A774">
        <v>772</v>
      </c>
      <c r="B774" s="3" t="s">
        <v>773</v>
      </c>
      <c r="C774" s="3" t="s">
        <v>4882</v>
      </c>
      <c r="D774" s="15">
        <f t="shared" si="24"/>
        <v>-1450</v>
      </c>
      <c r="E774">
        <v>1500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>
        <f t="shared" si="25"/>
        <v>25</v>
      </c>
      <c r="Q774" s="5" t="s">
        <v>8322</v>
      </c>
      <c r="R774" t="s">
        <v>8324</v>
      </c>
    </row>
    <row r="775" spans="1:18" ht="60" x14ac:dyDescent="0.25">
      <c r="A775">
        <v>773</v>
      </c>
      <c r="B775" s="3" t="s">
        <v>774</v>
      </c>
      <c r="C775" s="3" t="s">
        <v>4883</v>
      </c>
      <c r="D775" s="15">
        <f t="shared" si="24"/>
        <v>-3727</v>
      </c>
      <c r="E775">
        <v>3759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>
        <f t="shared" si="25"/>
        <v>16</v>
      </c>
      <c r="Q775" s="5" t="s">
        <v>8322</v>
      </c>
      <c r="R775" t="s">
        <v>8324</v>
      </c>
    </row>
    <row r="776" spans="1:18" ht="60" x14ac:dyDescent="0.25">
      <c r="A776">
        <v>774</v>
      </c>
      <c r="B776" s="3" t="s">
        <v>775</v>
      </c>
      <c r="C776" s="3" t="s">
        <v>4884</v>
      </c>
      <c r="D776" s="15">
        <f t="shared" si="24"/>
        <v>-149</v>
      </c>
      <c r="E776">
        <v>500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>
        <f t="shared" si="25"/>
        <v>175.5</v>
      </c>
      <c r="Q776" s="5" t="s">
        <v>8322</v>
      </c>
      <c r="R776" t="s">
        <v>8324</v>
      </c>
    </row>
    <row r="777" spans="1:18" ht="45" x14ac:dyDescent="0.25">
      <c r="A777">
        <v>775</v>
      </c>
      <c r="B777" s="3" t="s">
        <v>776</v>
      </c>
      <c r="C777" s="3" t="s">
        <v>4885</v>
      </c>
      <c r="D777" s="15">
        <f t="shared" si="24"/>
        <v>-9830</v>
      </c>
      <c r="E777">
        <v>10000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>
        <f t="shared" si="25"/>
        <v>85</v>
      </c>
      <c r="Q777" s="5" t="s">
        <v>8322</v>
      </c>
      <c r="R777" t="s">
        <v>8324</v>
      </c>
    </row>
    <row r="778" spans="1:18" ht="60" x14ac:dyDescent="0.25">
      <c r="A778">
        <v>776</v>
      </c>
      <c r="B778" s="3" t="s">
        <v>777</v>
      </c>
      <c r="C778" s="3" t="s">
        <v>4886</v>
      </c>
      <c r="D778" s="15">
        <f t="shared" si="24"/>
        <v>-3402</v>
      </c>
      <c r="E778">
        <v>7000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>
        <f t="shared" si="25"/>
        <v>1799</v>
      </c>
      <c r="Q778" s="5" t="s">
        <v>8322</v>
      </c>
      <c r="R778" t="s">
        <v>8324</v>
      </c>
    </row>
    <row r="779" spans="1:18" ht="60" x14ac:dyDescent="0.25">
      <c r="A779">
        <v>777</v>
      </c>
      <c r="B779" s="3" t="s">
        <v>778</v>
      </c>
      <c r="C779" s="3" t="s">
        <v>4887</v>
      </c>
      <c r="D779" s="15">
        <f t="shared" si="24"/>
        <v>-2979</v>
      </c>
      <c r="E779">
        <v>3000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>
        <f t="shared" si="25"/>
        <v>10.5</v>
      </c>
      <c r="Q779" s="5" t="s">
        <v>8322</v>
      </c>
      <c r="R779" t="s">
        <v>8324</v>
      </c>
    </row>
    <row r="780" spans="1:18" ht="45" x14ac:dyDescent="0.25">
      <c r="A780">
        <v>778</v>
      </c>
      <c r="B780" s="3" t="s">
        <v>779</v>
      </c>
      <c r="C780" s="3" t="s">
        <v>4888</v>
      </c>
      <c r="D780" s="15">
        <f t="shared" si="24"/>
        <v>-498</v>
      </c>
      <c r="E780">
        <v>500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>
        <f t="shared" si="25"/>
        <v>1</v>
      </c>
      <c r="Q780" s="5" t="s">
        <v>8322</v>
      </c>
      <c r="R780" t="s">
        <v>8324</v>
      </c>
    </row>
    <row r="781" spans="1:18" ht="60" x14ac:dyDescent="0.25">
      <c r="A781">
        <v>779</v>
      </c>
      <c r="B781" s="3" t="s">
        <v>780</v>
      </c>
      <c r="C781" s="3" t="s">
        <v>4889</v>
      </c>
      <c r="D781" s="15">
        <f t="shared" si="24"/>
        <v>-14600</v>
      </c>
      <c r="E781">
        <v>15000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>
        <f t="shared" si="25"/>
        <v>200</v>
      </c>
      <c r="Q781" s="5" t="s">
        <v>8322</v>
      </c>
      <c r="R781" t="s">
        <v>8324</v>
      </c>
    </row>
    <row r="782" spans="1:18" ht="45" x14ac:dyDescent="0.25">
      <c r="A782">
        <v>780</v>
      </c>
      <c r="B782" s="3" t="s">
        <v>781</v>
      </c>
      <c r="C782" s="3" t="s">
        <v>4890</v>
      </c>
      <c r="D782" s="15">
        <f t="shared" si="24"/>
        <v>40</v>
      </c>
      <c r="E782"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>
        <f t="shared" si="25"/>
        <v>520</v>
      </c>
      <c r="Q782" s="5" t="s">
        <v>8325</v>
      </c>
      <c r="R782" t="s">
        <v>8326</v>
      </c>
    </row>
    <row r="783" spans="1:18" ht="45" x14ac:dyDescent="0.25">
      <c r="A783">
        <v>781</v>
      </c>
      <c r="B783" s="3" t="s">
        <v>782</v>
      </c>
      <c r="C783" s="3" t="s">
        <v>4891</v>
      </c>
      <c r="D783" s="15">
        <f t="shared" si="24"/>
        <v>265.23</v>
      </c>
      <c r="E783"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>
        <f t="shared" si="25"/>
        <v>532.61500000000001</v>
      </c>
      <c r="Q783" s="5" t="s">
        <v>8325</v>
      </c>
      <c r="R783" t="s">
        <v>8326</v>
      </c>
    </row>
    <row r="784" spans="1:18" ht="45" x14ac:dyDescent="0.25">
      <c r="A784">
        <v>782</v>
      </c>
      <c r="B784" s="3" t="s">
        <v>783</v>
      </c>
      <c r="C784" s="3" t="s">
        <v>4892</v>
      </c>
      <c r="D784" s="15">
        <f t="shared" si="24"/>
        <v>0</v>
      </c>
      <c r="E784"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>
        <f t="shared" si="25"/>
        <v>350</v>
      </c>
      <c r="Q784" s="5" t="s">
        <v>8325</v>
      </c>
      <c r="R784" t="s">
        <v>8326</v>
      </c>
    </row>
    <row r="785" spans="1:18" ht="60" x14ac:dyDescent="0.25">
      <c r="A785">
        <v>783</v>
      </c>
      <c r="B785" s="3" t="s">
        <v>784</v>
      </c>
      <c r="C785" s="3" t="s">
        <v>4893</v>
      </c>
      <c r="D785" s="15">
        <f t="shared" si="24"/>
        <v>722</v>
      </c>
      <c r="E785"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>
        <f t="shared" si="25"/>
        <v>1111</v>
      </c>
      <c r="Q785" s="5" t="s">
        <v>8325</v>
      </c>
      <c r="R785" t="s">
        <v>8326</v>
      </c>
    </row>
    <row r="786" spans="1:18" ht="60" x14ac:dyDescent="0.25">
      <c r="A786">
        <v>784</v>
      </c>
      <c r="B786" s="3" t="s">
        <v>785</v>
      </c>
      <c r="C786" s="3" t="s">
        <v>4894</v>
      </c>
      <c r="D786" s="15">
        <f t="shared" si="24"/>
        <v>25</v>
      </c>
      <c r="E786"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>
        <f t="shared" si="25"/>
        <v>512.5</v>
      </c>
      <c r="Q786" s="5" t="s">
        <v>8325</v>
      </c>
      <c r="R786" t="s">
        <v>8326</v>
      </c>
    </row>
    <row r="787" spans="1:18" ht="60" x14ac:dyDescent="0.25">
      <c r="A787">
        <v>785</v>
      </c>
      <c r="B787" s="3" t="s">
        <v>786</v>
      </c>
      <c r="C787" s="3" t="s">
        <v>4895</v>
      </c>
      <c r="D787" s="15">
        <f t="shared" si="24"/>
        <v>403.14</v>
      </c>
      <c r="E787"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>
        <f t="shared" si="25"/>
        <v>451.57</v>
      </c>
      <c r="Q787" s="5" t="s">
        <v>8325</v>
      </c>
      <c r="R787" t="s">
        <v>8326</v>
      </c>
    </row>
    <row r="788" spans="1:18" ht="45" x14ac:dyDescent="0.25">
      <c r="A788">
        <v>786</v>
      </c>
      <c r="B788" s="3" t="s">
        <v>787</v>
      </c>
      <c r="C788" s="3" t="s">
        <v>4896</v>
      </c>
      <c r="D788" s="15">
        <f t="shared" si="24"/>
        <v>2140</v>
      </c>
      <c r="E788"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>
        <f t="shared" si="25"/>
        <v>3570</v>
      </c>
      <c r="Q788" s="5" t="s">
        <v>8325</v>
      </c>
      <c r="R788" t="s">
        <v>8326</v>
      </c>
    </row>
    <row r="789" spans="1:18" ht="60" x14ac:dyDescent="0.25">
      <c r="A789">
        <v>787</v>
      </c>
      <c r="B789" s="3" t="s">
        <v>788</v>
      </c>
      <c r="C789" s="3" t="s">
        <v>4897</v>
      </c>
      <c r="D789" s="15">
        <f t="shared" si="24"/>
        <v>170</v>
      </c>
      <c r="E789"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>
        <f t="shared" si="25"/>
        <v>685</v>
      </c>
      <c r="Q789" s="5" t="s">
        <v>8325</v>
      </c>
      <c r="R789" t="s">
        <v>8326</v>
      </c>
    </row>
    <row r="790" spans="1:18" ht="60" x14ac:dyDescent="0.25">
      <c r="A790">
        <v>788</v>
      </c>
      <c r="B790" s="3" t="s">
        <v>789</v>
      </c>
      <c r="C790" s="3" t="s">
        <v>4898</v>
      </c>
      <c r="D790" s="15">
        <f t="shared" si="24"/>
        <v>1035.05</v>
      </c>
      <c r="E790"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>
        <f t="shared" si="25"/>
        <v>1017.525</v>
      </c>
      <c r="Q790" s="5" t="s">
        <v>8325</v>
      </c>
      <c r="R790" t="s">
        <v>8326</v>
      </c>
    </row>
    <row r="791" spans="1:18" ht="45" x14ac:dyDescent="0.25">
      <c r="A791">
        <v>789</v>
      </c>
      <c r="B791" s="3" t="s">
        <v>790</v>
      </c>
      <c r="C791" s="3" t="s">
        <v>4899</v>
      </c>
      <c r="D791" s="15">
        <f t="shared" si="24"/>
        <v>160</v>
      </c>
      <c r="E791"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>
        <f t="shared" si="25"/>
        <v>930</v>
      </c>
      <c r="Q791" s="5" t="s">
        <v>8325</v>
      </c>
      <c r="R791" t="s">
        <v>8326</v>
      </c>
    </row>
    <row r="792" spans="1:18" ht="60" x14ac:dyDescent="0.25">
      <c r="A792">
        <v>790</v>
      </c>
      <c r="B792" s="3" t="s">
        <v>791</v>
      </c>
      <c r="C792" s="3" t="s">
        <v>4900</v>
      </c>
      <c r="D792" s="15">
        <f t="shared" si="24"/>
        <v>4437.4599999999991</v>
      </c>
      <c r="E792"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>
        <f t="shared" si="25"/>
        <v>7218.73</v>
      </c>
      <c r="Q792" s="5" t="s">
        <v>8325</v>
      </c>
      <c r="R792" t="s">
        <v>8326</v>
      </c>
    </row>
    <row r="793" spans="1:18" ht="60" x14ac:dyDescent="0.25">
      <c r="A793">
        <v>791</v>
      </c>
      <c r="B793" s="3" t="s">
        <v>792</v>
      </c>
      <c r="C793" s="3" t="s">
        <v>4901</v>
      </c>
      <c r="D793" s="15">
        <f t="shared" si="24"/>
        <v>290</v>
      </c>
      <c r="E793"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>
        <f t="shared" si="25"/>
        <v>3895</v>
      </c>
      <c r="Q793" s="5" t="s">
        <v>8325</v>
      </c>
      <c r="R793" t="s">
        <v>8326</v>
      </c>
    </row>
    <row r="794" spans="1:18" ht="30" x14ac:dyDescent="0.25">
      <c r="A794">
        <v>792</v>
      </c>
      <c r="B794" s="3" t="s">
        <v>793</v>
      </c>
      <c r="C794" s="3" t="s">
        <v>4902</v>
      </c>
      <c r="D794" s="15">
        <f t="shared" si="24"/>
        <v>11.110000000000127</v>
      </c>
      <c r="E794"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>
        <f t="shared" si="25"/>
        <v>1255.5550000000001</v>
      </c>
      <c r="Q794" s="5" t="s">
        <v>8325</v>
      </c>
      <c r="R794" t="s">
        <v>8326</v>
      </c>
    </row>
    <row r="795" spans="1:18" ht="60" x14ac:dyDescent="0.25">
      <c r="A795">
        <v>793</v>
      </c>
      <c r="B795" s="3" t="s">
        <v>794</v>
      </c>
      <c r="C795" s="3" t="s">
        <v>4903</v>
      </c>
      <c r="D795" s="15">
        <f t="shared" si="24"/>
        <v>76.429999999999836</v>
      </c>
      <c r="E795"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>
        <f t="shared" si="25"/>
        <v>1413.2149999999999</v>
      </c>
      <c r="Q795" s="5" t="s">
        <v>8325</v>
      </c>
      <c r="R795" t="s">
        <v>8326</v>
      </c>
    </row>
    <row r="796" spans="1:18" ht="60" x14ac:dyDescent="0.25">
      <c r="A796">
        <v>794</v>
      </c>
      <c r="B796" s="3" t="s">
        <v>795</v>
      </c>
      <c r="C796" s="3" t="s">
        <v>4904</v>
      </c>
      <c r="D796" s="15">
        <f t="shared" si="24"/>
        <v>425</v>
      </c>
      <c r="E796"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>
        <f t="shared" si="25"/>
        <v>4212.5</v>
      </c>
      <c r="Q796" s="5" t="s">
        <v>8325</v>
      </c>
      <c r="R796" t="s">
        <v>8326</v>
      </c>
    </row>
    <row r="797" spans="1:18" ht="60" x14ac:dyDescent="0.25">
      <c r="A797">
        <v>795</v>
      </c>
      <c r="B797" s="3" t="s">
        <v>796</v>
      </c>
      <c r="C797" s="3" t="s">
        <v>4905</v>
      </c>
      <c r="D797" s="15">
        <f t="shared" si="24"/>
        <v>1650</v>
      </c>
      <c r="E797"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>
        <f t="shared" si="25"/>
        <v>7825</v>
      </c>
      <c r="Q797" s="5" t="s">
        <v>8325</v>
      </c>
      <c r="R797" t="s">
        <v>8326</v>
      </c>
    </row>
    <row r="798" spans="1:18" ht="60" x14ac:dyDescent="0.25">
      <c r="A798">
        <v>796</v>
      </c>
      <c r="B798" s="3" t="s">
        <v>797</v>
      </c>
      <c r="C798" s="3" t="s">
        <v>4906</v>
      </c>
      <c r="D798" s="15">
        <f t="shared" si="24"/>
        <v>135</v>
      </c>
      <c r="E798"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>
        <f t="shared" si="25"/>
        <v>5067.5</v>
      </c>
      <c r="Q798" s="5" t="s">
        <v>8325</v>
      </c>
      <c r="R798" t="s">
        <v>8326</v>
      </c>
    </row>
    <row r="799" spans="1:18" ht="60" x14ac:dyDescent="0.25">
      <c r="A799">
        <v>797</v>
      </c>
      <c r="B799" s="3" t="s">
        <v>798</v>
      </c>
      <c r="C799" s="3" t="s">
        <v>4907</v>
      </c>
      <c r="D799" s="15">
        <f t="shared" si="24"/>
        <v>226</v>
      </c>
      <c r="E799"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>
        <f t="shared" si="25"/>
        <v>1613</v>
      </c>
      <c r="Q799" s="5" t="s">
        <v>8325</v>
      </c>
      <c r="R799" t="s">
        <v>8326</v>
      </c>
    </row>
    <row r="800" spans="1:18" ht="45" x14ac:dyDescent="0.25">
      <c r="A800">
        <v>798</v>
      </c>
      <c r="B800" s="3" t="s">
        <v>799</v>
      </c>
      <c r="C800" s="3" t="s">
        <v>4908</v>
      </c>
      <c r="D800" s="15">
        <f t="shared" si="24"/>
        <v>521</v>
      </c>
      <c r="E800"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>
        <f t="shared" si="25"/>
        <v>2010.5</v>
      </c>
      <c r="Q800" s="5" t="s">
        <v>8325</v>
      </c>
      <c r="R800" t="s">
        <v>8326</v>
      </c>
    </row>
    <row r="801" spans="1:18" ht="60" x14ac:dyDescent="0.25">
      <c r="A801">
        <v>799</v>
      </c>
      <c r="B801" s="3" t="s">
        <v>800</v>
      </c>
      <c r="C801" s="3" t="s">
        <v>4909</v>
      </c>
      <c r="D801" s="15">
        <f t="shared" si="24"/>
        <v>1</v>
      </c>
      <c r="E801"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>
        <f t="shared" si="25"/>
        <v>2500.5</v>
      </c>
      <c r="Q801" s="5" t="s">
        <v>8325</v>
      </c>
      <c r="R801" t="s">
        <v>8326</v>
      </c>
    </row>
    <row r="802" spans="1:18" ht="45" x14ac:dyDescent="0.25">
      <c r="A802">
        <v>800</v>
      </c>
      <c r="B802" s="3" t="s">
        <v>801</v>
      </c>
      <c r="C802" s="3" t="s">
        <v>4910</v>
      </c>
      <c r="D802" s="15">
        <f t="shared" si="24"/>
        <v>782</v>
      </c>
      <c r="E802"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>
        <f t="shared" si="25"/>
        <v>1141</v>
      </c>
      <c r="Q802" s="5" t="s">
        <v>8325</v>
      </c>
      <c r="R802" t="s">
        <v>8326</v>
      </c>
    </row>
    <row r="803" spans="1:18" ht="45" x14ac:dyDescent="0.25">
      <c r="A803">
        <v>801</v>
      </c>
      <c r="B803" s="3" t="s">
        <v>802</v>
      </c>
      <c r="C803" s="3" t="s">
        <v>4911</v>
      </c>
      <c r="D803" s="15">
        <f t="shared" si="24"/>
        <v>230.42999999999984</v>
      </c>
      <c r="E803"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>
        <f t="shared" si="25"/>
        <v>1115.2149999999999</v>
      </c>
      <c r="Q803" s="5" t="s">
        <v>8325</v>
      </c>
      <c r="R803" t="s">
        <v>8326</v>
      </c>
    </row>
    <row r="804" spans="1:18" ht="60" x14ac:dyDescent="0.25">
      <c r="A804">
        <v>802</v>
      </c>
      <c r="B804" s="3" t="s">
        <v>803</v>
      </c>
      <c r="C804" s="3" t="s">
        <v>4912</v>
      </c>
      <c r="D804" s="15">
        <f t="shared" si="24"/>
        <v>80</v>
      </c>
      <c r="E804"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>
        <f t="shared" si="25"/>
        <v>3040</v>
      </c>
      <c r="Q804" s="5" t="s">
        <v>8325</v>
      </c>
      <c r="R804" t="s">
        <v>8326</v>
      </c>
    </row>
    <row r="805" spans="1:18" ht="60" x14ac:dyDescent="0.25">
      <c r="A805">
        <v>803</v>
      </c>
      <c r="B805" s="3" t="s">
        <v>804</v>
      </c>
      <c r="C805" s="3" t="s">
        <v>4913</v>
      </c>
      <c r="D805" s="15">
        <f t="shared" si="24"/>
        <v>535</v>
      </c>
      <c r="E805"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>
        <f t="shared" si="25"/>
        <v>1417.5</v>
      </c>
      <c r="Q805" s="5" t="s">
        <v>8325</v>
      </c>
      <c r="R805" t="s">
        <v>8326</v>
      </c>
    </row>
    <row r="806" spans="1:18" ht="60" x14ac:dyDescent="0.25">
      <c r="A806">
        <v>804</v>
      </c>
      <c r="B806" s="3" t="s">
        <v>805</v>
      </c>
      <c r="C806" s="3" t="s">
        <v>4914</v>
      </c>
      <c r="D806" s="15">
        <f t="shared" si="24"/>
        <v>0</v>
      </c>
      <c r="E806"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>
        <f t="shared" si="25"/>
        <v>2750</v>
      </c>
      <c r="Q806" s="5" t="s">
        <v>8325</v>
      </c>
      <c r="R806" t="s">
        <v>8326</v>
      </c>
    </row>
    <row r="807" spans="1:18" ht="45" x14ac:dyDescent="0.25">
      <c r="A807">
        <v>805</v>
      </c>
      <c r="B807" s="3" t="s">
        <v>806</v>
      </c>
      <c r="C807" s="3" t="s">
        <v>4915</v>
      </c>
      <c r="D807" s="15">
        <f t="shared" si="24"/>
        <v>150</v>
      </c>
      <c r="E807"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>
        <f t="shared" si="25"/>
        <v>1575</v>
      </c>
      <c r="Q807" s="5" t="s">
        <v>8325</v>
      </c>
      <c r="R807" t="s">
        <v>8326</v>
      </c>
    </row>
    <row r="808" spans="1:18" ht="30" x14ac:dyDescent="0.25">
      <c r="A808">
        <v>806</v>
      </c>
      <c r="B808" s="3" t="s">
        <v>807</v>
      </c>
      <c r="C808" s="3" t="s">
        <v>4916</v>
      </c>
      <c r="D808" s="15">
        <f t="shared" si="24"/>
        <v>355</v>
      </c>
      <c r="E808"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>
        <f t="shared" si="25"/>
        <v>4177.5</v>
      </c>
      <c r="Q808" s="5" t="s">
        <v>8325</v>
      </c>
      <c r="R808" t="s">
        <v>8326</v>
      </c>
    </row>
    <row r="809" spans="1:18" ht="30" x14ac:dyDescent="0.25">
      <c r="A809">
        <v>807</v>
      </c>
      <c r="B809" s="3" t="s">
        <v>808</v>
      </c>
      <c r="C809" s="3" t="s">
        <v>4917</v>
      </c>
      <c r="D809" s="15">
        <f t="shared" si="24"/>
        <v>205</v>
      </c>
      <c r="E809"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>
        <f t="shared" si="25"/>
        <v>2102.5</v>
      </c>
      <c r="Q809" s="5" t="s">
        <v>8325</v>
      </c>
      <c r="R809" t="s">
        <v>8326</v>
      </c>
    </row>
    <row r="810" spans="1:18" ht="60" x14ac:dyDescent="0.25">
      <c r="A810">
        <v>808</v>
      </c>
      <c r="B810" s="3" t="s">
        <v>809</v>
      </c>
      <c r="C810" s="3" t="s">
        <v>4918</v>
      </c>
      <c r="D810" s="15">
        <f t="shared" si="24"/>
        <v>0</v>
      </c>
      <c r="E810"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>
        <f t="shared" si="25"/>
        <v>2250</v>
      </c>
      <c r="Q810" s="5" t="s">
        <v>8325</v>
      </c>
      <c r="R810" t="s">
        <v>8326</v>
      </c>
    </row>
    <row r="811" spans="1:18" ht="45" x14ac:dyDescent="0.25">
      <c r="A811">
        <v>809</v>
      </c>
      <c r="B811" s="3" t="s">
        <v>810</v>
      </c>
      <c r="C811" s="3" t="s">
        <v>4919</v>
      </c>
      <c r="D811" s="15">
        <f t="shared" si="24"/>
        <v>151</v>
      </c>
      <c r="E811"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>
        <f t="shared" si="25"/>
        <v>2075.5</v>
      </c>
      <c r="Q811" s="5" t="s">
        <v>8325</v>
      </c>
      <c r="R811" t="s">
        <v>8326</v>
      </c>
    </row>
    <row r="812" spans="1:18" ht="60" x14ac:dyDescent="0.25">
      <c r="A812">
        <v>810</v>
      </c>
      <c r="B812" s="3" t="s">
        <v>811</v>
      </c>
      <c r="C812" s="3" t="s">
        <v>4920</v>
      </c>
      <c r="D812" s="15">
        <f t="shared" si="24"/>
        <v>75</v>
      </c>
      <c r="E812"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>
        <f t="shared" si="25"/>
        <v>787.5</v>
      </c>
      <c r="Q812" s="5" t="s">
        <v>8325</v>
      </c>
      <c r="R812" t="s">
        <v>8326</v>
      </c>
    </row>
    <row r="813" spans="1:18" ht="45" x14ac:dyDescent="0.25">
      <c r="A813">
        <v>811</v>
      </c>
      <c r="B813" s="3" t="s">
        <v>812</v>
      </c>
      <c r="C813" s="3" t="s">
        <v>4921</v>
      </c>
      <c r="D813" s="15">
        <f t="shared" si="24"/>
        <v>40</v>
      </c>
      <c r="E813"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>
        <f t="shared" si="25"/>
        <v>520</v>
      </c>
      <c r="Q813" s="5" t="s">
        <v>8325</v>
      </c>
      <c r="R813" t="s">
        <v>8326</v>
      </c>
    </row>
    <row r="814" spans="1:18" ht="60" x14ac:dyDescent="0.25">
      <c r="A814">
        <v>812</v>
      </c>
      <c r="B814" s="3" t="s">
        <v>813</v>
      </c>
      <c r="C814" s="3" t="s">
        <v>4922</v>
      </c>
      <c r="D814" s="15">
        <f t="shared" si="24"/>
        <v>311</v>
      </c>
      <c r="E814"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>
        <f t="shared" si="25"/>
        <v>455.5</v>
      </c>
      <c r="Q814" s="5" t="s">
        <v>8325</v>
      </c>
      <c r="R814" t="s">
        <v>8326</v>
      </c>
    </row>
    <row r="815" spans="1:18" ht="30" x14ac:dyDescent="0.25">
      <c r="A815">
        <v>813</v>
      </c>
      <c r="B815" s="3" t="s">
        <v>814</v>
      </c>
      <c r="C815" s="3" t="s">
        <v>4923</v>
      </c>
      <c r="D815" s="15">
        <f t="shared" si="24"/>
        <v>899.94</v>
      </c>
      <c r="E815"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>
        <f t="shared" si="25"/>
        <v>1199.97</v>
      </c>
      <c r="Q815" s="5" t="s">
        <v>8325</v>
      </c>
      <c r="R815" t="s">
        <v>8326</v>
      </c>
    </row>
    <row r="816" spans="1:18" ht="60" x14ac:dyDescent="0.25">
      <c r="A816">
        <v>814</v>
      </c>
      <c r="B816" s="3" t="s">
        <v>815</v>
      </c>
      <c r="C816" s="3" t="s">
        <v>4924</v>
      </c>
      <c r="D816" s="15">
        <f t="shared" si="24"/>
        <v>273</v>
      </c>
      <c r="E816"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>
        <f t="shared" si="25"/>
        <v>636.5</v>
      </c>
      <c r="Q816" s="5" t="s">
        <v>8325</v>
      </c>
      <c r="R816" t="s">
        <v>8326</v>
      </c>
    </row>
    <row r="817" spans="1:18" ht="30" x14ac:dyDescent="0.25">
      <c r="A817">
        <v>815</v>
      </c>
      <c r="B817" s="3" t="s">
        <v>816</v>
      </c>
      <c r="C817" s="3" t="s">
        <v>4925</v>
      </c>
      <c r="D817" s="15">
        <f t="shared" si="24"/>
        <v>280</v>
      </c>
      <c r="E817"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>
        <f t="shared" si="25"/>
        <v>2140</v>
      </c>
      <c r="Q817" s="5" t="s">
        <v>8325</v>
      </c>
      <c r="R817" t="s">
        <v>8326</v>
      </c>
    </row>
    <row r="818" spans="1:18" ht="45" x14ac:dyDescent="0.25">
      <c r="A818">
        <v>816</v>
      </c>
      <c r="B818" s="3" t="s">
        <v>817</v>
      </c>
      <c r="C818" s="3" t="s">
        <v>4926</v>
      </c>
      <c r="D818" s="15">
        <f t="shared" si="24"/>
        <v>1058.5500000000002</v>
      </c>
      <c r="E818"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>
        <f t="shared" si="25"/>
        <v>4029.2750000000001</v>
      </c>
      <c r="Q818" s="5" t="s">
        <v>8325</v>
      </c>
      <c r="R818" t="s">
        <v>8326</v>
      </c>
    </row>
    <row r="819" spans="1:18" ht="45" x14ac:dyDescent="0.25">
      <c r="A819">
        <v>817</v>
      </c>
      <c r="B819" s="3" t="s">
        <v>818</v>
      </c>
      <c r="C819" s="3" t="s">
        <v>4927</v>
      </c>
      <c r="D819" s="15">
        <f t="shared" si="24"/>
        <v>556.65999999999985</v>
      </c>
      <c r="E819"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>
        <f t="shared" si="25"/>
        <v>1028.33</v>
      </c>
      <c r="Q819" s="5" t="s">
        <v>8325</v>
      </c>
      <c r="R819" t="s">
        <v>8326</v>
      </c>
    </row>
    <row r="820" spans="1:18" ht="60" x14ac:dyDescent="0.25">
      <c r="A820">
        <v>818</v>
      </c>
      <c r="B820" s="3" t="s">
        <v>819</v>
      </c>
      <c r="C820" s="3" t="s">
        <v>4928</v>
      </c>
      <c r="D820" s="15">
        <f t="shared" si="24"/>
        <v>195</v>
      </c>
      <c r="E820"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>
        <f t="shared" si="25"/>
        <v>272.5</v>
      </c>
      <c r="Q820" s="5" t="s">
        <v>8325</v>
      </c>
      <c r="R820" t="s">
        <v>8326</v>
      </c>
    </row>
    <row r="821" spans="1:18" ht="30" x14ac:dyDescent="0.25">
      <c r="A821">
        <v>819</v>
      </c>
      <c r="B821" s="3" t="s">
        <v>820</v>
      </c>
      <c r="C821" s="3" t="s">
        <v>4929</v>
      </c>
      <c r="D821" s="15">
        <f t="shared" si="24"/>
        <v>35</v>
      </c>
      <c r="E821"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>
        <f t="shared" si="25"/>
        <v>217.5</v>
      </c>
      <c r="Q821" s="5" t="s">
        <v>8325</v>
      </c>
      <c r="R821" t="s">
        <v>8326</v>
      </c>
    </row>
    <row r="822" spans="1:18" ht="45" x14ac:dyDescent="0.25">
      <c r="A822">
        <v>820</v>
      </c>
      <c r="B822" s="3" t="s">
        <v>821</v>
      </c>
      <c r="C822" s="3" t="s">
        <v>4930</v>
      </c>
      <c r="D822" s="15">
        <f t="shared" si="24"/>
        <v>681</v>
      </c>
      <c r="E822"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>
        <f t="shared" si="25"/>
        <v>1340.5</v>
      </c>
      <c r="Q822" s="5" t="s">
        <v>8325</v>
      </c>
      <c r="R822" t="s">
        <v>8326</v>
      </c>
    </row>
    <row r="823" spans="1:18" ht="45" x14ac:dyDescent="0.25">
      <c r="A823">
        <v>821</v>
      </c>
      <c r="B823" s="3" t="s">
        <v>822</v>
      </c>
      <c r="C823" s="3" t="s">
        <v>4931</v>
      </c>
      <c r="D823" s="15">
        <f t="shared" si="24"/>
        <v>0</v>
      </c>
      <c r="E823"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>
        <f t="shared" si="25"/>
        <v>8741</v>
      </c>
      <c r="Q823" s="5" t="s">
        <v>8325</v>
      </c>
      <c r="R823" t="s">
        <v>8326</v>
      </c>
    </row>
    <row r="824" spans="1:18" ht="45" x14ac:dyDescent="0.25">
      <c r="A824">
        <v>822</v>
      </c>
      <c r="B824" s="3" t="s">
        <v>823</v>
      </c>
      <c r="C824" s="3" t="s">
        <v>4932</v>
      </c>
      <c r="D824" s="15">
        <f t="shared" si="24"/>
        <v>575</v>
      </c>
      <c r="E824"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>
        <f t="shared" si="25"/>
        <v>1787.5</v>
      </c>
      <c r="Q824" s="5" t="s">
        <v>8325</v>
      </c>
      <c r="R824" t="s">
        <v>8326</v>
      </c>
    </row>
    <row r="825" spans="1:18" ht="45" x14ac:dyDescent="0.25">
      <c r="A825">
        <v>823</v>
      </c>
      <c r="B825" s="3" t="s">
        <v>824</v>
      </c>
      <c r="C825" s="3" t="s">
        <v>4933</v>
      </c>
      <c r="D825" s="15">
        <f t="shared" si="24"/>
        <v>636</v>
      </c>
      <c r="E825"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>
        <f t="shared" si="25"/>
        <v>718</v>
      </c>
      <c r="Q825" s="5" t="s">
        <v>8325</v>
      </c>
      <c r="R825" t="s">
        <v>8326</v>
      </c>
    </row>
    <row r="826" spans="1:18" ht="60" x14ac:dyDescent="0.25">
      <c r="A826">
        <v>824</v>
      </c>
      <c r="B826" s="3" t="s">
        <v>825</v>
      </c>
      <c r="C826" s="3" t="s">
        <v>4934</v>
      </c>
      <c r="D826" s="15">
        <f t="shared" si="24"/>
        <v>550.09999999999991</v>
      </c>
      <c r="E826"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>
        <f t="shared" si="25"/>
        <v>1075.05</v>
      </c>
      <c r="Q826" s="5" t="s">
        <v>8325</v>
      </c>
      <c r="R826" t="s">
        <v>8326</v>
      </c>
    </row>
    <row r="827" spans="1:18" ht="45" x14ac:dyDescent="0.25">
      <c r="A827">
        <v>825</v>
      </c>
      <c r="B827" s="3" t="s">
        <v>826</v>
      </c>
      <c r="C827" s="3" t="s">
        <v>4935</v>
      </c>
      <c r="D827" s="15">
        <f t="shared" si="24"/>
        <v>54</v>
      </c>
      <c r="E827"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>
        <f t="shared" si="25"/>
        <v>6277</v>
      </c>
      <c r="Q827" s="5" t="s">
        <v>8325</v>
      </c>
      <c r="R827" t="s">
        <v>8326</v>
      </c>
    </row>
    <row r="828" spans="1:18" ht="45" x14ac:dyDescent="0.25">
      <c r="A828">
        <v>826</v>
      </c>
      <c r="B828" s="3" t="s">
        <v>827</v>
      </c>
      <c r="C828" s="3" t="s">
        <v>4936</v>
      </c>
      <c r="D828" s="15">
        <f t="shared" si="24"/>
        <v>80</v>
      </c>
      <c r="E828"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>
        <f t="shared" si="25"/>
        <v>2790</v>
      </c>
      <c r="Q828" s="5" t="s">
        <v>8325</v>
      </c>
      <c r="R828" t="s">
        <v>8326</v>
      </c>
    </row>
    <row r="829" spans="1:18" ht="60" x14ac:dyDescent="0.25">
      <c r="A829">
        <v>827</v>
      </c>
      <c r="B829" s="3" t="s">
        <v>828</v>
      </c>
      <c r="C829" s="3" t="s">
        <v>4937</v>
      </c>
      <c r="D829" s="15">
        <f t="shared" si="24"/>
        <v>10</v>
      </c>
      <c r="E829"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>
        <f t="shared" si="25"/>
        <v>155</v>
      </c>
      <c r="Q829" s="5" t="s">
        <v>8325</v>
      </c>
      <c r="R829" t="s">
        <v>8326</v>
      </c>
    </row>
    <row r="830" spans="1:18" ht="60" x14ac:dyDescent="0.25">
      <c r="A830">
        <v>828</v>
      </c>
      <c r="B830" s="3" t="s">
        <v>829</v>
      </c>
      <c r="C830" s="3" t="s">
        <v>4938</v>
      </c>
      <c r="D830" s="15">
        <f t="shared" si="24"/>
        <v>91</v>
      </c>
      <c r="E830"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>
        <f t="shared" si="25"/>
        <v>695.5</v>
      </c>
      <c r="Q830" s="5" t="s">
        <v>8325</v>
      </c>
      <c r="R830" t="s">
        <v>8326</v>
      </c>
    </row>
    <row r="831" spans="1:18" ht="60" x14ac:dyDescent="0.25">
      <c r="A831">
        <v>829</v>
      </c>
      <c r="B831" s="3" t="s">
        <v>830</v>
      </c>
      <c r="C831" s="3" t="s">
        <v>4939</v>
      </c>
      <c r="D831" s="15">
        <f t="shared" si="24"/>
        <v>20</v>
      </c>
      <c r="E831"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>
        <f t="shared" si="25"/>
        <v>260</v>
      </c>
      <c r="Q831" s="5" t="s">
        <v>8325</v>
      </c>
      <c r="R831" t="s">
        <v>8326</v>
      </c>
    </row>
    <row r="832" spans="1:18" ht="45" x14ac:dyDescent="0.25">
      <c r="A832">
        <v>830</v>
      </c>
      <c r="B832" s="3" t="s">
        <v>831</v>
      </c>
      <c r="C832" s="3" t="s">
        <v>4940</v>
      </c>
      <c r="D832" s="15">
        <f t="shared" si="24"/>
        <v>141</v>
      </c>
      <c r="E832"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>
        <f t="shared" si="25"/>
        <v>970.5</v>
      </c>
      <c r="Q832" s="5" t="s">
        <v>8325</v>
      </c>
      <c r="R832" t="s">
        <v>8326</v>
      </c>
    </row>
    <row r="833" spans="1:18" ht="45" x14ac:dyDescent="0.25">
      <c r="A833">
        <v>831</v>
      </c>
      <c r="B833" s="3" t="s">
        <v>832</v>
      </c>
      <c r="C833" s="3" t="s">
        <v>4941</v>
      </c>
      <c r="D833" s="15">
        <f t="shared" si="24"/>
        <v>2000</v>
      </c>
      <c r="E833"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>
        <f t="shared" si="25"/>
        <v>1750</v>
      </c>
      <c r="Q833" s="5" t="s">
        <v>8325</v>
      </c>
      <c r="R833" t="s">
        <v>8326</v>
      </c>
    </row>
    <row r="834" spans="1:18" ht="60" x14ac:dyDescent="0.25">
      <c r="A834">
        <v>832</v>
      </c>
      <c r="B834" s="3" t="s">
        <v>833</v>
      </c>
      <c r="C834" s="3" t="s">
        <v>4942</v>
      </c>
      <c r="D834" s="15">
        <f t="shared" si="24"/>
        <v>91.059999999999491</v>
      </c>
      <c r="E834"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>
        <f t="shared" si="25"/>
        <v>7545.53</v>
      </c>
      <c r="Q834" s="5" t="s">
        <v>8325</v>
      </c>
      <c r="R834" t="s">
        <v>8326</v>
      </c>
    </row>
    <row r="835" spans="1:18" x14ac:dyDescent="0.25">
      <c r="A835">
        <v>833</v>
      </c>
      <c r="B835" s="3" t="s">
        <v>834</v>
      </c>
      <c r="C835" s="3" t="s">
        <v>4943</v>
      </c>
      <c r="D835" s="15">
        <f t="shared" ref="D835:D898" si="26">F835-E835</f>
        <v>100</v>
      </c>
      <c r="E835"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>
        <f t="shared" ref="P835:P898" si="27">AVERAGE(D835:E835)</f>
        <v>3050</v>
      </c>
      <c r="Q835" s="5" t="s">
        <v>8325</v>
      </c>
      <c r="R835" t="s">
        <v>8326</v>
      </c>
    </row>
    <row r="836" spans="1:18" ht="60" x14ac:dyDescent="0.25">
      <c r="A836">
        <v>834</v>
      </c>
      <c r="B836" s="3" t="s">
        <v>835</v>
      </c>
      <c r="C836" s="3" t="s">
        <v>4944</v>
      </c>
      <c r="D836" s="15">
        <f t="shared" si="26"/>
        <v>1706</v>
      </c>
      <c r="E836"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>
        <f t="shared" si="27"/>
        <v>3603</v>
      </c>
      <c r="Q836" s="5" t="s">
        <v>8325</v>
      </c>
      <c r="R836" t="s">
        <v>8326</v>
      </c>
    </row>
    <row r="837" spans="1:18" ht="60" x14ac:dyDescent="0.25">
      <c r="A837">
        <v>835</v>
      </c>
      <c r="B837" s="3" t="s">
        <v>836</v>
      </c>
      <c r="C837" s="3" t="s">
        <v>4945</v>
      </c>
      <c r="D837" s="15">
        <f t="shared" si="26"/>
        <v>345</v>
      </c>
      <c r="E837"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>
        <f t="shared" si="27"/>
        <v>1172.5</v>
      </c>
      <c r="Q837" s="5" t="s">
        <v>8325</v>
      </c>
      <c r="R837" t="s">
        <v>8326</v>
      </c>
    </row>
    <row r="838" spans="1:18" x14ac:dyDescent="0.25">
      <c r="A838">
        <v>836</v>
      </c>
      <c r="B838" s="3" t="s">
        <v>837</v>
      </c>
      <c r="C838" s="3" t="s">
        <v>4946</v>
      </c>
      <c r="D838" s="15">
        <f t="shared" si="26"/>
        <v>46.520000000000437</v>
      </c>
      <c r="E838"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>
        <f t="shared" si="27"/>
        <v>2523.2600000000002</v>
      </c>
      <c r="Q838" s="5" t="s">
        <v>8325</v>
      </c>
      <c r="R838" t="s">
        <v>8326</v>
      </c>
    </row>
    <row r="839" spans="1:18" ht="45" x14ac:dyDescent="0.25">
      <c r="A839">
        <v>837</v>
      </c>
      <c r="B839" s="3" t="s">
        <v>838</v>
      </c>
      <c r="C839" s="3" t="s">
        <v>4947</v>
      </c>
      <c r="D839" s="15">
        <f t="shared" si="26"/>
        <v>545</v>
      </c>
      <c r="E839"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>
        <f t="shared" si="27"/>
        <v>1522.5</v>
      </c>
      <c r="Q839" s="5" t="s">
        <v>8325</v>
      </c>
      <c r="R839" t="s">
        <v>8326</v>
      </c>
    </row>
    <row r="840" spans="1:18" ht="60" x14ac:dyDescent="0.25">
      <c r="A840">
        <v>838</v>
      </c>
      <c r="B840" s="3" t="s">
        <v>839</v>
      </c>
      <c r="C840" s="3" t="s">
        <v>4948</v>
      </c>
      <c r="D840" s="15">
        <f t="shared" si="26"/>
        <v>908</v>
      </c>
      <c r="E840"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>
        <f t="shared" si="27"/>
        <v>1454</v>
      </c>
      <c r="Q840" s="5" t="s">
        <v>8325</v>
      </c>
      <c r="R840" t="s">
        <v>8326</v>
      </c>
    </row>
    <row r="841" spans="1:18" ht="45" x14ac:dyDescent="0.25">
      <c r="A841">
        <v>839</v>
      </c>
      <c r="B841" s="3" t="s">
        <v>840</v>
      </c>
      <c r="C841" s="3" t="s">
        <v>4949</v>
      </c>
      <c r="D841" s="15">
        <f t="shared" si="26"/>
        <v>830.82999999999993</v>
      </c>
      <c r="E841"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>
        <f t="shared" si="27"/>
        <v>2915.415</v>
      </c>
      <c r="Q841" s="5" t="s">
        <v>8325</v>
      </c>
      <c r="R841" t="s">
        <v>8326</v>
      </c>
    </row>
    <row r="842" spans="1:18" ht="45" x14ac:dyDescent="0.25">
      <c r="A842">
        <v>840</v>
      </c>
      <c r="B842" s="3" t="s">
        <v>841</v>
      </c>
      <c r="C842" s="3" t="s">
        <v>4950</v>
      </c>
      <c r="D842" s="15">
        <f t="shared" si="26"/>
        <v>2041.6599999999999</v>
      </c>
      <c r="E842"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>
        <f t="shared" si="27"/>
        <v>6020.83</v>
      </c>
      <c r="Q842" s="5" t="s">
        <v>8325</v>
      </c>
      <c r="R842" t="s">
        <v>8327</v>
      </c>
    </row>
    <row r="843" spans="1:18" ht="60" x14ac:dyDescent="0.25">
      <c r="A843">
        <v>841</v>
      </c>
      <c r="B843" s="3" t="s">
        <v>842</v>
      </c>
      <c r="C843" s="3" t="s">
        <v>4951</v>
      </c>
      <c r="D843" s="15">
        <f t="shared" si="26"/>
        <v>66</v>
      </c>
      <c r="E843"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>
        <f t="shared" si="27"/>
        <v>2533</v>
      </c>
      <c r="Q843" s="5" t="s">
        <v>8325</v>
      </c>
      <c r="R843" t="s">
        <v>8327</v>
      </c>
    </row>
    <row r="844" spans="1:18" ht="45" x14ac:dyDescent="0.25">
      <c r="A844">
        <v>842</v>
      </c>
      <c r="B844" s="3" t="s">
        <v>843</v>
      </c>
      <c r="C844" s="3" t="s">
        <v>4952</v>
      </c>
      <c r="D844" s="15">
        <f t="shared" si="26"/>
        <v>108</v>
      </c>
      <c r="E844"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>
        <f t="shared" si="27"/>
        <v>1304</v>
      </c>
      <c r="Q844" s="5" t="s">
        <v>8325</v>
      </c>
      <c r="R844" t="s">
        <v>8327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15">
        <f t="shared" si="26"/>
        <v>5014</v>
      </c>
      <c r="E845"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>
        <f t="shared" si="27"/>
        <v>4007</v>
      </c>
      <c r="Q845" s="5" t="s">
        <v>8325</v>
      </c>
      <c r="R845" t="s">
        <v>8327</v>
      </c>
    </row>
    <row r="846" spans="1:18" ht="60" x14ac:dyDescent="0.25">
      <c r="A846">
        <v>844</v>
      </c>
      <c r="B846" s="3" t="s">
        <v>845</v>
      </c>
      <c r="C846" s="3" t="s">
        <v>4954</v>
      </c>
      <c r="D846" s="15">
        <f t="shared" si="26"/>
        <v>2824</v>
      </c>
      <c r="E846"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>
        <f t="shared" si="27"/>
        <v>2912</v>
      </c>
      <c r="Q846" s="5" t="s">
        <v>8325</v>
      </c>
      <c r="R846" t="s">
        <v>8327</v>
      </c>
    </row>
    <row r="847" spans="1:18" ht="45" x14ac:dyDescent="0.25">
      <c r="A847">
        <v>845</v>
      </c>
      <c r="B847" s="3" t="s">
        <v>846</v>
      </c>
      <c r="C847" s="3" t="s">
        <v>4955</v>
      </c>
      <c r="D847" s="15">
        <f t="shared" si="26"/>
        <v>1019.0100000000002</v>
      </c>
      <c r="E847"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>
        <f t="shared" si="27"/>
        <v>3009.5050000000001</v>
      </c>
      <c r="Q847" s="5" t="s">
        <v>8325</v>
      </c>
      <c r="R847" t="s">
        <v>8327</v>
      </c>
    </row>
    <row r="848" spans="1:18" ht="45" x14ac:dyDescent="0.25">
      <c r="A848">
        <v>846</v>
      </c>
      <c r="B848" s="3" t="s">
        <v>847</v>
      </c>
      <c r="C848" s="3" t="s">
        <v>4956</v>
      </c>
      <c r="D848" s="15">
        <f t="shared" si="26"/>
        <v>242.01</v>
      </c>
      <c r="E848"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>
        <f t="shared" si="27"/>
        <v>671.005</v>
      </c>
      <c r="Q848" s="5" t="s">
        <v>8325</v>
      </c>
      <c r="R848" t="s">
        <v>8327</v>
      </c>
    </row>
    <row r="849" spans="1:18" ht="30" x14ac:dyDescent="0.25">
      <c r="A849">
        <v>847</v>
      </c>
      <c r="B849" s="3" t="s">
        <v>848</v>
      </c>
      <c r="C849" s="3" t="s">
        <v>4957</v>
      </c>
      <c r="D849" s="15">
        <f t="shared" si="26"/>
        <v>0</v>
      </c>
      <c r="E849"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>
        <f t="shared" si="27"/>
        <v>5</v>
      </c>
      <c r="Q849" s="5" t="s">
        <v>8325</v>
      </c>
      <c r="R849" t="s">
        <v>8327</v>
      </c>
    </row>
    <row r="850" spans="1:18" ht="45" x14ac:dyDescent="0.25">
      <c r="A850">
        <v>848</v>
      </c>
      <c r="B850" s="3" t="s">
        <v>849</v>
      </c>
      <c r="C850" s="3" t="s">
        <v>4958</v>
      </c>
      <c r="D850" s="15">
        <f t="shared" si="26"/>
        <v>0</v>
      </c>
      <c r="E850"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>
        <f t="shared" si="27"/>
        <v>150</v>
      </c>
      <c r="Q850" s="5" t="s">
        <v>8325</v>
      </c>
      <c r="R850" t="s">
        <v>8327</v>
      </c>
    </row>
    <row r="851" spans="1:18" ht="60" x14ac:dyDescent="0.25">
      <c r="A851">
        <v>849</v>
      </c>
      <c r="B851" s="3" t="s">
        <v>850</v>
      </c>
      <c r="C851" s="3" t="s">
        <v>4959</v>
      </c>
      <c r="D851" s="15">
        <f t="shared" si="26"/>
        <v>796</v>
      </c>
      <c r="E851"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>
        <f t="shared" si="27"/>
        <v>2398</v>
      </c>
      <c r="Q851" s="5" t="s">
        <v>8325</v>
      </c>
      <c r="R851" t="s">
        <v>8327</v>
      </c>
    </row>
    <row r="852" spans="1:18" ht="45" x14ac:dyDescent="0.25">
      <c r="A852">
        <v>850</v>
      </c>
      <c r="B852" s="3" t="s">
        <v>851</v>
      </c>
      <c r="C852" s="3" t="s">
        <v>4960</v>
      </c>
      <c r="D852" s="15">
        <f t="shared" si="26"/>
        <v>2207</v>
      </c>
      <c r="E852"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>
        <f t="shared" si="27"/>
        <v>3103.5</v>
      </c>
      <c r="Q852" s="5" t="s">
        <v>8325</v>
      </c>
      <c r="R852" t="s">
        <v>8327</v>
      </c>
    </row>
    <row r="853" spans="1:18" ht="45" x14ac:dyDescent="0.25">
      <c r="A853">
        <v>851</v>
      </c>
      <c r="B853" s="3" t="s">
        <v>852</v>
      </c>
      <c r="C853" s="3" t="s">
        <v>4961</v>
      </c>
      <c r="D853" s="15">
        <f t="shared" si="26"/>
        <v>609</v>
      </c>
      <c r="E853"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>
        <f t="shared" si="27"/>
        <v>1304.5</v>
      </c>
      <c r="Q853" s="5" t="s">
        <v>8325</v>
      </c>
      <c r="R853" t="s">
        <v>8327</v>
      </c>
    </row>
    <row r="854" spans="1:18" ht="30" x14ac:dyDescent="0.25">
      <c r="A854">
        <v>852</v>
      </c>
      <c r="B854" s="3" t="s">
        <v>853</v>
      </c>
      <c r="C854" s="3" t="s">
        <v>4962</v>
      </c>
      <c r="D854" s="15">
        <f t="shared" si="26"/>
        <v>174</v>
      </c>
      <c r="E854"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>
        <f t="shared" si="27"/>
        <v>1837</v>
      </c>
      <c r="Q854" s="5" t="s">
        <v>8325</v>
      </c>
      <c r="R854" t="s">
        <v>8327</v>
      </c>
    </row>
    <row r="855" spans="1:18" ht="45" x14ac:dyDescent="0.25">
      <c r="A855">
        <v>853</v>
      </c>
      <c r="B855" s="3" t="s">
        <v>854</v>
      </c>
      <c r="C855" s="3" t="s">
        <v>4963</v>
      </c>
      <c r="D855" s="15">
        <f t="shared" si="26"/>
        <v>0</v>
      </c>
      <c r="E855"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>
        <f t="shared" si="27"/>
        <v>150</v>
      </c>
      <c r="Q855" s="5" t="s">
        <v>8325</v>
      </c>
      <c r="R855" t="s">
        <v>8327</v>
      </c>
    </row>
    <row r="856" spans="1:18" ht="45" x14ac:dyDescent="0.25">
      <c r="A856">
        <v>854</v>
      </c>
      <c r="B856" s="3" t="s">
        <v>855</v>
      </c>
      <c r="C856" s="3" t="s">
        <v>4964</v>
      </c>
      <c r="D856" s="15">
        <f t="shared" si="26"/>
        <v>5065.3000000000029</v>
      </c>
      <c r="E856"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>
        <f t="shared" si="27"/>
        <v>16432.650000000001</v>
      </c>
      <c r="Q856" s="5" t="s">
        <v>8325</v>
      </c>
      <c r="R856" t="s">
        <v>8327</v>
      </c>
    </row>
    <row r="857" spans="1:18" ht="45" x14ac:dyDescent="0.25">
      <c r="A857">
        <v>855</v>
      </c>
      <c r="B857" s="3" t="s">
        <v>856</v>
      </c>
      <c r="C857" s="3" t="s">
        <v>4965</v>
      </c>
      <c r="D857" s="15">
        <f t="shared" si="26"/>
        <v>50</v>
      </c>
      <c r="E857"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>
        <f t="shared" si="27"/>
        <v>750</v>
      </c>
      <c r="Q857" s="5" t="s">
        <v>8325</v>
      </c>
      <c r="R857" t="s">
        <v>8327</v>
      </c>
    </row>
    <row r="858" spans="1:18" ht="60" x14ac:dyDescent="0.25">
      <c r="A858">
        <v>856</v>
      </c>
      <c r="B858" s="3" t="s">
        <v>857</v>
      </c>
      <c r="C858" s="3" t="s">
        <v>4966</v>
      </c>
      <c r="D858" s="15">
        <f t="shared" si="26"/>
        <v>295</v>
      </c>
      <c r="E858"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>
        <f t="shared" si="27"/>
        <v>272.5</v>
      </c>
      <c r="Q858" s="5" t="s">
        <v>8325</v>
      </c>
      <c r="R858" t="s">
        <v>8327</v>
      </c>
    </row>
    <row r="859" spans="1:18" ht="45" x14ac:dyDescent="0.25">
      <c r="A859">
        <v>857</v>
      </c>
      <c r="B859" s="3" t="s">
        <v>858</v>
      </c>
      <c r="C859" s="3" t="s">
        <v>4967</v>
      </c>
      <c r="D859" s="15">
        <f t="shared" si="26"/>
        <v>0</v>
      </c>
      <c r="E859"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>
        <f t="shared" si="27"/>
        <v>600</v>
      </c>
      <c r="Q859" s="5" t="s">
        <v>8325</v>
      </c>
      <c r="R859" t="s">
        <v>8327</v>
      </c>
    </row>
    <row r="860" spans="1:18" ht="60" x14ac:dyDescent="0.25">
      <c r="A860">
        <v>858</v>
      </c>
      <c r="B860" s="3" t="s">
        <v>859</v>
      </c>
      <c r="C860" s="3" t="s">
        <v>4968</v>
      </c>
      <c r="D860" s="15">
        <f t="shared" si="26"/>
        <v>528.06999999999994</v>
      </c>
      <c r="E860"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>
        <f t="shared" si="27"/>
        <v>864.03499999999997</v>
      </c>
      <c r="Q860" s="5" t="s">
        <v>8325</v>
      </c>
      <c r="R860" t="s">
        <v>8327</v>
      </c>
    </row>
    <row r="861" spans="1:18" ht="45" x14ac:dyDescent="0.25">
      <c r="A861">
        <v>859</v>
      </c>
      <c r="B861" s="3" t="s">
        <v>860</v>
      </c>
      <c r="C861" s="3" t="s">
        <v>4969</v>
      </c>
      <c r="D861" s="15">
        <f t="shared" si="26"/>
        <v>187</v>
      </c>
      <c r="E861"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>
        <f t="shared" si="27"/>
        <v>2093.5</v>
      </c>
      <c r="Q861" s="5" t="s">
        <v>8325</v>
      </c>
      <c r="R861" t="s">
        <v>8327</v>
      </c>
    </row>
    <row r="862" spans="1:18" ht="60" x14ac:dyDescent="0.25">
      <c r="A862">
        <v>860</v>
      </c>
      <c r="B862" s="3" t="s">
        <v>861</v>
      </c>
      <c r="C862" s="3" t="s">
        <v>4970</v>
      </c>
      <c r="D862" s="15">
        <f t="shared" si="26"/>
        <v>-11460</v>
      </c>
      <c r="E862">
        <v>14000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>
        <f t="shared" si="27"/>
        <v>1270</v>
      </c>
      <c r="Q862" s="5" t="s">
        <v>8325</v>
      </c>
      <c r="R862" t="s">
        <v>8328</v>
      </c>
    </row>
    <row r="863" spans="1:18" ht="45" x14ac:dyDescent="0.25">
      <c r="A863">
        <v>861</v>
      </c>
      <c r="B863" s="3" t="s">
        <v>862</v>
      </c>
      <c r="C863" s="3" t="s">
        <v>4971</v>
      </c>
      <c r="D863" s="15">
        <f t="shared" si="26"/>
        <v>-4399</v>
      </c>
      <c r="E863">
        <v>4500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>
        <f t="shared" si="27"/>
        <v>50.5</v>
      </c>
      <c r="Q863" s="5" t="s">
        <v>8325</v>
      </c>
      <c r="R863" t="s">
        <v>8328</v>
      </c>
    </row>
    <row r="864" spans="1:18" ht="45" x14ac:dyDescent="0.25">
      <c r="A864">
        <v>862</v>
      </c>
      <c r="B864" s="3" t="s">
        <v>863</v>
      </c>
      <c r="C864" s="3" t="s">
        <v>4972</v>
      </c>
      <c r="D864" s="15">
        <f t="shared" si="26"/>
        <v>-49830</v>
      </c>
      <c r="E864">
        <v>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>
        <f t="shared" si="27"/>
        <v>85</v>
      </c>
      <c r="Q864" s="5" t="s">
        <v>8325</v>
      </c>
      <c r="R864" t="s">
        <v>8328</v>
      </c>
    </row>
    <row r="865" spans="1:18" ht="45" x14ac:dyDescent="0.25">
      <c r="A865">
        <v>863</v>
      </c>
      <c r="B865" s="3" t="s">
        <v>864</v>
      </c>
      <c r="C865" s="3" t="s">
        <v>4973</v>
      </c>
      <c r="D865" s="15">
        <f t="shared" si="26"/>
        <v>-1910</v>
      </c>
      <c r="E865">
        <v>2000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>
        <f t="shared" si="27"/>
        <v>45</v>
      </c>
      <c r="Q865" s="5" t="s">
        <v>8325</v>
      </c>
      <c r="R865" t="s">
        <v>8328</v>
      </c>
    </row>
    <row r="866" spans="1:18" ht="45" x14ac:dyDescent="0.25">
      <c r="A866">
        <v>864</v>
      </c>
      <c r="B866" s="3" t="s">
        <v>865</v>
      </c>
      <c r="C866" s="3" t="s">
        <v>4974</v>
      </c>
      <c r="D866" s="15">
        <f t="shared" si="26"/>
        <v>-3800</v>
      </c>
      <c r="E866">
        <v>6500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>
        <f t="shared" si="27"/>
        <v>1350</v>
      </c>
      <c r="Q866" s="5" t="s">
        <v>8325</v>
      </c>
      <c r="R866" t="s">
        <v>8328</v>
      </c>
    </row>
    <row r="867" spans="1:18" ht="60" x14ac:dyDescent="0.25">
      <c r="A867">
        <v>865</v>
      </c>
      <c r="B867" s="3" t="s">
        <v>866</v>
      </c>
      <c r="C867" s="3" t="s">
        <v>4975</v>
      </c>
      <c r="D867" s="15">
        <f t="shared" si="26"/>
        <v>-2155</v>
      </c>
      <c r="E867">
        <v>2200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>
        <f t="shared" si="27"/>
        <v>22.5</v>
      </c>
      <c r="Q867" s="5" t="s">
        <v>8325</v>
      </c>
      <c r="R867" t="s">
        <v>8328</v>
      </c>
    </row>
    <row r="868" spans="1:18" ht="45" x14ac:dyDescent="0.25">
      <c r="A868">
        <v>866</v>
      </c>
      <c r="B868" s="3" t="s">
        <v>867</v>
      </c>
      <c r="C868" s="3" t="s">
        <v>4976</v>
      </c>
      <c r="D868" s="15">
        <f t="shared" si="26"/>
        <v>-2860</v>
      </c>
      <c r="E868">
        <v>3500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>
        <f t="shared" si="27"/>
        <v>320</v>
      </c>
      <c r="Q868" s="5" t="s">
        <v>8325</v>
      </c>
      <c r="R868" t="s">
        <v>8328</v>
      </c>
    </row>
    <row r="869" spans="1:18" ht="60" x14ac:dyDescent="0.25">
      <c r="A869">
        <v>867</v>
      </c>
      <c r="B869" s="3" t="s">
        <v>868</v>
      </c>
      <c r="C869" s="3" t="s">
        <v>4977</v>
      </c>
      <c r="D869" s="15">
        <f t="shared" si="26"/>
        <v>-3799</v>
      </c>
      <c r="E869">
        <v>5000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>
        <f t="shared" si="27"/>
        <v>600.5</v>
      </c>
      <c r="Q869" s="5" t="s">
        <v>8325</v>
      </c>
      <c r="R869" t="s">
        <v>8328</v>
      </c>
    </row>
    <row r="870" spans="1:18" ht="60" x14ac:dyDescent="0.25">
      <c r="A870">
        <v>868</v>
      </c>
      <c r="B870" s="3" t="s">
        <v>869</v>
      </c>
      <c r="C870" s="3" t="s">
        <v>4978</v>
      </c>
      <c r="D870" s="15">
        <f t="shared" si="26"/>
        <v>-44950</v>
      </c>
      <c r="E870">
        <v>45000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>
        <f t="shared" si="27"/>
        <v>25</v>
      </c>
      <c r="Q870" s="5" t="s">
        <v>8325</v>
      </c>
      <c r="R870" t="s">
        <v>8328</v>
      </c>
    </row>
    <row r="871" spans="1:18" ht="60" x14ac:dyDescent="0.25">
      <c r="A871">
        <v>869</v>
      </c>
      <c r="B871" s="3" t="s">
        <v>870</v>
      </c>
      <c r="C871" s="3" t="s">
        <v>4979</v>
      </c>
      <c r="D871" s="15">
        <f t="shared" si="26"/>
        <v>-7760</v>
      </c>
      <c r="E871">
        <v>8800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>
        <f t="shared" si="27"/>
        <v>520</v>
      </c>
      <c r="Q871" s="5" t="s">
        <v>8325</v>
      </c>
      <c r="R871" t="s">
        <v>8328</v>
      </c>
    </row>
    <row r="872" spans="1:18" ht="60" x14ac:dyDescent="0.25">
      <c r="A872">
        <v>870</v>
      </c>
      <c r="B872" s="3" t="s">
        <v>871</v>
      </c>
      <c r="C872" s="3" t="s">
        <v>4980</v>
      </c>
      <c r="D872" s="15">
        <f t="shared" si="26"/>
        <v>-19938</v>
      </c>
      <c r="E872">
        <v>20000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>
        <f t="shared" si="27"/>
        <v>31</v>
      </c>
      <c r="Q872" s="5" t="s">
        <v>8325</v>
      </c>
      <c r="R872" t="s">
        <v>8328</v>
      </c>
    </row>
    <row r="873" spans="1:18" ht="60" x14ac:dyDescent="0.25">
      <c r="A873">
        <v>871</v>
      </c>
      <c r="B873" s="3" t="s">
        <v>872</v>
      </c>
      <c r="C873" s="3" t="s">
        <v>4981</v>
      </c>
      <c r="D873" s="15">
        <f t="shared" si="26"/>
        <v>-5675</v>
      </c>
      <c r="E873">
        <v>6000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>
        <f t="shared" si="27"/>
        <v>162.5</v>
      </c>
      <c r="Q873" s="5" t="s">
        <v>8325</v>
      </c>
      <c r="R873" t="s">
        <v>8328</v>
      </c>
    </row>
    <row r="874" spans="1:18" ht="45" x14ac:dyDescent="0.25">
      <c r="A874">
        <v>872</v>
      </c>
      <c r="B874" s="3" t="s">
        <v>873</v>
      </c>
      <c r="C874" s="3" t="s">
        <v>4982</v>
      </c>
      <c r="D874" s="15">
        <f t="shared" si="26"/>
        <v>-7935</v>
      </c>
      <c r="E874">
        <v>8000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>
        <f t="shared" si="27"/>
        <v>32.5</v>
      </c>
      <c r="Q874" s="5" t="s">
        <v>8325</v>
      </c>
      <c r="R874" t="s">
        <v>8328</v>
      </c>
    </row>
    <row r="875" spans="1:18" ht="45" x14ac:dyDescent="0.25">
      <c r="A875">
        <v>873</v>
      </c>
      <c r="B875" s="3" t="s">
        <v>874</v>
      </c>
      <c r="C875" s="3" t="s">
        <v>4983</v>
      </c>
      <c r="D875" s="15">
        <f t="shared" si="26"/>
        <v>-3455</v>
      </c>
      <c r="E875">
        <v>3500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>
        <f t="shared" si="27"/>
        <v>22.5</v>
      </c>
      <c r="Q875" s="5" t="s">
        <v>8325</v>
      </c>
      <c r="R875" t="s">
        <v>8328</v>
      </c>
    </row>
    <row r="876" spans="1:18" ht="60" x14ac:dyDescent="0.25">
      <c r="A876">
        <v>874</v>
      </c>
      <c r="B876" s="3" t="s">
        <v>875</v>
      </c>
      <c r="C876" s="3" t="s">
        <v>4984</v>
      </c>
      <c r="D876" s="15">
        <f t="shared" si="26"/>
        <v>-2270</v>
      </c>
      <c r="E876">
        <v>3000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>
        <f t="shared" si="27"/>
        <v>365</v>
      </c>
      <c r="Q876" s="5" t="s">
        <v>8325</v>
      </c>
      <c r="R876" t="s">
        <v>8328</v>
      </c>
    </row>
    <row r="877" spans="1:18" ht="60" x14ac:dyDescent="0.25">
      <c r="A877">
        <v>875</v>
      </c>
      <c r="B877" s="3" t="s">
        <v>876</v>
      </c>
      <c r="C877" s="3" t="s">
        <v>4985</v>
      </c>
      <c r="D877" s="15">
        <f t="shared" si="26"/>
        <v>-5000</v>
      </c>
      <c r="E877">
        <v>5000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>
        <f t="shared" si="27"/>
        <v>0</v>
      </c>
      <c r="Q877" s="5" t="s">
        <v>8325</v>
      </c>
      <c r="R877" t="s">
        <v>8328</v>
      </c>
    </row>
    <row r="878" spans="1:18" ht="30" x14ac:dyDescent="0.25">
      <c r="A878">
        <v>876</v>
      </c>
      <c r="B878" s="3" t="s">
        <v>877</v>
      </c>
      <c r="C878" s="3" t="s">
        <v>4986</v>
      </c>
      <c r="D878" s="15">
        <f t="shared" si="26"/>
        <v>-1866</v>
      </c>
      <c r="E878">
        <v>3152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>
        <f t="shared" si="27"/>
        <v>643</v>
      </c>
      <c r="Q878" s="5" t="s">
        <v>8325</v>
      </c>
      <c r="R878" t="s">
        <v>8328</v>
      </c>
    </row>
    <row r="879" spans="1:18" ht="60" x14ac:dyDescent="0.25">
      <c r="A879">
        <v>877</v>
      </c>
      <c r="B879" s="3" t="s">
        <v>878</v>
      </c>
      <c r="C879" s="3" t="s">
        <v>4987</v>
      </c>
      <c r="D879" s="15">
        <f t="shared" si="26"/>
        <v>-649</v>
      </c>
      <c r="E879">
        <v>2000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>
        <f t="shared" si="27"/>
        <v>675.5</v>
      </c>
      <c r="Q879" s="5" t="s">
        <v>8325</v>
      </c>
      <c r="R879" t="s">
        <v>8328</v>
      </c>
    </row>
    <row r="880" spans="1:18" ht="60" x14ac:dyDescent="0.25">
      <c r="A880">
        <v>878</v>
      </c>
      <c r="B880" s="3" t="s">
        <v>879</v>
      </c>
      <c r="C880" s="3" t="s">
        <v>4988</v>
      </c>
      <c r="D880" s="15">
        <f t="shared" si="26"/>
        <v>-4935</v>
      </c>
      <c r="E880">
        <v>5000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>
        <f t="shared" si="27"/>
        <v>32.5</v>
      </c>
      <c r="Q880" s="5" t="s">
        <v>8325</v>
      </c>
      <c r="R880" t="s">
        <v>8328</v>
      </c>
    </row>
    <row r="881" spans="1:18" ht="60" x14ac:dyDescent="0.25">
      <c r="A881">
        <v>879</v>
      </c>
      <c r="B881" s="3" t="s">
        <v>880</v>
      </c>
      <c r="C881" s="3" t="s">
        <v>4989</v>
      </c>
      <c r="D881" s="15">
        <f t="shared" si="26"/>
        <v>-1456</v>
      </c>
      <c r="E881">
        <v>2100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>
        <f t="shared" si="27"/>
        <v>322</v>
      </c>
      <c r="Q881" s="5" t="s">
        <v>8325</v>
      </c>
      <c r="R881" t="s">
        <v>8328</v>
      </c>
    </row>
    <row r="882" spans="1:18" ht="60" x14ac:dyDescent="0.25">
      <c r="A882">
        <v>880</v>
      </c>
      <c r="B882" s="3" t="s">
        <v>881</v>
      </c>
      <c r="C882" s="3" t="s">
        <v>4990</v>
      </c>
      <c r="D882" s="15">
        <f t="shared" si="26"/>
        <v>-3667</v>
      </c>
      <c r="E882">
        <v>3780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>
        <f t="shared" si="27"/>
        <v>56.5</v>
      </c>
      <c r="Q882" s="5" t="s">
        <v>8325</v>
      </c>
      <c r="R882" t="s">
        <v>8329</v>
      </c>
    </row>
    <row r="883" spans="1:18" ht="45" x14ac:dyDescent="0.25">
      <c r="A883">
        <v>881</v>
      </c>
      <c r="B883" s="3" t="s">
        <v>882</v>
      </c>
      <c r="C883" s="3" t="s">
        <v>4991</v>
      </c>
      <c r="D883" s="15">
        <f t="shared" si="26"/>
        <v>-3720</v>
      </c>
      <c r="E883">
        <v>3750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>
        <f t="shared" si="27"/>
        <v>15</v>
      </c>
      <c r="Q883" s="5" t="s">
        <v>8325</v>
      </c>
      <c r="R883" t="s">
        <v>8329</v>
      </c>
    </row>
    <row r="884" spans="1:18" ht="60" x14ac:dyDescent="0.25">
      <c r="A884">
        <v>882</v>
      </c>
      <c r="B884" s="3" t="s">
        <v>883</v>
      </c>
      <c r="C884" s="3" t="s">
        <v>4992</v>
      </c>
      <c r="D884" s="15">
        <f t="shared" si="26"/>
        <v>-1198</v>
      </c>
      <c r="E884">
        <v>1500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>
        <f t="shared" si="27"/>
        <v>151</v>
      </c>
      <c r="Q884" s="5" t="s">
        <v>8325</v>
      </c>
      <c r="R884" t="s">
        <v>8329</v>
      </c>
    </row>
    <row r="885" spans="1:18" ht="60" x14ac:dyDescent="0.25">
      <c r="A885">
        <v>883</v>
      </c>
      <c r="B885" s="3" t="s">
        <v>884</v>
      </c>
      <c r="C885" s="3" t="s">
        <v>4993</v>
      </c>
      <c r="D885" s="15">
        <f t="shared" si="26"/>
        <v>-2999</v>
      </c>
      <c r="E885">
        <v>5000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>
        <f t="shared" si="27"/>
        <v>1000.5</v>
      </c>
      <c r="Q885" s="5" t="s">
        <v>8325</v>
      </c>
      <c r="R885" t="s">
        <v>8329</v>
      </c>
    </row>
    <row r="886" spans="1:18" ht="45" x14ac:dyDescent="0.25">
      <c r="A886">
        <v>884</v>
      </c>
      <c r="B886" s="3" t="s">
        <v>885</v>
      </c>
      <c r="C886" s="3" t="s">
        <v>4994</v>
      </c>
      <c r="D886" s="15">
        <f t="shared" si="26"/>
        <v>-1980</v>
      </c>
      <c r="E886">
        <v>2000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>
        <f t="shared" si="27"/>
        <v>10</v>
      </c>
      <c r="Q886" s="5" t="s">
        <v>8325</v>
      </c>
      <c r="R886" t="s">
        <v>8329</v>
      </c>
    </row>
    <row r="887" spans="1:18" ht="45" x14ac:dyDescent="0.25">
      <c r="A887">
        <v>885</v>
      </c>
      <c r="B887" s="3" t="s">
        <v>886</v>
      </c>
      <c r="C887" s="3" t="s">
        <v>4995</v>
      </c>
      <c r="D887" s="15">
        <f t="shared" si="26"/>
        <v>-250</v>
      </c>
      <c r="E887">
        <v>1000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>
        <f t="shared" si="27"/>
        <v>375</v>
      </c>
      <c r="Q887" s="5" t="s">
        <v>8325</v>
      </c>
      <c r="R887" t="s">
        <v>8329</v>
      </c>
    </row>
    <row r="888" spans="1:18" ht="60" x14ac:dyDescent="0.25">
      <c r="A888">
        <v>886</v>
      </c>
      <c r="B888" s="3" t="s">
        <v>887</v>
      </c>
      <c r="C888" s="3" t="s">
        <v>4996</v>
      </c>
      <c r="D888" s="15">
        <f t="shared" si="26"/>
        <v>-295</v>
      </c>
      <c r="E888">
        <v>500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>
        <f t="shared" si="27"/>
        <v>102.5</v>
      </c>
      <c r="Q888" s="5" t="s">
        <v>8325</v>
      </c>
      <c r="R888" t="s">
        <v>8329</v>
      </c>
    </row>
    <row r="889" spans="1:18" ht="60" x14ac:dyDescent="0.25">
      <c r="A889">
        <v>887</v>
      </c>
      <c r="B889" s="3" t="s">
        <v>888</v>
      </c>
      <c r="C889" s="3" t="s">
        <v>4997</v>
      </c>
      <c r="D889" s="15">
        <f t="shared" si="26"/>
        <v>-1000</v>
      </c>
      <c r="E889">
        <v>1000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>
        <f t="shared" si="27"/>
        <v>0</v>
      </c>
      <c r="Q889" s="5" t="s">
        <v>8325</v>
      </c>
      <c r="R889" t="s">
        <v>8329</v>
      </c>
    </row>
    <row r="890" spans="1:18" ht="60" x14ac:dyDescent="0.25">
      <c r="A890">
        <v>888</v>
      </c>
      <c r="B890" s="3" t="s">
        <v>889</v>
      </c>
      <c r="C890" s="3" t="s">
        <v>4998</v>
      </c>
      <c r="D890" s="15">
        <f t="shared" si="26"/>
        <v>-928</v>
      </c>
      <c r="E890">
        <v>1000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>
        <f t="shared" si="27"/>
        <v>36</v>
      </c>
      <c r="Q890" s="5" t="s">
        <v>8325</v>
      </c>
      <c r="R890" t="s">
        <v>8329</v>
      </c>
    </row>
    <row r="891" spans="1:18" ht="45" x14ac:dyDescent="0.25">
      <c r="A891">
        <v>889</v>
      </c>
      <c r="B891" s="3" t="s">
        <v>890</v>
      </c>
      <c r="C891" s="3" t="s">
        <v>4999</v>
      </c>
      <c r="D891" s="15">
        <f t="shared" si="26"/>
        <v>-22639.68</v>
      </c>
      <c r="E891">
        <v>25000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>
        <f t="shared" si="27"/>
        <v>1180.1599999999999</v>
      </c>
      <c r="Q891" s="5" t="s">
        <v>8325</v>
      </c>
      <c r="R891" t="s">
        <v>8329</v>
      </c>
    </row>
    <row r="892" spans="1:18" ht="60" x14ac:dyDescent="0.25">
      <c r="A892">
        <v>890</v>
      </c>
      <c r="B892" s="3" t="s">
        <v>891</v>
      </c>
      <c r="C892" s="3" t="s">
        <v>5000</v>
      </c>
      <c r="D892" s="15">
        <f t="shared" si="26"/>
        <v>-2875</v>
      </c>
      <c r="E892">
        <v>3000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>
        <f t="shared" si="27"/>
        <v>62.5</v>
      </c>
      <c r="Q892" s="5" t="s">
        <v>8325</v>
      </c>
      <c r="R892" t="s">
        <v>8329</v>
      </c>
    </row>
    <row r="893" spans="1:18" ht="60" x14ac:dyDescent="0.25">
      <c r="A893">
        <v>891</v>
      </c>
      <c r="B893" s="3" t="s">
        <v>892</v>
      </c>
      <c r="C893" s="3" t="s">
        <v>5001</v>
      </c>
      <c r="D893" s="15">
        <f t="shared" si="26"/>
        <v>-7740</v>
      </c>
      <c r="E893">
        <v>8000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>
        <f t="shared" si="27"/>
        <v>130</v>
      </c>
      <c r="Q893" s="5" t="s">
        <v>8325</v>
      </c>
      <c r="R893" t="s">
        <v>8329</v>
      </c>
    </row>
    <row r="894" spans="1:18" ht="60" x14ac:dyDescent="0.25">
      <c r="A894">
        <v>892</v>
      </c>
      <c r="B894" s="3" t="s">
        <v>893</v>
      </c>
      <c r="C894" s="3" t="s">
        <v>5002</v>
      </c>
      <c r="D894" s="15">
        <f t="shared" si="26"/>
        <v>-3555</v>
      </c>
      <c r="E894">
        <v>6000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>
        <f t="shared" si="27"/>
        <v>1222.5</v>
      </c>
      <c r="Q894" s="5" t="s">
        <v>8325</v>
      </c>
      <c r="R894" t="s">
        <v>8329</v>
      </c>
    </row>
    <row r="895" spans="1:18" ht="45" x14ac:dyDescent="0.25">
      <c r="A895">
        <v>893</v>
      </c>
      <c r="B895" s="3" t="s">
        <v>894</v>
      </c>
      <c r="C895" s="3" t="s">
        <v>5003</v>
      </c>
      <c r="D895" s="15">
        <f t="shared" si="26"/>
        <v>-1800</v>
      </c>
      <c r="E895">
        <v>2000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>
        <f t="shared" si="27"/>
        <v>100</v>
      </c>
      <c r="Q895" s="5" t="s">
        <v>8325</v>
      </c>
      <c r="R895" t="s">
        <v>8329</v>
      </c>
    </row>
    <row r="896" spans="1:18" ht="60" x14ac:dyDescent="0.25">
      <c r="A896">
        <v>894</v>
      </c>
      <c r="B896" s="3" t="s">
        <v>895</v>
      </c>
      <c r="C896" s="3" t="s">
        <v>5004</v>
      </c>
      <c r="D896" s="15">
        <f t="shared" si="26"/>
        <v>-12166</v>
      </c>
      <c r="E896">
        <v>20000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>
        <f t="shared" si="27"/>
        <v>3917</v>
      </c>
      <c r="Q896" s="5" t="s">
        <v>8325</v>
      </c>
      <c r="R896" t="s">
        <v>8329</v>
      </c>
    </row>
    <row r="897" spans="1:18" ht="60" x14ac:dyDescent="0.25">
      <c r="A897">
        <v>895</v>
      </c>
      <c r="B897" s="3" t="s">
        <v>896</v>
      </c>
      <c r="C897" s="3" t="s">
        <v>5005</v>
      </c>
      <c r="D897" s="15">
        <f t="shared" si="26"/>
        <v>-7805</v>
      </c>
      <c r="E897">
        <v>8000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>
        <f t="shared" si="27"/>
        <v>97.5</v>
      </c>
      <c r="Q897" s="5" t="s">
        <v>8325</v>
      </c>
      <c r="R897" t="s">
        <v>8329</v>
      </c>
    </row>
    <row r="898" spans="1:18" ht="60" x14ac:dyDescent="0.25">
      <c r="A898">
        <v>896</v>
      </c>
      <c r="B898" s="3" t="s">
        <v>897</v>
      </c>
      <c r="C898" s="3" t="s">
        <v>5006</v>
      </c>
      <c r="D898" s="15">
        <f t="shared" si="26"/>
        <v>-4800</v>
      </c>
      <c r="E898">
        <v>8000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>
        <f t="shared" si="27"/>
        <v>1600</v>
      </c>
      <c r="Q898" s="5" t="s">
        <v>8325</v>
      </c>
      <c r="R898" t="s">
        <v>8329</v>
      </c>
    </row>
    <row r="899" spans="1:18" ht="60" x14ac:dyDescent="0.25">
      <c r="A899">
        <v>897</v>
      </c>
      <c r="B899" s="3" t="s">
        <v>898</v>
      </c>
      <c r="C899" s="3" t="s">
        <v>5007</v>
      </c>
      <c r="D899" s="15">
        <f t="shared" ref="D899:D962" si="28">F899-E899</f>
        <v>-3000</v>
      </c>
      <c r="E899">
        <v>3000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>
        <f t="shared" ref="P899:P962" si="29">AVERAGE(D899:E899)</f>
        <v>0</v>
      </c>
      <c r="Q899" s="5" t="s">
        <v>8325</v>
      </c>
      <c r="R899" t="s">
        <v>8329</v>
      </c>
    </row>
    <row r="900" spans="1:18" ht="60" x14ac:dyDescent="0.25">
      <c r="A900">
        <v>898</v>
      </c>
      <c r="B900" s="3" t="s">
        <v>899</v>
      </c>
      <c r="C900" s="3" t="s">
        <v>5008</v>
      </c>
      <c r="D900" s="15">
        <f t="shared" si="28"/>
        <v>-2430</v>
      </c>
      <c r="E900">
        <v>2500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>
        <f t="shared" si="29"/>
        <v>35</v>
      </c>
      <c r="Q900" s="5" t="s">
        <v>8325</v>
      </c>
      <c r="R900" t="s">
        <v>8329</v>
      </c>
    </row>
    <row r="901" spans="1:18" ht="45" x14ac:dyDescent="0.25">
      <c r="A901">
        <v>899</v>
      </c>
      <c r="B901" s="3" t="s">
        <v>900</v>
      </c>
      <c r="C901" s="3" t="s">
        <v>5009</v>
      </c>
      <c r="D901" s="15">
        <f t="shared" si="28"/>
        <v>-470</v>
      </c>
      <c r="E901">
        <v>750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>
        <f t="shared" si="29"/>
        <v>140</v>
      </c>
      <c r="Q901" s="5" t="s">
        <v>8325</v>
      </c>
      <c r="R901" t="s">
        <v>8329</v>
      </c>
    </row>
    <row r="902" spans="1:18" ht="45" x14ac:dyDescent="0.25">
      <c r="A902">
        <v>900</v>
      </c>
      <c r="B902" s="3" t="s">
        <v>901</v>
      </c>
      <c r="C902" s="3" t="s">
        <v>5010</v>
      </c>
      <c r="D902" s="15">
        <f t="shared" si="28"/>
        <v>-4979</v>
      </c>
      <c r="E902">
        <v>5000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>
        <f t="shared" si="29"/>
        <v>10.5</v>
      </c>
      <c r="Q902" s="5" t="s">
        <v>8325</v>
      </c>
      <c r="R902" t="s">
        <v>8328</v>
      </c>
    </row>
    <row r="903" spans="1:18" ht="60" x14ac:dyDescent="0.25">
      <c r="A903">
        <v>901</v>
      </c>
      <c r="B903" s="3" t="s">
        <v>902</v>
      </c>
      <c r="C903" s="3" t="s">
        <v>5011</v>
      </c>
      <c r="D903" s="15">
        <f t="shared" si="28"/>
        <v>-6500</v>
      </c>
      <c r="E903">
        <v>6500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>
        <f t="shared" si="29"/>
        <v>0</v>
      </c>
      <c r="Q903" s="5" t="s">
        <v>8325</v>
      </c>
      <c r="R903" t="s">
        <v>8328</v>
      </c>
    </row>
    <row r="904" spans="1:18" ht="60" x14ac:dyDescent="0.25">
      <c r="A904">
        <v>902</v>
      </c>
      <c r="B904" s="3" t="s">
        <v>903</v>
      </c>
      <c r="C904" s="3" t="s">
        <v>5012</v>
      </c>
      <c r="D904" s="15">
        <f t="shared" si="28"/>
        <v>-29910</v>
      </c>
      <c r="E904">
        <v>30000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>
        <f t="shared" si="29"/>
        <v>45</v>
      </c>
      <c r="Q904" s="5" t="s">
        <v>8325</v>
      </c>
      <c r="R904" t="s">
        <v>8328</v>
      </c>
    </row>
    <row r="905" spans="1:18" ht="45" x14ac:dyDescent="0.25">
      <c r="A905">
        <v>903</v>
      </c>
      <c r="B905" s="3" t="s">
        <v>904</v>
      </c>
      <c r="C905" s="3" t="s">
        <v>5013</v>
      </c>
      <c r="D905" s="15">
        <f t="shared" si="28"/>
        <v>-4840</v>
      </c>
      <c r="E905">
        <v>5000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>
        <f t="shared" si="29"/>
        <v>80</v>
      </c>
      <c r="Q905" s="5" t="s">
        <v>8325</v>
      </c>
      <c r="R905" t="s">
        <v>8328</v>
      </c>
    </row>
    <row r="906" spans="1:18" ht="45" x14ac:dyDescent="0.25">
      <c r="A906">
        <v>904</v>
      </c>
      <c r="B906" s="3" t="s">
        <v>905</v>
      </c>
      <c r="C906" s="3" t="s">
        <v>5014</v>
      </c>
      <c r="D906" s="15">
        <f t="shared" si="28"/>
        <v>-49849</v>
      </c>
      <c r="E906">
        <v>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>
        <f t="shared" si="29"/>
        <v>75.5</v>
      </c>
      <c r="Q906" s="5" t="s">
        <v>8325</v>
      </c>
      <c r="R906" t="s">
        <v>8328</v>
      </c>
    </row>
    <row r="907" spans="1:18" ht="45" x14ac:dyDescent="0.25">
      <c r="A907">
        <v>905</v>
      </c>
      <c r="B907" s="3" t="s">
        <v>906</v>
      </c>
      <c r="C907" s="3" t="s">
        <v>5015</v>
      </c>
      <c r="D907" s="15">
        <f t="shared" si="28"/>
        <v>-6304</v>
      </c>
      <c r="E907">
        <v>6500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>
        <f t="shared" si="29"/>
        <v>98</v>
      </c>
      <c r="Q907" s="5" t="s">
        <v>8325</v>
      </c>
      <c r="R907" t="s">
        <v>8328</v>
      </c>
    </row>
    <row r="908" spans="1:18" ht="30" x14ac:dyDescent="0.25">
      <c r="A908">
        <v>906</v>
      </c>
      <c r="B908" s="3" t="s">
        <v>907</v>
      </c>
      <c r="C908" s="3" t="s">
        <v>5016</v>
      </c>
      <c r="D908" s="15">
        <f t="shared" si="28"/>
        <v>-15000</v>
      </c>
      <c r="E908">
        <v>15000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>
        <f t="shared" si="29"/>
        <v>0</v>
      </c>
      <c r="Q908" s="5" t="s">
        <v>8325</v>
      </c>
      <c r="R908" t="s">
        <v>8328</v>
      </c>
    </row>
    <row r="909" spans="1:18" ht="45" x14ac:dyDescent="0.25">
      <c r="A909">
        <v>907</v>
      </c>
      <c r="B909" s="3" t="s">
        <v>908</v>
      </c>
      <c r="C909" s="3" t="s">
        <v>5017</v>
      </c>
      <c r="D909" s="15">
        <f t="shared" si="28"/>
        <v>-2900</v>
      </c>
      <c r="E909">
        <v>2900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>
        <f t="shared" si="29"/>
        <v>0</v>
      </c>
      <c r="Q909" s="5" t="s">
        <v>8325</v>
      </c>
      <c r="R909" t="s">
        <v>8328</v>
      </c>
    </row>
    <row r="910" spans="1:18" ht="45" x14ac:dyDescent="0.25">
      <c r="A910">
        <v>908</v>
      </c>
      <c r="B910" s="3" t="s">
        <v>909</v>
      </c>
      <c r="C910" s="3" t="s">
        <v>5018</v>
      </c>
      <c r="D910" s="15">
        <f t="shared" si="28"/>
        <v>-2500</v>
      </c>
      <c r="E910">
        <v>2500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>
        <f t="shared" si="29"/>
        <v>0</v>
      </c>
      <c r="Q910" s="5" t="s">
        <v>8325</v>
      </c>
      <c r="R910" t="s">
        <v>8328</v>
      </c>
    </row>
    <row r="911" spans="1:18" ht="60" x14ac:dyDescent="0.25">
      <c r="A911">
        <v>909</v>
      </c>
      <c r="B911" s="3" t="s">
        <v>910</v>
      </c>
      <c r="C911" s="3" t="s">
        <v>5019</v>
      </c>
      <c r="D911" s="15">
        <f t="shared" si="28"/>
        <v>-15480</v>
      </c>
      <c r="E911">
        <v>16000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>
        <f t="shared" si="29"/>
        <v>260</v>
      </c>
      <c r="Q911" s="5" t="s">
        <v>8325</v>
      </c>
      <c r="R911" t="s">
        <v>8328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15">
        <f t="shared" si="28"/>
        <v>-427</v>
      </c>
      <c r="E912">
        <v>550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>
        <f t="shared" si="29"/>
        <v>61.5</v>
      </c>
      <c r="Q912" s="5" t="s">
        <v>8325</v>
      </c>
      <c r="R912" t="s">
        <v>8328</v>
      </c>
    </row>
    <row r="913" spans="1:18" ht="60" x14ac:dyDescent="0.25">
      <c r="A913">
        <v>911</v>
      </c>
      <c r="B913" s="3" t="s">
        <v>912</v>
      </c>
      <c r="C913" s="3" t="s">
        <v>5021</v>
      </c>
      <c r="D913" s="15">
        <f t="shared" si="28"/>
        <v>-100000</v>
      </c>
      <c r="E913">
        <v>100000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>
        <f t="shared" si="29"/>
        <v>0</v>
      </c>
      <c r="Q913" s="5" t="s">
        <v>8325</v>
      </c>
      <c r="R913" t="s">
        <v>8328</v>
      </c>
    </row>
    <row r="914" spans="1:18" ht="45" x14ac:dyDescent="0.25">
      <c r="A914">
        <v>912</v>
      </c>
      <c r="B914" s="3" t="s">
        <v>913</v>
      </c>
      <c r="C914" s="3" t="s">
        <v>5022</v>
      </c>
      <c r="D914" s="15">
        <f t="shared" si="28"/>
        <v>-3470</v>
      </c>
      <c r="E914">
        <v>3500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>
        <f t="shared" si="29"/>
        <v>15</v>
      </c>
      <c r="Q914" s="5" t="s">
        <v>8325</v>
      </c>
      <c r="R914" t="s">
        <v>8328</v>
      </c>
    </row>
    <row r="915" spans="1:18" ht="60" x14ac:dyDescent="0.25">
      <c r="A915">
        <v>913</v>
      </c>
      <c r="B915" s="3" t="s">
        <v>914</v>
      </c>
      <c r="C915" s="3" t="s">
        <v>5023</v>
      </c>
      <c r="D915" s="15">
        <f t="shared" si="28"/>
        <v>-28018</v>
      </c>
      <c r="E915">
        <v>30000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>
        <f t="shared" si="29"/>
        <v>991</v>
      </c>
      <c r="Q915" s="5" t="s">
        <v>8325</v>
      </c>
      <c r="R915" t="s">
        <v>8328</v>
      </c>
    </row>
    <row r="916" spans="1:18" ht="45" x14ac:dyDescent="0.25">
      <c r="A916">
        <v>914</v>
      </c>
      <c r="B916" s="3" t="s">
        <v>915</v>
      </c>
      <c r="C916" s="3" t="s">
        <v>5024</v>
      </c>
      <c r="D916" s="15">
        <f t="shared" si="28"/>
        <v>-1500</v>
      </c>
      <c r="E916">
        <v>1500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>
        <f t="shared" si="29"/>
        <v>0</v>
      </c>
      <c r="Q916" s="5" t="s">
        <v>8325</v>
      </c>
      <c r="R916" t="s">
        <v>8328</v>
      </c>
    </row>
    <row r="917" spans="1:18" ht="45" x14ac:dyDescent="0.25">
      <c r="A917">
        <v>915</v>
      </c>
      <c r="B917" s="3" t="s">
        <v>916</v>
      </c>
      <c r="C917" s="3" t="s">
        <v>5025</v>
      </c>
      <c r="D917" s="15">
        <f t="shared" si="28"/>
        <v>-6125</v>
      </c>
      <c r="E917">
        <v>6500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>
        <f t="shared" si="29"/>
        <v>187.5</v>
      </c>
      <c r="Q917" s="5" t="s">
        <v>8325</v>
      </c>
      <c r="R917" t="s">
        <v>8328</v>
      </c>
    </row>
    <row r="918" spans="1:18" ht="45" x14ac:dyDescent="0.25">
      <c r="A918">
        <v>916</v>
      </c>
      <c r="B918" s="3" t="s">
        <v>917</v>
      </c>
      <c r="C918" s="3" t="s">
        <v>5026</v>
      </c>
      <c r="D918" s="15">
        <f t="shared" si="28"/>
        <v>-3300</v>
      </c>
      <c r="E918">
        <v>3300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>
        <f t="shared" si="29"/>
        <v>0</v>
      </c>
      <c r="Q918" s="5" t="s">
        <v>8325</v>
      </c>
      <c r="R918" t="s">
        <v>8328</v>
      </c>
    </row>
    <row r="919" spans="1:18" ht="60" x14ac:dyDescent="0.25">
      <c r="A919">
        <v>917</v>
      </c>
      <c r="B919" s="3" t="s">
        <v>918</v>
      </c>
      <c r="C919" s="3" t="s">
        <v>5027</v>
      </c>
      <c r="D919" s="15">
        <f t="shared" si="28"/>
        <v>-4970</v>
      </c>
      <c r="E919">
        <v>5000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>
        <f t="shared" si="29"/>
        <v>15</v>
      </c>
      <c r="Q919" s="5" t="s">
        <v>8325</v>
      </c>
      <c r="R919" t="s">
        <v>8328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15">
        <f t="shared" si="28"/>
        <v>-3704</v>
      </c>
      <c r="E920">
        <v>3900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>
        <f t="shared" si="29"/>
        <v>98</v>
      </c>
      <c r="Q920" s="5" t="s">
        <v>8325</v>
      </c>
      <c r="R920" t="s">
        <v>8328</v>
      </c>
    </row>
    <row r="921" spans="1:18" x14ac:dyDescent="0.25">
      <c r="A921">
        <v>919</v>
      </c>
      <c r="B921" s="3" t="s">
        <v>920</v>
      </c>
      <c r="C921" s="3" t="s">
        <v>5029</v>
      </c>
      <c r="D921" s="15">
        <f t="shared" si="28"/>
        <v>-19900</v>
      </c>
      <c r="E921">
        <v>20000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>
        <f t="shared" si="29"/>
        <v>50</v>
      </c>
      <c r="Q921" s="5" t="s">
        <v>8325</v>
      </c>
      <c r="R921" t="s">
        <v>8328</v>
      </c>
    </row>
    <row r="922" spans="1:18" ht="45" x14ac:dyDescent="0.25">
      <c r="A922">
        <v>920</v>
      </c>
      <c r="B922" s="3" t="s">
        <v>921</v>
      </c>
      <c r="C922" s="3" t="s">
        <v>5030</v>
      </c>
      <c r="D922" s="15">
        <f t="shared" si="28"/>
        <v>-5500</v>
      </c>
      <c r="E922">
        <v>5500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>
        <f t="shared" si="29"/>
        <v>0</v>
      </c>
      <c r="Q922" s="5" t="s">
        <v>8325</v>
      </c>
      <c r="R922" t="s">
        <v>8328</v>
      </c>
    </row>
    <row r="923" spans="1:18" ht="60" x14ac:dyDescent="0.25">
      <c r="A923">
        <v>921</v>
      </c>
      <c r="B923" s="3" t="s">
        <v>922</v>
      </c>
      <c r="C923" s="3" t="s">
        <v>5031</v>
      </c>
      <c r="D923" s="15">
        <f t="shared" si="28"/>
        <v>-10365</v>
      </c>
      <c r="E923">
        <v>15000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>
        <f t="shared" si="29"/>
        <v>2317.5</v>
      </c>
      <c r="Q923" s="5" t="s">
        <v>8325</v>
      </c>
      <c r="R923" t="s">
        <v>8328</v>
      </c>
    </row>
    <row r="924" spans="1:18" ht="45" x14ac:dyDescent="0.25">
      <c r="A924">
        <v>922</v>
      </c>
      <c r="B924" s="3" t="s">
        <v>923</v>
      </c>
      <c r="C924" s="3" t="s">
        <v>5032</v>
      </c>
      <c r="D924" s="15">
        <f t="shared" si="28"/>
        <v>-21320</v>
      </c>
      <c r="E924">
        <v>27000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>
        <f t="shared" si="29"/>
        <v>2840</v>
      </c>
      <c r="Q924" s="5" t="s">
        <v>8325</v>
      </c>
      <c r="R924" t="s">
        <v>8328</v>
      </c>
    </row>
    <row r="925" spans="1:18" ht="60" x14ac:dyDescent="0.25">
      <c r="A925">
        <v>923</v>
      </c>
      <c r="B925" s="3" t="s">
        <v>924</v>
      </c>
      <c r="C925" s="3" t="s">
        <v>5033</v>
      </c>
      <c r="D925" s="15">
        <f t="shared" si="28"/>
        <v>-14670</v>
      </c>
      <c r="E925">
        <v>15000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>
        <f t="shared" si="29"/>
        <v>165</v>
      </c>
      <c r="Q925" s="5" t="s">
        <v>8325</v>
      </c>
      <c r="R925" t="s">
        <v>8328</v>
      </c>
    </row>
    <row r="926" spans="1:18" ht="60" x14ac:dyDescent="0.25">
      <c r="A926">
        <v>924</v>
      </c>
      <c r="B926" s="3" t="s">
        <v>925</v>
      </c>
      <c r="C926" s="3" t="s">
        <v>5034</v>
      </c>
      <c r="D926" s="15">
        <f t="shared" si="28"/>
        <v>-2673</v>
      </c>
      <c r="E926">
        <v>3000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>
        <f t="shared" si="29"/>
        <v>163.5</v>
      </c>
      <c r="Q926" s="5" t="s">
        <v>8325</v>
      </c>
      <c r="R926" t="s">
        <v>8328</v>
      </c>
    </row>
    <row r="927" spans="1:18" ht="45" x14ac:dyDescent="0.25">
      <c r="A927">
        <v>925</v>
      </c>
      <c r="B927" s="3" t="s">
        <v>926</v>
      </c>
      <c r="C927" s="3" t="s">
        <v>5035</v>
      </c>
      <c r="D927" s="15">
        <f t="shared" si="28"/>
        <v>-5840</v>
      </c>
      <c r="E927">
        <v>6000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>
        <f t="shared" si="29"/>
        <v>80</v>
      </c>
      <c r="Q927" s="5" t="s">
        <v>8325</v>
      </c>
      <c r="R927" t="s">
        <v>8328</v>
      </c>
    </row>
    <row r="928" spans="1:18" ht="60" x14ac:dyDescent="0.25">
      <c r="A928">
        <v>926</v>
      </c>
      <c r="B928" s="3" t="s">
        <v>927</v>
      </c>
      <c r="C928" s="3" t="s">
        <v>5036</v>
      </c>
      <c r="D928" s="15">
        <f t="shared" si="28"/>
        <v>-7000</v>
      </c>
      <c r="E928">
        <v>7000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>
        <f t="shared" si="29"/>
        <v>0</v>
      </c>
      <c r="Q928" s="5" t="s">
        <v>8325</v>
      </c>
      <c r="R928" t="s">
        <v>8328</v>
      </c>
    </row>
    <row r="929" spans="1:18" ht="30" x14ac:dyDescent="0.25">
      <c r="A929">
        <v>927</v>
      </c>
      <c r="B929" s="3" t="s">
        <v>928</v>
      </c>
      <c r="C929" s="3" t="s">
        <v>5037</v>
      </c>
      <c r="D929" s="15">
        <f t="shared" si="28"/>
        <v>-20000</v>
      </c>
      <c r="E929">
        <v>20000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>
        <f t="shared" si="29"/>
        <v>0</v>
      </c>
      <c r="Q929" s="5" t="s">
        <v>8325</v>
      </c>
      <c r="R929" t="s">
        <v>8328</v>
      </c>
    </row>
    <row r="930" spans="1:18" ht="45" x14ac:dyDescent="0.25">
      <c r="A930">
        <v>928</v>
      </c>
      <c r="B930" s="3" t="s">
        <v>929</v>
      </c>
      <c r="C930" s="3" t="s">
        <v>5038</v>
      </c>
      <c r="D930" s="15">
        <f t="shared" si="28"/>
        <v>-12925</v>
      </c>
      <c r="E930">
        <v>14500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>
        <f t="shared" si="29"/>
        <v>787.5</v>
      </c>
      <c r="Q930" s="5" t="s">
        <v>8325</v>
      </c>
      <c r="R930" t="s">
        <v>8328</v>
      </c>
    </row>
    <row r="931" spans="1:18" ht="45" x14ac:dyDescent="0.25">
      <c r="A931">
        <v>929</v>
      </c>
      <c r="B931" s="3" t="s">
        <v>930</v>
      </c>
      <c r="C931" s="3" t="s">
        <v>5039</v>
      </c>
      <c r="D931" s="15">
        <f t="shared" si="28"/>
        <v>-500</v>
      </c>
      <c r="E931">
        <v>500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>
        <f t="shared" si="29"/>
        <v>0</v>
      </c>
      <c r="Q931" s="5" t="s">
        <v>8325</v>
      </c>
      <c r="R931" t="s">
        <v>8328</v>
      </c>
    </row>
    <row r="932" spans="1:18" ht="60" x14ac:dyDescent="0.25">
      <c r="A932">
        <v>930</v>
      </c>
      <c r="B932" s="3" t="s">
        <v>931</v>
      </c>
      <c r="C932" s="3" t="s">
        <v>5040</v>
      </c>
      <c r="D932" s="15">
        <f t="shared" si="28"/>
        <v>-555</v>
      </c>
      <c r="E932">
        <v>900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>
        <f t="shared" si="29"/>
        <v>172.5</v>
      </c>
      <c r="Q932" s="5" t="s">
        <v>8325</v>
      </c>
      <c r="R932" t="s">
        <v>8328</v>
      </c>
    </row>
    <row r="933" spans="1:18" ht="45" x14ac:dyDescent="0.25">
      <c r="A933">
        <v>931</v>
      </c>
      <c r="B933" s="3" t="s">
        <v>932</v>
      </c>
      <c r="C933" s="3" t="s">
        <v>5041</v>
      </c>
      <c r="D933" s="15">
        <f t="shared" si="28"/>
        <v>-1869</v>
      </c>
      <c r="E933">
        <v>2000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>
        <f t="shared" si="29"/>
        <v>65.5</v>
      </c>
      <c r="Q933" s="5" t="s">
        <v>8325</v>
      </c>
      <c r="R933" t="s">
        <v>8328</v>
      </c>
    </row>
    <row r="934" spans="1:18" ht="45" x14ac:dyDescent="0.25">
      <c r="A934">
        <v>932</v>
      </c>
      <c r="B934" s="3" t="s">
        <v>933</v>
      </c>
      <c r="C934" s="3" t="s">
        <v>5042</v>
      </c>
      <c r="D934" s="15">
        <f t="shared" si="28"/>
        <v>-8119</v>
      </c>
      <c r="E934">
        <v>9500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>
        <f t="shared" si="29"/>
        <v>690.5</v>
      </c>
      <c r="Q934" s="5" t="s">
        <v>8325</v>
      </c>
      <c r="R934" t="s">
        <v>8328</v>
      </c>
    </row>
    <row r="935" spans="1:18" ht="60" x14ac:dyDescent="0.25">
      <c r="A935">
        <v>933</v>
      </c>
      <c r="B935" s="3" t="s">
        <v>934</v>
      </c>
      <c r="C935" s="3" t="s">
        <v>5043</v>
      </c>
      <c r="D935" s="15">
        <f t="shared" si="28"/>
        <v>-1880</v>
      </c>
      <c r="E935">
        <v>2000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>
        <f t="shared" si="29"/>
        <v>60</v>
      </c>
      <c r="Q935" s="5" t="s">
        <v>8325</v>
      </c>
      <c r="R935" t="s">
        <v>8328</v>
      </c>
    </row>
    <row r="936" spans="1:18" ht="60" x14ac:dyDescent="0.25">
      <c r="A936">
        <v>934</v>
      </c>
      <c r="B936" s="3" t="s">
        <v>935</v>
      </c>
      <c r="C936" s="3" t="s">
        <v>5044</v>
      </c>
      <c r="D936" s="15">
        <f t="shared" si="28"/>
        <v>-3480</v>
      </c>
      <c r="E936">
        <v>5000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>
        <f t="shared" si="29"/>
        <v>760</v>
      </c>
      <c r="Q936" s="5" t="s">
        <v>8325</v>
      </c>
      <c r="R936" t="s">
        <v>8328</v>
      </c>
    </row>
    <row r="937" spans="1:18" ht="60" x14ac:dyDescent="0.25">
      <c r="A937">
        <v>935</v>
      </c>
      <c r="B937" s="3" t="s">
        <v>936</v>
      </c>
      <c r="C937" s="3" t="s">
        <v>5045</v>
      </c>
      <c r="D937" s="15">
        <f t="shared" si="28"/>
        <v>-3450</v>
      </c>
      <c r="E937">
        <v>3500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>
        <f t="shared" si="29"/>
        <v>25</v>
      </c>
      <c r="Q937" s="5" t="s">
        <v>8325</v>
      </c>
      <c r="R937" t="s">
        <v>8328</v>
      </c>
    </row>
    <row r="938" spans="1:18" ht="45" x14ac:dyDescent="0.25">
      <c r="A938">
        <v>936</v>
      </c>
      <c r="B938" s="3" t="s">
        <v>937</v>
      </c>
      <c r="C938" s="3" t="s">
        <v>5046</v>
      </c>
      <c r="D938" s="15">
        <f t="shared" si="28"/>
        <v>-1400</v>
      </c>
      <c r="E938">
        <v>1400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>
        <f t="shared" si="29"/>
        <v>0</v>
      </c>
      <c r="Q938" s="5" t="s">
        <v>8325</v>
      </c>
      <c r="R938" t="s">
        <v>8328</v>
      </c>
    </row>
    <row r="939" spans="1:18" ht="45" x14ac:dyDescent="0.25">
      <c r="A939">
        <v>937</v>
      </c>
      <c r="B939" s="3" t="s">
        <v>938</v>
      </c>
      <c r="C939" s="3" t="s">
        <v>5047</v>
      </c>
      <c r="D939" s="15">
        <f t="shared" si="28"/>
        <v>-3460</v>
      </c>
      <c r="E939">
        <v>3500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>
        <f t="shared" si="29"/>
        <v>20</v>
      </c>
      <c r="Q939" s="5" t="s">
        <v>8325</v>
      </c>
      <c r="R939" t="s">
        <v>8328</v>
      </c>
    </row>
    <row r="940" spans="1:18" ht="45" x14ac:dyDescent="0.25">
      <c r="A940">
        <v>938</v>
      </c>
      <c r="B940" s="3" t="s">
        <v>939</v>
      </c>
      <c r="C940" s="3" t="s">
        <v>5048</v>
      </c>
      <c r="D940" s="15">
        <f t="shared" si="28"/>
        <v>-6975</v>
      </c>
      <c r="E940">
        <v>7000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>
        <f t="shared" si="29"/>
        <v>12.5</v>
      </c>
      <c r="Q940" s="5" t="s">
        <v>8325</v>
      </c>
      <c r="R940" t="s">
        <v>8328</v>
      </c>
    </row>
    <row r="941" spans="1:18" ht="60" x14ac:dyDescent="0.25">
      <c r="A941">
        <v>939</v>
      </c>
      <c r="B941" s="3" t="s">
        <v>940</v>
      </c>
      <c r="C941" s="3" t="s">
        <v>5049</v>
      </c>
      <c r="D941" s="15">
        <f t="shared" si="28"/>
        <v>-2710</v>
      </c>
      <c r="E941">
        <v>2750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>
        <f t="shared" si="29"/>
        <v>20</v>
      </c>
      <c r="Q941" s="5" t="s">
        <v>8325</v>
      </c>
      <c r="R941" t="s">
        <v>8328</v>
      </c>
    </row>
    <row r="942" spans="1:18" ht="45" x14ac:dyDescent="0.25">
      <c r="A942">
        <v>940</v>
      </c>
      <c r="B942" s="3" t="s">
        <v>941</v>
      </c>
      <c r="C942" s="3" t="s">
        <v>5050</v>
      </c>
      <c r="D942" s="15">
        <f t="shared" si="28"/>
        <v>-7456</v>
      </c>
      <c r="E942">
        <v>9000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>
        <f t="shared" si="29"/>
        <v>772</v>
      </c>
      <c r="Q942" s="5" t="s">
        <v>8319</v>
      </c>
      <c r="R942" t="s">
        <v>8321</v>
      </c>
    </row>
    <row r="943" spans="1:18" ht="60" x14ac:dyDescent="0.25">
      <c r="A943">
        <v>941</v>
      </c>
      <c r="B943" s="3" t="s">
        <v>942</v>
      </c>
      <c r="C943" s="3" t="s">
        <v>5051</v>
      </c>
      <c r="D943" s="15">
        <f t="shared" si="28"/>
        <v>-48839</v>
      </c>
      <c r="E943">
        <v>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>
        <f t="shared" si="29"/>
        <v>580.5</v>
      </c>
      <c r="Q943" s="5" t="s">
        <v>8319</v>
      </c>
      <c r="R943" t="s">
        <v>8321</v>
      </c>
    </row>
    <row r="944" spans="1:18" ht="60" x14ac:dyDescent="0.25">
      <c r="A944">
        <v>942</v>
      </c>
      <c r="B944" s="3" t="s">
        <v>943</v>
      </c>
      <c r="C944" s="3" t="s">
        <v>5052</v>
      </c>
      <c r="D944" s="15">
        <f t="shared" si="28"/>
        <v>-6832</v>
      </c>
      <c r="E944">
        <v>7500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>
        <f t="shared" si="29"/>
        <v>334</v>
      </c>
      <c r="Q944" s="5" t="s">
        <v>8319</v>
      </c>
      <c r="R944" t="s">
        <v>8321</v>
      </c>
    </row>
    <row r="945" spans="1:18" ht="30" x14ac:dyDescent="0.25">
      <c r="A945">
        <v>943</v>
      </c>
      <c r="B945" s="3" t="s">
        <v>944</v>
      </c>
      <c r="C945" s="3" t="s">
        <v>5053</v>
      </c>
      <c r="D945" s="15">
        <f t="shared" si="28"/>
        <v>-2711</v>
      </c>
      <c r="E945">
        <v>3000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>
        <f t="shared" si="29"/>
        <v>144.5</v>
      </c>
      <c r="Q945" s="5" t="s">
        <v>8319</v>
      </c>
      <c r="R945" t="s">
        <v>8321</v>
      </c>
    </row>
    <row r="946" spans="1:18" ht="45" x14ac:dyDescent="0.25">
      <c r="A946">
        <v>944</v>
      </c>
      <c r="B946" s="3" t="s">
        <v>945</v>
      </c>
      <c r="C946" s="3" t="s">
        <v>5054</v>
      </c>
      <c r="D946" s="15">
        <f t="shared" si="28"/>
        <v>-43337</v>
      </c>
      <c r="E946">
        <v>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>
        <f t="shared" si="29"/>
        <v>3331.5</v>
      </c>
      <c r="Q946" s="5" t="s">
        <v>8319</v>
      </c>
      <c r="R946" t="s">
        <v>8321</v>
      </c>
    </row>
    <row r="947" spans="1:18" ht="45" x14ac:dyDescent="0.25">
      <c r="A947">
        <v>945</v>
      </c>
      <c r="B947" s="3" t="s">
        <v>946</v>
      </c>
      <c r="C947" s="3" t="s">
        <v>5055</v>
      </c>
      <c r="D947" s="15">
        <f t="shared" si="28"/>
        <v>-97516</v>
      </c>
      <c r="E947">
        <v>100000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>
        <f t="shared" si="29"/>
        <v>1242</v>
      </c>
      <c r="Q947" s="5" t="s">
        <v>8319</v>
      </c>
      <c r="R947" t="s">
        <v>8321</v>
      </c>
    </row>
    <row r="948" spans="1:18" ht="45" x14ac:dyDescent="0.25">
      <c r="A948">
        <v>946</v>
      </c>
      <c r="B948" s="3" t="s">
        <v>947</v>
      </c>
      <c r="C948" s="3" t="s">
        <v>5056</v>
      </c>
      <c r="D948" s="15">
        <f t="shared" si="28"/>
        <v>-14714</v>
      </c>
      <c r="E948">
        <v>15000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>
        <f t="shared" si="29"/>
        <v>143</v>
      </c>
      <c r="Q948" s="5" t="s">
        <v>8319</v>
      </c>
      <c r="R948" t="s">
        <v>8321</v>
      </c>
    </row>
    <row r="949" spans="1:18" ht="60" x14ac:dyDescent="0.25">
      <c r="A949">
        <v>947</v>
      </c>
      <c r="B949" s="3" t="s">
        <v>948</v>
      </c>
      <c r="C949" s="3" t="s">
        <v>5057</v>
      </c>
      <c r="D949" s="15">
        <f t="shared" si="28"/>
        <v>-850</v>
      </c>
      <c r="E949">
        <v>850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>
        <f t="shared" si="29"/>
        <v>0</v>
      </c>
      <c r="Q949" s="5" t="s">
        <v>8319</v>
      </c>
      <c r="R949" t="s">
        <v>8321</v>
      </c>
    </row>
    <row r="950" spans="1:18" ht="60" x14ac:dyDescent="0.25">
      <c r="A950">
        <v>948</v>
      </c>
      <c r="B950" s="3" t="s">
        <v>949</v>
      </c>
      <c r="C950" s="3" t="s">
        <v>5058</v>
      </c>
      <c r="D950" s="15">
        <f t="shared" si="28"/>
        <v>-3520</v>
      </c>
      <c r="E950">
        <v>4000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>
        <f t="shared" si="29"/>
        <v>240</v>
      </c>
      <c r="Q950" s="5" t="s">
        <v>8319</v>
      </c>
      <c r="R950" t="s">
        <v>8321</v>
      </c>
    </row>
    <row r="951" spans="1:18" ht="45" x14ac:dyDescent="0.25">
      <c r="A951">
        <v>949</v>
      </c>
      <c r="B951" s="3" t="s">
        <v>950</v>
      </c>
      <c r="C951" s="3" t="s">
        <v>5059</v>
      </c>
      <c r="D951" s="15">
        <f t="shared" si="28"/>
        <v>-19727</v>
      </c>
      <c r="E951">
        <v>20000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>
        <f t="shared" si="29"/>
        <v>136.5</v>
      </c>
      <c r="Q951" s="5" t="s">
        <v>8319</v>
      </c>
      <c r="R951" t="s">
        <v>8321</v>
      </c>
    </row>
    <row r="952" spans="1:18" ht="45" x14ac:dyDescent="0.25">
      <c r="A952">
        <v>950</v>
      </c>
      <c r="B952" s="3" t="s">
        <v>951</v>
      </c>
      <c r="C952" s="3" t="s">
        <v>5060</v>
      </c>
      <c r="D952" s="15">
        <f t="shared" si="28"/>
        <v>-3598</v>
      </c>
      <c r="E952">
        <v>5000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>
        <f t="shared" si="29"/>
        <v>701</v>
      </c>
      <c r="Q952" s="5" t="s">
        <v>8319</v>
      </c>
      <c r="R952" t="s">
        <v>8321</v>
      </c>
    </row>
    <row r="953" spans="1:18" x14ac:dyDescent="0.25">
      <c r="A953">
        <v>951</v>
      </c>
      <c r="B953" s="3" t="s">
        <v>952</v>
      </c>
      <c r="C953" s="3" t="s">
        <v>5061</v>
      </c>
      <c r="D953" s="15">
        <f t="shared" si="28"/>
        <v>-30805</v>
      </c>
      <c r="E953">
        <v>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>
        <f t="shared" si="29"/>
        <v>9597.5</v>
      </c>
      <c r="Q953" s="5" t="s">
        <v>8319</v>
      </c>
      <c r="R953" t="s">
        <v>8321</v>
      </c>
    </row>
    <row r="954" spans="1:18" ht="30" x14ac:dyDescent="0.25">
      <c r="A954">
        <v>952</v>
      </c>
      <c r="B954" s="3" t="s">
        <v>953</v>
      </c>
      <c r="C954" s="3" t="s">
        <v>5062</v>
      </c>
      <c r="D954" s="15">
        <f t="shared" si="28"/>
        <v>-29428</v>
      </c>
      <c r="E954">
        <v>49000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>
        <f t="shared" si="29"/>
        <v>9786</v>
      </c>
      <c r="Q954" s="5" t="s">
        <v>8319</v>
      </c>
      <c r="R954" t="s">
        <v>8321</v>
      </c>
    </row>
    <row r="955" spans="1:18" ht="45" x14ac:dyDescent="0.25">
      <c r="A955">
        <v>953</v>
      </c>
      <c r="B955" s="3" t="s">
        <v>954</v>
      </c>
      <c r="C955" s="3" t="s">
        <v>5063</v>
      </c>
      <c r="D955" s="15">
        <f t="shared" si="28"/>
        <v>-14874</v>
      </c>
      <c r="E955">
        <v>15000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>
        <f t="shared" si="29"/>
        <v>63</v>
      </c>
      <c r="Q955" s="5" t="s">
        <v>8319</v>
      </c>
      <c r="R955" t="s">
        <v>8321</v>
      </c>
    </row>
    <row r="956" spans="1:18" ht="45" x14ac:dyDescent="0.25">
      <c r="A956">
        <v>954</v>
      </c>
      <c r="B956" s="3" t="s">
        <v>955</v>
      </c>
      <c r="C956" s="3" t="s">
        <v>5064</v>
      </c>
      <c r="D956" s="15">
        <f t="shared" si="28"/>
        <v>-8489</v>
      </c>
      <c r="E956">
        <v>15000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>
        <f t="shared" si="29"/>
        <v>3255.5</v>
      </c>
      <c r="Q956" s="5" t="s">
        <v>8319</v>
      </c>
      <c r="R956" t="s">
        <v>8321</v>
      </c>
    </row>
    <row r="957" spans="1:18" ht="45" x14ac:dyDescent="0.25">
      <c r="A957">
        <v>955</v>
      </c>
      <c r="B957" s="3" t="s">
        <v>956</v>
      </c>
      <c r="C957" s="3" t="s">
        <v>5065</v>
      </c>
      <c r="D957" s="15">
        <f t="shared" si="28"/>
        <v>-283016</v>
      </c>
      <c r="E957">
        <v>300000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>
        <f t="shared" si="29"/>
        <v>8492</v>
      </c>
      <c r="Q957" s="5" t="s">
        <v>8319</v>
      </c>
      <c r="R957" t="s">
        <v>8321</v>
      </c>
    </row>
    <row r="958" spans="1:18" ht="60" x14ac:dyDescent="0.25">
      <c r="A958">
        <v>956</v>
      </c>
      <c r="B958" s="3" t="s">
        <v>957</v>
      </c>
      <c r="C958" s="3" t="s">
        <v>5066</v>
      </c>
      <c r="D958" s="15">
        <f t="shared" si="28"/>
        <v>-49139</v>
      </c>
      <c r="E958">
        <v>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>
        <f t="shared" si="29"/>
        <v>430.5</v>
      </c>
      <c r="Q958" s="5" t="s">
        <v>8319</v>
      </c>
      <c r="R958" t="s">
        <v>8321</v>
      </c>
    </row>
    <row r="959" spans="1:18" ht="30" x14ac:dyDescent="0.25">
      <c r="A959">
        <v>957</v>
      </c>
      <c r="B959" s="3" t="s">
        <v>958</v>
      </c>
      <c r="C959" s="3" t="s">
        <v>5067</v>
      </c>
      <c r="D959" s="15">
        <f t="shared" si="28"/>
        <v>-11767</v>
      </c>
      <c r="E959">
        <v>12000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>
        <f t="shared" si="29"/>
        <v>116.5</v>
      </c>
      <c r="Q959" s="5" t="s">
        <v>8319</v>
      </c>
      <c r="R959" t="s">
        <v>8321</v>
      </c>
    </row>
    <row r="960" spans="1:18" ht="60" x14ac:dyDescent="0.25">
      <c r="A960">
        <v>958</v>
      </c>
      <c r="B960" s="3" t="s">
        <v>959</v>
      </c>
      <c r="C960" s="3" t="s">
        <v>5068</v>
      </c>
      <c r="D960" s="15">
        <f t="shared" si="28"/>
        <v>-6896</v>
      </c>
      <c r="E960">
        <v>7777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>
        <f t="shared" si="29"/>
        <v>440.5</v>
      </c>
      <c r="Q960" s="5" t="s">
        <v>8319</v>
      </c>
      <c r="R960" t="s">
        <v>8321</v>
      </c>
    </row>
    <row r="961" spans="1:18" ht="60" x14ac:dyDescent="0.25">
      <c r="A961">
        <v>959</v>
      </c>
      <c r="B961" s="3" t="s">
        <v>960</v>
      </c>
      <c r="C961" s="3" t="s">
        <v>5069</v>
      </c>
      <c r="D961" s="15">
        <f t="shared" si="28"/>
        <v>-30570</v>
      </c>
      <c r="E961">
        <v>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>
        <f t="shared" si="29"/>
        <v>9715</v>
      </c>
      <c r="Q961" s="5" t="s">
        <v>8319</v>
      </c>
      <c r="R961" t="s">
        <v>8321</v>
      </c>
    </row>
    <row r="962" spans="1:18" ht="45" x14ac:dyDescent="0.25">
      <c r="A962">
        <v>960</v>
      </c>
      <c r="B962" s="3" t="s">
        <v>961</v>
      </c>
      <c r="C962" s="3" t="s">
        <v>5070</v>
      </c>
      <c r="D962" s="15">
        <f t="shared" si="28"/>
        <v>-29995</v>
      </c>
      <c r="E962">
        <v>55650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>
        <f t="shared" si="29"/>
        <v>12827.5</v>
      </c>
      <c r="Q962" s="5" t="s">
        <v>8319</v>
      </c>
      <c r="R962" t="s">
        <v>8321</v>
      </c>
    </row>
    <row r="963" spans="1:18" ht="45" x14ac:dyDescent="0.25">
      <c r="A963">
        <v>961</v>
      </c>
      <c r="B963" s="3" t="s">
        <v>962</v>
      </c>
      <c r="C963" s="3" t="s">
        <v>5071</v>
      </c>
      <c r="D963" s="15">
        <f t="shared" ref="D963:D1026" si="30">F963-E963</f>
        <v>-54921</v>
      </c>
      <c r="E963">
        <v>95000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>
        <f t="shared" ref="P963:P1026" si="31">AVERAGE(D963:E963)</f>
        <v>20039.5</v>
      </c>
      <c r="Q963" s="5" t="s">
        <v>8319</v>
      </c>
      <c r="R963" t="s">
        <v>8321</v>
      </c>
    </row>
    <row r="964" spans="1:18" ht="60" x14ac:dyDescent="0.25">
      <c r="A964">
        <v>962</v>
      </c>
      <c r="B964" s="3" t="s">
        <v>963</v>
      </c>
      <c r="C964" s="3" t="s">
        <v>5072</v>
      </c>
      <c r="D964" s="15">
        <f t="shared" si="30"/>
        <v>-1788</v>
      </c>
      <c r="E964">
        <v>2500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>
        <f t="shared" si="31"/>
        <v>356</v>
      </c>
      <c r="Q964" s="5" t="s">
        <v>8319</v>
      </c>
      <c r="R964" t="s">
        <v>8321</v>
      </c>
    </row>
    <row r="965" spans="1:18" ht="30" x14ac:dyDescent="0.25">
      <c r="A965">
        <v>963</v>
      </c>
      <c r="B965" s="3" t="s">
        <v>964</v>
      </c>
      <c r="C965" s="3" t="s">
        <v>5073</v>
      </c>
      <c r="D965" s="15">
        <f t="shared" si="30"/>
        <v>-34623</v>
      </c>
      <c r="E965">
        <v>35000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>
        <f t="shared" si="31"/>
        <v>188.5</v>
      </c>
      <c r="Q965" s="5" t="s">
        <v>8319</v>
      </c>
      <c r="R965" t="s">
        <v>8321</v>
      </c>
    </row>
    <row r="966" spans="1:18" ht="60" x14ac:dyDescent="0.25">
      <c r="A966">
        <v>964</v>
      </c>
      <c r="B966" s="3" t="s">
        <v>965</v>
      </c>
      <c r="C966" s="3" t="s">
        <v>5074</v>
      </c>
      <c r="D966" s="15">
        <f t="shared" si="30"/>
        <v>-109121</v>
      </c>
      <c r="E966">
        <v>110000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>
        <f t="shared" si="31"/>
        <v>439.5</v>
      </c>
      <c r="Q966" s="5" t="s">
        <v>8319</v>
      </c>
      <c r="R966" t="s">
        <v>8321</v>
      </c>
    </row>
    <row r="967" spans="1:18" ht="60" x14ac:dyDescent="0.25">
      <c r="A967">
        <v>965</v>
      </c>
      <c r="B967" s="3" t="s">
        <v>966</v>
      </c>
      <c r="C967" s="3" t="s">
        <v>5075</v>
      </c>
      <c r="D967" s="15">
        <f t="shared" si="30"/>
        <v>-24702</v>
      </c>
      <c r="E967">
        <v>25000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>
        <f t="shared" si="31"/>
        <v>149</v>
      </c>
      <c r="Q967" s="5" t="s">
        <v>8319</v>
      </c>
      <c r="R967" t="s">
        <v>8321</v>
      </c>
    </row>
    <row r="968" spans="1:18" ht="45" x14ac:dyDescent="0.25">
      <c r="A968">
        <v>966</v>
      </c>
      <c r="B968" s="3" t="s">
        <v>967</v>
      </c>
      <c r="C968" s="3" t="s">
        <v>5076</v>
      </c>
      <c r="D968" s="15">
        <f t="shared" si="30"/>
        <v>-10224</v>
      </c>
      <c r="E968">
        <v>12000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>
        <f t="shared" si="31"/>
        <v>888</v>
      </c>
      <c r="Q968" s="5" t="s">
        <v>8319</v>
      </c>
      <c r="R968" t="s">
        <v>8321</v>
      </c>
    </row>
    <row r="969" spans="1:18" ht="45" x14ac:dyDescent="0.25">
      <c r="A969">
        <v>967</v>
      </c>
      <c r="B969" s="3" t="s">
        <v>968</v>
      </c>
      <c r="C969" s="3" t="s">
        <v>5077</v>
      </c>
      <c r="D969" s="15">
        <f t="shared" si="30"/>
        <v>-16438</v>
      </c>
      <c r="E969">
        <v>20000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>
        <f t="shared" si="31"/>
        <v>1781</v>
      </c>
      <c r="Q969" s="5" t="s">
        <v>8319</v>
      </c>
      <c r="R969" t="s">
        <v>8321</v>
      </c>
    </row>
    <row r="970" spans="1:18" ht="60" x14ac:dyDescent="0.25">
      <c r="A970">
        <v>968</v>
      </c>
      <c r="B970" s="3" t="s">
        <v>969</v>
      </c>
      <c r="C970" s="3" t="s">
        <v>5078</v>
      </c>
      <c r="D970" s="15">
        <f t="shared" si="30"/>
        <v>-7894</v>
      </c>
      <c r="E970">
        <v>8000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>
        <f t="shared" si="31"/>
        <v>53</v>
      </c>
      <c r="Q970" s="5" t="s">
        <v>8319</v>
      </c>
      <c r="R970" t="s">
        <v>8321</v>
      </c>
    </row>
    <row r="971" spans="1:18" ht="30" x14ac:dyDescent="0.25">
      <c r="A971">
        <v>969</v>
      </c>
      <c r="B971" s="3" t="s">
        <v>970</v>
      </c>
      <c r="C971" s="3" t="s">
        <v>5079</v>
      </c>
      <c r="D971" s="15">
        <f t="shared" si="30"/>
        <v>-16000</v>
      </c>
      <c r="E971">
        <v>30000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>
        <f t="shared" si="31"/>
        <v>7000</v>
      </c>
      <c r="Q971" s="5" t="s">
        <v>8319</v>
      </c>
      <c r="R971" t="s">
        <v>8321</v>
      </c>
    </row>
    <row r="972" spans="1:18" ht="60" x14ac:dyDescent="0.25">
      <c r="A972">
        <v>970</v>
      </c>
      <c r="B972" s="3" t="s">
        <v>971</v>
      </c>
      <c r="C972" s="3" t="s">
        <v>5080</v>
      </c>
      <c r="D972" s="15">
        <f t="shared" si="30"/>
        <v>-2704</v>
      </c>
      <c r="E972">
        <v>5000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>
        <f t="shared" si="31"/>
        <v>1148</v>
      </c>
      <c r="Q972" s="5" t="s">
        <v>8319</v>
      </c>
      <c r="R972" t="s">
        <v>8321</v>
      </c>
    </row>
    <row r="973" spans="1:18" ht="60" x14ac:dyDescent="0.25">
      <c r="A973">
        <v>971</v>
      </c>
      <c r="B973" s="3" t="s">
        <v>972</v>
      </c>
      <c r="C973" s="3" t="s">
        <v>5081</v>
      </c>
      <c r="D973" s="15">
        <f t="shared" si="30"/>
        <v>-99774</v>
      </c>
      <c r="E973">
        <v>100000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>
        <f t="shared" si="31"/>
        <v>113</v>
      </c>
      <c r="Q973" s="5" t="s">
        <v>8319</v>
      </c>
      <c r="R973" t="s">
        <v>8321</v>
      </c>
    </row>
    <row r="974" spans="1:18" ht="45" x14ac:dyDescent="0.25">
      <c r="A974">
        <v>972</v>
      </c>
      <c r="B974" s="3" t="s">
        <v>973</v>
      </c>
      <c r="C974" s="3" t="s">
        <v>5082</v>
      </c>
      <c r="D974" s="15">
        <f t="shared" si="30"/>
        <v>-13075</v>
      </c>
      <c r="E974">
        <v>20000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>
        <f t="shared" si="31"/>
        <v>3462.5</v>
      </c>
      <c r="Q974" s="5" t="s">
        <v>8319</v>
      </c>
      <c r="R974" t="s">
        <v>8321</v>
      </c>
    </row>
    <row r="975" spans="1:18" ht="60" x14ac:dyDescent="0.25">
      <c r="A975">
        <v>973</v>
      </c>
      <c r="B975" s="3" t="s">
        <v>974</v>
      </c>
      <c r="C975" s="3" t="s">
        <v>5083</v>
      </c>
      <c r="D975" s="15">
        <f t="shared" si="30"/>
        <v>-19589</v>
      </c>
      <c r="E975">
        <v>20000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>
        <f t="shared" si="31"/>
        <v>205.5</v>
      </c>
      <c r="Q975" s="5" t="s">
        <v>8319</v>
      </c>
      <c r="R975" t="s">
        <v>8321</v>
      </c>
    </row>
    <row r="976" spans="1:18" ht="45" x14ac:dyDescent="0.25">
      <c r="A976">
        <v>974</v>
      </c>
      <c r="B976" s="3" t="s">
        <v>975</v>
      </c>
      <c r="C976" s="3" t="s">
        <v>5084</v>
      </c>
      <c r="D976" s="15">
        <f t="shared" si="30"/>
        <v>-49720</v>
      </c>
      <c r="E976">
        <v>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>
        <f t="shared" si="31"/>
        <v>140</v>
      </c>
      <c r="Q976" s="5" t="s">
        <v>8319</v>
      </c>
      <c r="R976" t="s">
        <v>8321</v>
      </c>
    </row>
    <row r="977" spans="1:18" ht="60" x14ac:dyDescent="0.25">
      <c r="A977">
        <v>975</v>
      </c>
      <c r="B977" s="3" t="s">
        <v>976</v>
      </c>
      <c r="C977" s="3" t="s">
        <v>5085</v>
      </c>
      <c r="D977" s="15">
        <f t="shared" si="30"/>
        <v>-97393</v>
      </c>
      <c r="E977">
        <v>100000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>
        <f t="shared" si="31"/>
        <v>1303.5</v>
      </c>
      <c r="Q977" s="5" t="s">
        <v>8319</v>
      </c>
      <c r="R977" t="s">
        <v>8321</v>
      </c>
    </row>
    <row r="978" spans="1:18" ht="60" x14ac:dyDescent="0.25">
      <c r="A978">
        <v>976</v>
      </c>
      <c r="B978" s="3" t="s">
        <v>977</v>
      </c>
      <c r="C978" s="3" t="s">
        <v>5086</v>
      </c>
      <c r="D978" s="15">
        <f t="shared" si="30"/>
        <v>-147111</v>
      </c>
      <c r="E978">
        <v>150000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>
        <f t="shared" si="31"/>
        <v>1444.5</v>
      </c>
      <c r="Q978" s="5" t="s">
        <v>8319</v>
      </c>
      <c r="R978" t="s">
        <v>8321</v>
      </c>
    </row>
    <row r="979" spans="1:18" ht="60" x14ac:dyDescent="0.25">
      <c r="A979">
        <v>977</v>
      </c>
      <c r="B979" s="3" t="s">
        <v>978</v>
      </c>
      <c r="C979" s="3" t="s">
        <v>5087</v>
      </c>
      <c r="D979" s="15">
        <f t="shared" si="30"/>
        <v>-1791</v>
      </c>
      <c r="E979">
        <v>2700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>
        <f t="shared" si="31"/>
        <v>454.5</v>
      </c>
      <c r="Q979" s="5" t="s">
        <v>8319</v>
      </c>
      <c r="R979" t="s">
        <v>8321</v>
      </c>
    </row>
    <row r="980" spans="1:18" ht="45" x14ac:dyDescent="0.25">
      <c r="A980">
        <v>978</v>
      </c>
      <c r="B980" s="3" t="s">
        <v>979</v>
      </c>
      <c r="C980" s="3" t="s">
        <v>5088</v>
      </c>
      <c r="D980" s="15">
        <f t="shared" si="30"/>
        <v>-75616</v>
      </c>
      <c r="E980">
        <v>172889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>
        <f t="shared" si="31"/>
        <v>48636.5</v>
      </c>
      <c r="Q980" s="5" t="s">
        <v>8319</v>
      </c>
      <c r="R980" t="s">
        <v>8321</v>
      </c>
    </row>
    <row r="981" spans="1:18" ht="60" x14ac:dyDescent="0.25">
      <c r="A981">
        <v>979</v>
      </c>
      <c r="B981" s="3" t="s">
        <v>980</v>
      </c>
      <c r="C981" s="3" t="s">
        <v>5089</v>
      </c>
      <c r="D981" s="15">
        <f t="shared" si="30"/>
        <v>-6013.84</v>
      </c>
      <c r="E981">
        <v>35000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>
        <f t="shared" si="31"/>
        <v>14493.08</v>
      </c>
      <c r="Q981" s="5" t="s">
        <v>8319</v>
      </c>
      <c r="R981" t="s">
        <v>8321</v>
      </c>
    </row>
    <row r="982" spans="1:18" ht="60" x14ac:dyDescent="0.25">
      <c r="A982">
        <v>980</v>
      </c>
      <c r="B982" s="3" t="s">
        <v>981</v>
      </c>
      <c r="C982" s="3" t="s">
        <v>5090</v>
      </c>
      <c r="D982" s="15">
        <f t="shared" si="30"/>
        <v>-8514</v>
      </c>
      <c r="E982">
        <v>10000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>
        <f t="shared" si="31"/>
        <v>743</v>
      </c>
      <c r="Q982" s="5" t="s">
        <v>8319</v>
      </c>
      <c r="R982" t="s">
        <v>8321</v>
      </c>
    </row>
    <row r="983" spans="1:18" ht="60" x14ac:dyDescent="0.25">
      <c r="A983">
        <v>981</v>
      </c>
      <c r="B983" s="3" t="s">
        <v>982</v>
      </c>
      <c r="C983" s="3" t="s">
        <v>5091</v>
      </c>
      <c r="D983" s="15">
        <f t="shared" si="30"/>
        <v>-88877</v>
      </c>
      <c r="E983">
        <v>88888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>
        <f t="shared" si="31"/>
        <v>5.5</v>
      </c>
      <c r="Q983" s="5" t="s">
        <v>8319</v>
      </c>
      <c r="R983" t="s">
        <v>8321</v>
      </c>
    </row>
    <row r="984" spans="1:18" ht="45" x14ac:dyDescent="0.25">
      <c r="A984">
        <v>982</v>
      </c>
      <c r="B984" s="3" t="s">
        <v>983</v>
      </c>
      <c r="C984" s="3" t="s">
        <v>5092</v>
      </c>
      <c r="D984" s="15">
        <f t="shared" si="30"/>
        <v>-17497</v>
      </c>
      <c r="E984">
        <v>17500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>
        <f t="shared" si="31"/>
        <v>1.5</v>
      </c>
      <c r="Q984" s="5" t="s">
        <v>8319</v>
      </c>
      <c r="R984" t="s">
        <v>8321</v>
      </c>
    </row>
    <row r="985" spans="1:18" ht="60" x14ac:dyDescent="0.25">
      <c r="A985">
        <v>983</v>
      </c>
      <c r="B985" s="3" t="s">
        <v>984</v>
      </c>
      <c r="C985" s="3" t="s">
        <v>5093</v>
      </c>
      <c r="D985" s="15">
        <f t="shared" si="30"/>
        <v>-73468</v>
      </c>
      <c r="E985">
        <v>104219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>
        <f t="shared" si="31"/>
        <v>15375.5</v>
      </c>
      <c r="Q985" s="5" t="s">
        <v>8319</v>
      </c>
      <c r="R985" t="s">
        <v>8321</v>
      </c>
    </row>
    <row r="986" spans="1:18" ht="90" x14ac:dyDescent="0.25">
      <c r="A986">
        <v>984</v>
      </c>
      <c r="B986" s="3" t="s">
        <v>985</v>
      </c>
      <c r="C986" s="3" t="s">
        <v>5094</v>
      </c>
      <c r="D986" s="15">
        <f t="shared" si="30"/>
        <v>-9894</v>
      </c>
      <c r="E986">
        <v>10000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>
        <f t="shared" si="31"/>
        <v>53</v>
      </c>
      <c r="Q986" s="5" t="s">
        <v>8319</v>
      </c>
      <c r="R986" t="s">
        <v>8321</v>
      </c>
    </row>
    <row r="987" spans="1:18" ht="60" x14ac:dyDescent="0.25">
      <c r="A987">
        <v>985</v>
      </c>
      <c r="B987" s="3" t="s">
        <v>986</v>
      </c>
      <c r="C987" s="3" t="s">
        <v>5095</v>
      </c>
      <c r="D987" s="15">
        <f t="shared" si="30"/>
        <v>-28112</v>
      </c>
      <c r="E987">
        <v>30000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>
        <f t="shared" si="31"/>
        <v>944</v>
      </c>
      <c r="Q987" s="5" t="s">
        <v>8319</v>
      </c>
      <c r="R987" t="s">
        <v>8321</v>
      </c>
    </row>
    <row r="988" spans="1:18" ht="60" x14ac:dyDescent="0.25">
      <c r="A988">
        <v>986</v>
      </c>
      <c r="B988" s="3" t="s">
        <v>987</v>
      </c>
      <c r="C988" s="3" t="s">
        <v>5096</v>
      </c>
      <c r="D988" s="15">
        <f t="shared" si="30"/>
        <v>-17450</v>
      </c>
      <c r="E988">
        <v>20000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>
        <f t="shared" si="31"/>
        <v>1275</v>
      </c>
      <c r="Q988" s="5" t="s">
        <v>8319</v>
      </c>
      <c r="R988" t="s">
        <v>8321</v>
      </c>
    </row>
    <row r="989" spans="1:18" ht="45" x14ac:dyDescent="0.25">
      <c r="A989">
        <v>987</v>
      </c>
      <c r="B989" s="3" t="s">
        <v>988</v>
      </c>
      <c r="C989" s="3" t="s">
        <v>5097</v>
      </c>
      <c r="D989" s="15">
        <f t="shared" si="30"/>
        <v>-43390</v>
      </c>
      <c r="E989">
        <v>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>
        <f t="shared" si="31"/>
        <v>3305</v>
      </c>
      <c r="Q989" s="5" t="s">
        <v>8319</v>
      </c>
      <c r="R989" t="s">
        <v>8321</v>
      </c>
    </row>
    <row r="990" spans="1:18" ht="60" x14ac:dyDescent="0.25">
      <c r="A990">
        <v>988</v>
      </c>
      <c r="B990" s="3" t="s">
        <v>989</v>
      </c>
      <c r="C990" s="3" t="s">
        <v>5098</v>
      </c>
      <c r="D990" s="15">
        <f t="shared" si="30"/>
        <v>-5000</v>
      </c>
      <c r="E990">
        <v>5000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>
        <f t="shared" si="31"/>
        <v>0</v>
      </c>
      <c r="Q990" s="5" t="s">
        <v>8319</v>
      </c>
      <c r="R990" t="s">
        <v>8321</v>
      </c>
    </row>
    <row r="991" spans="1:18" ht="30" x14ac:dyDescent="0.25">
      <c r="A991">
        <v>989</v>
      </c>
      <c r="B991" s="3" t="s">
        <v>990</v>
      </c>
      <c r="C991" s="3" t="s">
        <v>5099</v>
      </c>
      <c r="D991" s="15">
        <f t="shared" si="30"/>
        <v>-8323</v>
      </c>
      <c r="E991">
        <v>10000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>
        <f t="shared" si="31"/>
        <v>838.5</v>
      </c>
      <c r="Q991" s="5" t="s">
        <v>8319</v>
      </c>
      <c r="R991" t="s">
        <v>8321</v>
      </c>
    </row>
    <row r="992" spans="1:18" ht="60" x14ac:dyDescent="0.25">
      <c r="A992">
        <v>990</v>
      </c>
      <c r="B992" s="3" t="s">
        <v>991</v>
      </c>
      <c r="C992" s="3" t="s">
        <v>5100</v>
      </c>
      <c r="D992" s="15">
        <f t="shared" si="30"/>
        <v>-24974</v>
      </c>
      <c r="E992">
        <v>25000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>
        <f t="shared" si="31"/>
        <v>13</v>
      </c>
      <c r="Q992" s="5" t="s">
        <v>8319</v>
      </c>
      <c r="R992" t="s">
        <v>8321</v>
      </c>
    </row>
    <row r="993" spans="1:18" ht="75" x14ac:dyDescent="0.25">
      <c r="A993">
        <v>991</v>
      </c>
      <c r="B993" s="3" t="s">
        <v>992</v>
      </c>
      <c r="C993" s="3" t="s">
        <v>5101</v>
      </c>
      <c r="D993" s="15">
        <f t="shared" si="30"/>
        <v>-4788</v>
      </c>
      <c r="E993">
        <v>5000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>
        <f t="shared" si="31"/>
        <v>106</v>
      </c>
      <c r="Q993" s="5" t="s">
        <v>8319</v>
      </c>
      <c r="R993" t="s">
        <v>8321</v>
      </c>
    </row>
    <row r="994" spans="1:18" ht="45" x14ac:dyDescent="0.25">
      <c r="A994">
        <v>992</v>
      </c>
      <c r="B994" s="3" t="s">
        <v>993</v>
      </c>
      <c r="C994" s="3" t="s">
        <v>5102</v>
      </c>
      <c r="D994" s="15">
        <f t="shared" si="30"/>
        <v>-99533</v>
      </c>
      <c r="E994">
        <v>100000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>
        <f t="shared" si="31"/>
        <v>233.5</v>
      </c>
      <c r="Q994" s="5" t="s">
        <v>8319</v>
      </c>
      <c r="R994" t="s">
        <v>8321</v>
      </c>
    </row>
    <row r="995" spans="1:18" ht="45" x14ac:dyDescent="0.25">
      <c r="A995">
        <v>993</v>
      </c>
      <c r="B995" s="3" t="s">
        <v>994</v>
      </c>
      <c r="C995" s="3" t="s">
        <v>5103</v>
      </c>
      <c r="D995" s="15">
        <f t="shared" si="30"/>
        <v>-52439</v>
      </c>
      <c r="E995">
        <v>70000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>
        <f t="shared" si="31"/>
        <v>8780.5</v>
      </c>
      <c r="Q995" s="5" t="s">
        <v>8319</v>
      </c>
      <c r="R995" t="s">
        <v>8321</v>
      </c>
    </row>
    <row r="996" spans="1:18" ht="60" x14ac:dyDescent="0.25">
      <c r="A996">
        <v>994</v>
      </c>
      <c r="B996" s="3" t="s">
        <v>995</v>
      </c>
      <c r="C996" s="3" t="s">
        <v>5104</v>
      </c>
      <c r="D996" s="15">
        <f t="shared" si="30"/>
        <v>-195331</v>
      </c>
      <c r="E996">
        <v>200000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>
        <f t="shared" si="31"/>
        <v>2334.5</v>
      </c>
      <c r="Q996" s="5" t="s">
        <v>8319</v>
      </c>
      <c r="R996" t="s">
        <v>8321</v>
      </c>
    </row>
    <row r="997" spans="1:18" ht="60" x14ac:dyDescent="0.25">
      <c r="A997">
        <v>995</v>
      </c>
      <c r="B997" s="3" t="s">
        <v>996</v>
      </c>
      <c r="C997" s="3" t="s">
        <v>5105</v>
      </c>
      <c r="D997" s="15">
        <f t="shared" si="30"/>
        <v>-9274</v>
      </c>
      <c r="E997">
        <v>10000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>
        <f t="shared" si="31"/>
        <v>363</v>
      </c>
      <c r="Q997" s="5" t="s">
        <v>8319</v>
      </c>
      <c r="R997" t="s">
        <v>8321</v>
      </c>
    </row>
    <row r="998" spans="1:18" ht="45" x14ac:dyDescent="0.25">
      <c r="A998">
        <v>996</v>
      </c>
      <c r="B998" s="3" t="s">
        <v>997</v>
      </c>
      <c r="C998" s="3" t="s">
        <v>5106</v>
      </c>
      <c r="D998" s="15">
        <f t="shared" si="30"/>
        <v>-3935</v>
      </c>
      <c r="E998">
        <v>4000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>
        <f t="shared" si="31"/>
        <v>32.5</v>
      </c>
      <c r="Q998" s="5" t="s">
        <v>8319</v>
      </c>
      <c r="R998" t="s">
        <v>8321</v>
      </c>
    </row>
    <row r="999" spans="1:18" ht="30" x14ac:dyDescent="0.25">
      <c r="A999">
        <v>997</v>
      </c>
      <c r="B999" s="3" t="s">
        <v>998</v>
      </c>
      <c r="C999" s="3" t="s">
        <v>5107</v>
      </c>
      <c r="D999" s="15">
        <f t="shared" si="30"/>
        <v>-4935</v>
      </c>
      <c r="E999">
        <v>5000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>
        <f t="shared" si="31"/>
        <v>32.5</v>
      </c>
      <c r="Q999" s="5" t="s">
        <v>8319</v>
      </c>
      <c r="R999" t="s">
        <v>8321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 s="15">
        <f t="shared" si="30"/>
        <v>-24865</v>
      </c>
      <c r="E1000">
        <v>60000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>
        <f t="shared" si="31"/>
        <v>17567.5</v>
      </c>
      <c r="Q1000" s="5" t="s">
        <v>8319</v>
      </c>
      <c r="R1000" t="s">
        <v>8321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 s="15">
        <f t="shared" si="30"/>
        <v>-138317</v>
      </c>
      <c r="E1001">
        <v>150000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>
        <f t="shared" si="31"/>
        <v>5841.5</v>
      </c>
      <c r="Q1001" s="5" t="s">
        <v>8319</v>
      </c>
      <c r="R1001" t="s">
        <v>8321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15">
        <f t="shared" si="30"/>
        <v>-874876</v>
      </c>
      <c r="E1002">
        <v>894700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>
        <f t="shared" si="31"/>
        <v>9912</v>
      </c>
      <c r="Q1002" s="5" t="s">
        <v>8319</v>
      </c>
      <c r="R1002" t="s">
        <v>8321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15">
        <f t="shared" si="30"/>
        <v>200</v>
      </c>
      <c r="E1003">
        <v>5000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>
        <f t="shared" si="31"/>
        <v>2600</v>
      </c>
      <c r="Q1003" s="5" t="s">
        <v>8319</v>
      </c>
      <c r="R1003" t="s">
        <v>8321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15">
        <f t="shared" si="30"/>
        <v>-7039</v>
      </c>
      <c r="E1004">
        <v>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>
        <f t="shared" si="31"/>
        <v>1480</v>
      </c>
      <c r="Q1004" s="5" t="s">
        <v>8319</v>
      </c>
      <c r="R1004" t="s">
        <v>8321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15">
        <f t="shared" si="30"/>
        <v>-16789</v>
      </c>
      <c r="E1005">
        <v>20000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>
        <f t="shared" si="31"/>
        <v>1605.5</v>
      </c>
      <c r="Q1005" s="5" t="s">
        <v>8319</v>
      </c>
      <c r="R1005" t="s">
        <v>8321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 s="15">
        <f t="shared" si="30"/>
        <v>-4448</v>
      </c>
      <c r="E1006">
        <v>25000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>
        <f t="shared" si="31"/>
        <v>10276</v>
      </c>
      <c r="Q1006" s="5" t="s">
        <v>8319</v>
      </c>
      <c r="R1006" t="s">
        <v>8321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15">
        <f t="shared" si="30"/>
        <v>-49898</v>
      </c>
      <c r="E1007">
        <v>200000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>
        <f t="shared" si="31"/>
        <v>75051</v>
      </c>
      <c r="Q1007" s="5" t="s">
        <v>8319</v>
      </c>
      <c r="R1007" t="s">
        <v>8321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15">
        <f t="shared" si="30"/>
        <v>-3766</v>
      </c>
      <c r="E1008">
        <v>4000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>
        <f t="shared" si="31"/>
        <v>117</v>
      </c>
      <c r="Q1008" s="5" t="s">
        <v>8319</v>
      </c>
      <c r="R1008" t="s">
        <v>8321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15">
        <f t="shared" si="30"/>
        <v>-16704</v>
      </c>
      <c r="E1009">
        <v>30000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>
        <f t="shared" si="31"/>
        <v>6648</v>
      </c>
      <c r="Q1009" s="5" t="s">
        <v>8319</v>
      </c>
      <c r="R1009" t="s">
        <v>8321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15">
        <f t="shared" si="30"/>
        <v>-93250</v>
      </c>
      <c r="E1010">
        <v>93500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>
        <f t="shared" si="31"/>
        <v>125</v>
      </c>
      <c r="Q1010" s="5" t="s">
        <v>8319</v>
      </c>
      <c r="R1010" t="s">
        <v>8321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15">
        <f t="shared" si="30"/>
        <v>-43435</v>
      </c>
      <c r="E1011">
        <v>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>
        <f t="shared" si="31"/>
        <v>3282.5</v>
      </c>
      <c r="Q1011" s="5" t="s">
        <v>8319</v>
      </c>
      <c r="R1011" t="s">
        <v>8321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15">
        <f t="shared" si="30"/>
        <v>-115030</v>
      </c>
      <c r="E1012">
        <v>115250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>
        <f t="shared" si="31"/>
        <v>110</v>
      </c>
      <c r="Q1012" s="5" t="s">
        <v>8319</v>
      </c>
      <c r="R1012" t="s">
        <v>8321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15">
        <f t="shared" si="30"/>
        <v>-19925</v>
      </c>
      <c r="E1013">
        <v>20000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>
        <f t="shared" si="31"/>
        <v>37.5</v>
      </c>
      <c r="Q1013" s="5" t="s">
        <v>8319</v>
      </c>
      <c r="R1013" t="s">
        <v>8321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15">
        <f t="shared" si="30"/>
        <v>1071751.05</v>
      </c>
      <c r="E1014">
        <v>5000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>
        <f t="shared" si="31"/>
        <v>538375.52500000002</v>
      </c>
      <c r="Q1014" s="5" t="s">
        <v>8319</v>
      </c>
      <c r="R1014" t="s">
        <v>8321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15">
        <f t="shared" si="30"/>
        <v>-16368</v>
      </c>
      <c r="E1015">
        <v>25000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>
        <f t="shared" si="31"/>
        <v>4316</v>
      </c>
      <c r="Q1015" s="5" t="s">
        <v>8319</v>
      </c>
      <c r="R1015" t="s">
        <v>8321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15">
        <f t="shared" si="30"/>
        <v>-6940</v>
      </c>
      <c r="E1016">
        <v>10000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>
        <f t="shared" si="31"/>
        <v>1530</v>
      </c>
      <c r="Q1016" s="5" t="s">
        <v>8319</v>
      </c>
      <c r="R1016" t="s">
        <v>8321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15">
        <f t="shared" si="30"/>
        <v>-8760</v>
      </c>
      <c r="E1017">
        <v>9000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>
        <f t="shared" si="31"/>
        <v>120</v>
      </c>
      <c r="Q1017" s="5" t="s">
        <v>8319</v>
      </c>
      <c r="R1017" t="s">
        <v>8321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15">
        <f t="shared" si="30"/>
        <v>-97158</v>
      </c>
      <c r="E1018">
        <v>100000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>
        <f t="shared" si="31"/>
        <v>1421</v>
      </c>
      <c r="Q1018" s="5" t="s">
        <v>8319</v>
      </c>
      <c r="R1018" t="s">
        <v>8321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15">
        <f t="shared" si="30"/>
        <v>-192803</v>
      </c>
      <c r="E1019">
        <v>250000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>
        <f t="shared" si="31"/>
        <v>28598.5</v>
      </c>
      <c r="Q1019" s="5" t="s">
        <v>8319</v>
      </c>
      <c r="R1019" t="s">
        <v>8321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15">
        <f t="shared" si="30"/>
        <v>-19379</v>
      </c>
      <c r="E1020">
        <v>20000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>
        <f t="shared" si="31"/>
        <v>310.5</v>
      </c>
      <c r="Q1020" s="5" t="s">
        <v>8319</v>
      </c>
      <c r="R1020" t="s">
        <v>8321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15">
        <f t="shared" si="30"/>
        <v>-23700</v>
      </c>
      <c r="E1021">
        <v>45000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>
        <f t="shared" si="31"/>
        <v>10650</v>
      </c>
      <c r="Q1021" s="5" t="s">
        <v>8319</v>
      </c>
      <c r="R1021" t="s">
        <v>8321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 s="15">
        <f t="shared" si="30"/>
        <v>1636</v>
      </c>
      <c r="E1022"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>
        <f t="shared" si="31"/>
        <v>1593</v>
      </c>
      <c r="Q1022" s="5" t="s">
        <v>8325</v>
      </c>
      <c r="R1022" t="s">
        <v>8330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 s="15">
        <f t="shared" si="30"/>
        <v>7554.1100000000006</v>
      </c>
      <c r="E1023"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>
        <f t="shared" si="31"/>
        <v>5277.0550000000003</v>
      </c>
      <c r="Q1023" s="5" t="s">
        <v>8325</v>
      </c>
      <c r="R1023" t="s">
        <v>8330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 s="15">
        <f t="shared" si="30"/>
        <v>298</v>
      </c>
      <c r="E1024"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>
        <f t="shared" si="31"/>
        <v>1149</v>
      </c>
      <c r="Q1024" s="5" t="s">
        <v>8325</v>
      </c>
      <c r="R1024" t="s">
        <v>8330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 s="15">
        <f t="shared" si="30"/>
        <v>2743</v>
      </c>
      <c r="E1025"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>
        <f t="shared" si="31"/>
        <v>2371.5</v>
      </c>
      <c r="Q1025" s="5" t="s">
        <v>8325</v>
      </c>
      <c r="R1025" t="s">
        <v>8330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 s="15">
        <f t="shared" si="30"/>
        <v>3727.5499999999993</v>
      </c>
      <c r="E1026"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>
        <f t="shared" si="31"/>
        <v>11863.775</v>
      </c>
      <c r="Q1026" s="5" t="s">
        <v>8325</v>
      </c>
      <c r="R1026" t="s">
        <v>8330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 s="15">
        <f t="shared" ref="D1027:D1090" si="32">F1027-E1027</f>
        <v>6949.820000000007</v>
      </c>
      <c r="E1027"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>
        <f t="shared" ref="P1027:P1090" si="33">AVERAGE(D1027:E1027)</f>
        <v>38474.910000000003</v>
      </c>
      <c r="Q1027" s="5" t="s">
        <v>8325</v>
      </c>
      <c r="R1027" t="s">
        <v>8330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 s="15">
        <f t="shared" si="32"/>
        <v>0.57999999999992724</v>
      </c>
      <c r="E1028"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>
        <f t="shared" si="33"/>
        <v>3500.29</v>
      </c>
      <c r="Q1028" s="5" t="s">
        <v>8325</v>
      </c>
      <c r="R1028" t="s">
        <v>8330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 s="15">
        <f t="shared" si="32"/>
        <v>232</v>
      </c>
      <c r="E1029"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>
        <f t="shared" si="33"/>
        <v>3866.5</v>
      </c>
      <c r="Q1029" s="5" t="s">
        <v>8325</v>
      </c>
      <c r="R1029" t="s">
        <v>8330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15">
        <f t="shared" si="32"/>
        <v>1727</v>
      </c>
      <c r="E1030"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>
        <f t="shared" si="33"/>
        <v>5863.5</v>
      </c>
      <c r="Q1030" s="5" t="s">
        <v>8325</v>
      </c>
      <c r="R1030" t="s">
        <v>8330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 s="15">
        <f t="shared" si="32"/>
        <v>1176</v>
      </c>
      <c r="E1031"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>
        <f t="shared" si="33"/>
        <v>5588</v>
      </c>
      <c r="Q1031" s="5" t="s">
        <v>8325</v>
      </c>
      <c r="R1031" t="s">
        <v>8330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 s="15">
        <f t="shared" si="32"/>
        <v>4842</v>
      </c>
      <c r="E1032"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>
        <f t="shared" si="33"/>
        <v>3421</v>
      </c>
      <c r="Q1032" s="5" t="s">
        <v>8325</v>
      </c>
      <c r="R1032" t="s">
        <v>8330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 s="15">
        <f t="shared" si="32"/>
        <v>740</v>
      </c>
      <c r="E1033"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>
        <f t="shared" si="33"/>
        <v>5370</v>
      </c>
      <c r="Q1033" s="5" t="s">
        <v>8325</v>
      </c>
      <c r="R1033" t="s">
        <v>8330</v>
      </c>
    </row>
    <row r="1034" spans="1:18" x14ac:dyDescent="0.25">
      <c r="A1034">
        <v>1032</v>
      </c>
      <c r="B1034" s="3" t="s">
        <v>1033</v>
      </c>
      <c r="C1034" s="3" t="s">
        <v>5142</v>
      </c>
      <c r="D1034" s="15">
        <f t="shared" si="32"/>
        <v>458.84000000000015</v>
      </c>
      <c r="E1034"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>
        <f t="shared" si="33"/>
        <v>2929.42</v>
      </c>
      <c r="Q1034" s="5" t="s">
        <v>8325</v>
      </c>
      <c r="R1034" t="s">
        <v>8330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15">
        <f t="shared" si="32"/>
        <v>38</v>
      </c>
      <c r="E1035"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>
        <f t="shared" si="33"/>
        <v>683</v>
      </c>
      <c r="Q1035" s="5" t="s">
        <v>8325</v>
      </c>
      <c r="R1035" t="s">
        <v>8330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 s="15">
        <f t="shared" si="32"/>
        <v>1500.0900000000001</v>
      </c>
      <c r="E1036"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>
        <f t="shared" si="33"/>
        <v>3250.0450000000001</v>
      </c>
      <c r="Q1036" s="5" t="s">
        <v>8325</v>
      </c>
      <c r="R1036" t="s">
        <v>8330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 s="15">
        <f t="shared" si="32"/>
        <v>352</v>
      </c>
      <c r="E1037"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>
        <f t="shared" si="33"/>
        <v>2476</v>
      </c>
      <c r="Q1037" s="5" t="s">
        <v>8325</v>
      </c>
      <c r="R1037" t="s">
        <v>8330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 s="15">
        <f t="shared" si="32"/>
        <v>556.22000000000025</v>
      </c>
      <c r="E1038"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>
        <f t="shared" si="33"/>
        <v>2528.11</v>
      </c>
      <c r="Q1038" s="5" t="s">
        <v>8325</v>
      </c>
      <c r="R1038" t="s">
        <v>8330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 s="15">
        <f t="shared" si="32"/>
        <v>21</v>
      </c>
      <c r="E1039"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>
        <f t="shared" si="33"/>
        <v>510.5</v>
      </c>
      <c r="Q1039" s="5" t="s">
        <v>8325</v>
      </c>
      <c r="R1039" t="s">
        <v>8330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 s="15">
        <f t="shared" si="32"/>
        <v>680</v>
      </c>
      <c r="E1040"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>
        <f t="shared" si="33"/>
        <v>1090</v>
      </c>
      <c r="Q1040" s="5" t="s">
        <v>8325</v>
      </c>
      <c r="R1040" t="s">
        <v>8330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 s="15">
        <f t="shared" si="32"/>
        <v>141</v>
      </c>
      <c r="E1041"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>
        <f t="shared" si="33"/>
        <v>320.5</v>
      </c>
      <c r="Q1041" s="5" t="s">
        <v>8325</v>
      </c>
      <c r="R1041" t="s">
        <v>8330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15">
        <f t="shared" si="32"/>
        <v>-84750</v>
      </c>
      <c r="E1042">
        <v>85000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>
        <f t="shared" si="33"/>
        <v>125</v>
      </c>
      <c r="Q1042" s="5" t="s">
        <v>8331</v>
      </c>
      <c r="R1042" t="s">
        <v>8332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15">
        <f t="shared" si="32"/>
        <v>-50</v>
      </c>
      <c r="E1043">
        <v>50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>
        <f t="shared" si="33"/>
        <v>0</v>
      </c>
      <c r="Q1043" s="5" t="s">
        <v>8331</v>
      </c>
      <c r="R1043" t="s">
        <v>8332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 s="15">
        <f t="shared" si="32"/>
        <v>-640</v>
      </c>
      <c r="E1044">
        <v>650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>
        <f t="shared" si="33"/>
        <v>5</v>
      </c>
      <c r="Q1044" s="5" t="s">
        <v>8331</v>
      </c>
      <c r="R1044" t="s">
        <v>8332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15">
        <f t="shared" si="32"/>
        <v>-91463</v>
      </c>
      <c r="E1045">
        <v>100000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>
        <f t="shared" si="33"/>
        <v>4268.5</v>
      </c>
      <c r="Q1045" s="5" t="s">
        <v>8331</v>
      </c>
      <c r="R1045" t="s">
        <v>8332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15">
        <f t="shared" si="32"/>
        <v>-6994</v>
      </c>
      <c r="E1046">
        <v>7000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>
        <f t="shared" si="33"/>
        <v>3</v>
      </c>
      <c r="Q1046" s="5" t="s">
        <v>8331</v>
      </c>
      <c r="R1046" t="s">
        <v>8332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15">
        <f t="shared" si="32"/>
        <v>-9734</v>
      </c>
      <c r="E1047">
        <v>10000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>
        <f t="shared" si="33"/>
        <v>133</v>
      </c>
      <c r="Q1047" s="5" t="s">
        <v>8331</v>
      </c>
      <c r="R1047" t="s">
        <v>8332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 s="15">
        <f t="shared" si="32"/>
        <v>-3000</v>
      </c>
      <c r="E1048">
        <v>3000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>
        <f t="shared" si="33"/>
        <v>0</v>
      </c>
      <c r="Q1048" s="5" t="s">
        <v>8331</v>
      </c>
      <c r="R1048" t="s">
        <v>8332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15">
        <f t="shared" si="32"/>
        <v>-1999</v>
      </c>
      <c r="E1049">
        <v>2000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>
        <f t="shared" si="33"/>
        <v>0.5</v>
      </c>
      <c r="Q1049" s="5" t="s">
        <v>8331</v>
      </c>
      <c r="R1049" t="s">
        <v>8332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 s="15">
        <f t="shared" si="32"/>
        <v>-14788</v>
      </c>
      <c r="E1050">
        <v>15000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>
        <f t="shared" si="33"/>
        <v>106</v>
      </c>
      <c r="Q1050" s="5" t="s">
        <v>8331</v>
      </c>
      <c r="R1050" t="s">
        <v>8332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15">
        <f t="shared" si="32"/>
        <v>-12000</v>
      </c>
      <c r="E1051">
        <v>12000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>
        <f t="shared" si="33"/>
        <v>0</v>
      </c>
      <c r="Q1051" s="5" t="s">
        <v>8331</v>
      </c>
      <c r="R1051" t="s">
        <v>8332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15">
        <f t="shared" si="32"/>
        <v>-2500</v>
      </c>
      <c r="E1052">
        <v>2500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>
        <f t="shared" si="33"/>
        <v>0</v>
      </c>
      <c r="Q1052" s="5" t="s">
        <v>8331</v>
      </c>
      <c r="R1052" t="s">
        <v>8332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15">
        <f t="shared" si="32"/>
        <v>-500</v>
      </c>
      <c r="E1053">
        <v>500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>
        <f t="shared" si="33"/>
        <v>0</v>
      </c>
      <c r="Q1053" s="5" t="s">
        <v>8331</v>
      </c>
      <c r="R1053" t="s">
        <v>8332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15">
        <f t="shared" si="32"/>
        <v>-4336</v>
      </c>
      <c r="E1054">
        <v>4336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>
        <f t="shared" si="33"/>
        <v>0</v>
      </c>
      <c r="Q1054" s="5" t="s">
        <v>8331</v>
      </c>
      <c r="R1054" t="s">
        <v>8332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15">
        <f t="shared" si="32"/>
        <v>-1485</v>
      </c>
      <c r="E1055">
        <v>1500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>
        <f t="shared" si="33"/>
        <v>7.5</v>
      </c>
      <c r="Q1055" s="5" t="s">
        <v>8331</v>
      </c>
      <c r="R1055" t="s">
        <v>8332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15">
        <f t="shared" si="32"/>
        <v>-2500</v>
      </c>
      <c r="E1056">
        <v>2500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>
        <f t="shared" si="33"/>
        <v>0</v>
      </c>
      <c r="Q1056" s="5" t="s">
        <v>8331</v>
      </c>
      <c r="R1056" t="s">
        <v>8332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 s="15">
        <f t="shared" si="32"/>
        <v>-3500</v>
      </c>
      <c r="E1057">
        <v>3500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>
        <f t="shared" si="33"/>
        <v>0</v>
      </c>
      <c r="Q1057" s="5" t="s">
        <v>8331</v>
      </c>
      <c r="R1057" t="s">
        <v>8332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15">
        <f t="shared" si="32"/>
        <v>-10000</v>
      </c>
      <c r="E1058">
        <v>10000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>
        <f t="shared" si="33"/>
        <v>0</v>
      </c>
      <c r="Q1058" s="5" t="s">
        <v>8331</v>
      </c>
      <c r="R1058" t="s">
        <v>8332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15">
        <f t="shared" si="32"/>
        <v>-10000</v>
      </c>
      <c r="E1059">
        <v>10000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>
        <f t="shared" si="33"/>
        <v>0</v>
      </c>
      <c r="Q1059" s="5" t="s">
        <v>8331</v>
      </c>
      <c r="R1059" t="s">
        <v>8332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15">
        <f t="shared" si="32"/>
        <v>-40000</v>
      </c>
      <c r="E1060">
        <v>40000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>
        <f t="shared" si="33"/>
        <v>0</v>
      </c>
      <c r="Q1060" s="5" t="s">
        <v>8331</v>
      </c>
      <c r="R1060" t="s">
        <v>8332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15">
        <f t="shared" si="32"/>
        <v>-1100</v>
      </c>
      <c r="E1061">
        <v>1100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>
        <f t="shared" si="33"/>
        <v>0</v>
      </c>
      <c r="Q1061" s="5" t="s">
        <v>8331</v>
      </c>
      <c r="R1061" t="s">
        <v>8332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15">
        <f t="shared" si="32"/>
        <v>-4950</v>
      </c>
      <c r="E1062">
        <v>5000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>
        <f t="shared" si="33"/>
        <v>25</v>
      </c>
      <c r="Q1062" s="5" t="s">
        <v>8331</v>
      </c>
      <c r="R1062" t="s">
        <v>8332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15">
        <f t="shared" si="32"/>
        <v>-4000</v>
      </c>
      <c r="E1063">
        <v>4000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>
        <f t="shared" si="33"/>
        <v>0</v>
      </c>
      <c r="Q1063" s="5" t="s">
        <v>8331</v>
      </c>
      <c r="R1063" t="s">
        <v>8332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15">
        <f t="shared" si="32"/>
        <v>-9</v>
      </c>
      <c r="E1064">
        <v>199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>
        <f t="shared" si="33"/>
        <v>95</v>
      </c>
      <c r="Q1064" s="5" t="s">
        <v>8331</v>
      </c>
      <c r="R1064" t="s">
        <v>8332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15">
        <f t="shared" si="32"/>
        <v>-1000</v>
      </c>
      <c r="E1065">
        <v>1000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>
        <f t="shared" si="33"/>
        <v>0</v>
      </c>
      <c r="Q1065" s="5" t="s">
        <v>8331</v>
      </c>
      <c r="R1065" t="s">
        <v>8332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 s="15">
        <f t="shared" si="32"/>
        <v>-81923</v>
      </c>
      <c r="E1066">
        <v>90000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>
        <f t="shared" si="33"/>
        <v>4038.5</v>
      </c>
      <c r="Q1066" s="5" t="s">
        <v>8333</v>
      </c>
      <c r="R1066" t="s">
        <v>8334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 s="15">
        <f t="shared" si="32"/>
        <v>-2919</v>
      </c>
      <c r="E1067">
        <v>3000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>
        <f t="shared" si="33"/>
        <v>40.5</v>
      </c>
      <c r="Q1067" s="5" t="s">
        <v>8333</v>
      </c>
      <c r="R1067" t="s">
        <v>8334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 s="15">
        <f t="shared" si="32"/>
        <v>-144949</v>
      </c>
      <c r="E1068">
        <v>150000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>
        <f t="shared" si="33"/>
        <v>2525.5</v>
      </c>
      <c r="Q1068" s="5" t="s">
        <v>8333</v>
      </c>
      <c r="R1068" t="s">
        <v>8334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 s="15">
        <f t="shared" si="32"/>
        <v>-370</v>
      </c>
      <c r="E1069">
        <v>500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>
        <f t="shared" si="33"/>
        <v>65</v>
      </c>
      <c r="Q1069" s="5" t="s">
        <v>8333</v>
      </c>
      <c r="R1069" t="s">
        <v>8334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 s="15">
        <f t="shared" si="32"/>
        <v>-29955</v>
      </c>
      <c r="E1070">
        <v>30000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>
        <f t="shared" si="33"/>
        <v>22.5</v>
      </c>
      <c r="Q1070" s="5" t="s">
        <v>8333</v>
      </c>
      <c r="R1070" t="s">
        <v>8334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 s="15">
        <f t="shared" si="32"/>
        <v>-1350</v>
      </c>
      <c r="E1071">
        <v>2200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>
        <f t="shared" si="33"/>
        <v>425</v>
      </c>
      <c r="Q1071" s="5" t="s">
        <v>8333</v>
      </c>
      <c r="R1071" t="s">
        <v>8334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 s="15">
        <f t="shared" si="32"/>
        <v>-9930</v>
      </c>
      <c r="E1072">
        <v>10000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>
        <f t="shared" si="33"/>
        <v>35</v>
      </c>
      <c r="Q1072" s="5" t="s">
        <v>8333</v>
      </c>
      <c r="R1072" t="s">
        <v>8334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 s="15">
        <f t="shared" si="32"/>
        <v>-100</v>
      </c>
      <c r="E1073">
        <v>100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>
        <f t="shared" si="33"/>
        <v>0</v>
      </c>
      <c r="Q1073" s="5" t="s">
        <v>8333</v>
      </c>
      <c r="R1073" t="s">
        <v>8334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 s="15">
        <f t="shared" si="32"/>
        <v>-74949</v>
      </c>
      <c r="E1074">
        <v>75000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>
        <f t="shared" si="33"/>
        <v>25.5</v>
      </c>
      <c r="Q1074" s="5" t="s">
        <v>8333</v>
      </c>
      <c r="R1074" t="s">
        <v>8334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 s="15">
        <f t="shared" si="32"/>
        <v>-740</v>
      </c>
      <c r="E1075">
        <v>750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>
        <f t="shared" si="33"/>
        <v>5</v>
      </c>
      <c r="Q1075" s="5" t="s">
        <v>8333</v>
      </c>
      <c r="R1075" t="s">
        <v>8334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 s="15">
        <f t="shared" si="32"/>
        <v>-50593</v>
      </c>
      <c r="E1076">
        <v>54000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>
        <f t="shared" si="33"/>
        <v>1703.5</v>
      </c>
      <c r="Q1076" s="5" t="s">
        <v>8333</v>
      </c>
      <c r="R1076" t="s">
        <v>8334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 s="15">
        <f t="shared" si="32"/>
        <v>-955</v>
      </c>
      <c r="E1077">
        <v>1000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>
        <f t="shared" si="33"/>
        <v>22.5</v>
      </c>
      <c r="Q1077" s="5" t="s">
        <v>8333</v>
      </c>
      <c r="R1077" t="s">
        <v>8334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 s="15">
        <f t="shared" si="32"/>
        <v>-27926</v>
      </c>
      <c r="E1078">
        <v>75000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>
        <f t="shared" si="33"/>
        <v>23537</v>
      </c>
      <c r="Q1078" s="5" t="s">
        <v>8333</v>
      </c>
      <c r="R1078" t="s">
        <v>8334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 s="15">
        <f t="shared" si="32"/>
        <v>-17656</v>
      </c>
      <c r="E1079">
        <v>25000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>
        <f t="shared" si="33"/>
        <v>3672</v>
      </c>
      <c r="Q1079" s="5" t="s">
        <v>8333</v>
      </c>
      <c r="R1079" t="s">
        <v>8334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 s="15">
        <f t="shared" si="32"/>
        <v>-555</v>
      </c>
      <c r="E1080">
        <v>600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>
        <f t="shared" si="33"/>
        <v>22.5</v>
      </c>
      <c r="Q1080" s="5" t="s">
        <v>8333</v>
      </c>
      <c r="R1080" t="s">
        <v>8334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 s="15">
        <f t="shared" si="32"/>
        <v>-25322</v>
      </c>
      <c r="E1081">
        <v>26000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>
        <f t="shared" si="33"/>
        <v>339</v>
      </c>
      <c r="Q1081" s="5" t="s">
        <v>8333</v>
      </c>
      <c r="R1081" t="s">
        <v>8334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 s="15">
        <f t="shared" si="32"/>
        <v>-18179</v>
      </c>
      <c r="E1082">
        <v>20000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>
        <f t="shared" si="33"/>
        <v>910.5</v>
      </c>
      <c r="Q1082" s="5" t="s">
        <v>8333</v>
      </c>
      <c r="R1082" t="s">
        <v>8334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 s="15">
        <f t="shared" si="32"/>
        <v>-67988</v>
      </c>
      <c r="E1083">
        <v>68000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>
        <f t="shared" si="33"/>
        <v>6</v>
      </c>
      <c r="Q1083" s="5" t="s">
        <v>8333</v>
      </c>
      <c r="R1083" t="s">
        <v>8334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 s="15">
        <f t="shared" si="32"/>
        <v>-9944</v>
      </c>
      <c r="E1084">
        <v>10000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>
        <f t="shared" si="33"/>
        <v>28</v>
      </c>
      <c r="Q1084" s="5" t="s">
        <v>8333</v>
      </c>
      <c r="R1084" t="s">
        <v>8334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 s="15">
        <f t="shared" si="32"/>
        <v>-49590</v>
      </c>
      <c r="E1085">
        <v>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>
        <f t="shared" si="33"/>
        <v>205</v>
      </c>
      <c r="Q1085" s="5" t="s">
        <v>8333</v>
      </c>
      <c r="R1085" t="s">
        <v>8334</v>
      </c>
    </row>
    <row r="1086" spans="1:18" x14ac:dyDescent="0.25">
      <c r="A1086">
        <v>1084</v>
      </c>
      <c r="B1086" s="3" t="s">
        <v>1085</v>
      </c>
      <c r="C1086" s="3" t="s">
        <v>5194</v>
      </c>
      <c r="D1086" s="15">
        <f t="shared" si="32"/>
        <v>-550</v>
      </c>
      <c r="E1086">
        <v>550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>
        <f t="shared" si="33"/>
        <v>0</v>
      </c>
      <c r="Q1086" s="5" t="s">
        <v>8333</v>
      </c>
      <c r="R1086" t="s">
        <v>8334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 s="15">
        <f t="shared" si="32"/>
        <v>-28974</v>
      </c>
      <c r="E1087">
        <v>30000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>
        <f t="shared" si="33"/>
        <v>513</v>
      </c>
      <c r="Q1087" s="5" t="s">
        <v>8333</v>
      </c>
      <c r="R1087" t="s">
        <v>8334</v>
      </c>
    </row>
    <row r="1088" spans="1:18" x14ac:dyDescent="0.25">
      <c r="A1088">
        <v>1086</v>
      </c>
      <c r="B1088" s="3" t="s">
        <v>1087</v>
      </c>
      <c r="C1088" s="3" t="s">
        <v>5196</v>
      </c>
      <c r="D1088" s="15">
        <f t="shared" si="32"/>
        <v>-17985</v>
      </c>
      <c r="E1088">
        <v>18000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>
        <f t="shared" si="33"/>
        <v>7.5</v>
      </c>
      <c r="Q1088" s="5" t="s">
        <v>8333</v>
      </c>
      <c r="R1088" t="s">
        <v>8334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 s="15">
        <f t="shared" si="32"/>
        <v>-1100</v>
      </c>
      <c r="E1089">
        <v>1100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>
        <f t="shared" si="33"/>
        <v>0</v>
      </c>
      <c r="Q1089" s="5" t="s">
        <v>8333</v>
      </c>
      <c r="R1089" t="s">
        <v>8334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 s="15">
        <f t="shared" si="32"/>
        <v>-38617.660000000003</v>
      </c>
      <c r="E1090">
        <v>45000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>
        <f t="shared" si="33"/>
        <v>3191.1699999999983</v>
      </c>
      <c r="Q1090" s="5" t="s">
        <v>8333</v>
      </c>
      <c r="R1090" t="s">
        <v>8334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 s="15">
        <f t="shared" ref="D1091:D1154" si="34">F1091-E1091</f>
        <v>-13826</v>
      </c>
      <c r="E1091">
        <v>15000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>
        <f t="shared" ref="P1091:P1154" si="35">AVERAGE(D1091:E1091)</f>
        <v>587</v>
      </c>
      <c r="Q1091" s="5" t="s">
        <v>8333</v>
      </c>
      <c r="R1091" t="s">
        <v>8334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 s="15">
        <f t="shared" si="34"/>
        <v>-12994</v>
      </c>
      <c r="E1092">
        <v>12999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>
        <f t="shared" si="35"/>
        <v>2.5</v>
      </c>
      <c r="Q1092" s="5" t="s">
        <v>8333</v>
      </c>
      <c r="R1092" t="s">
        <v>8334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 s="15">
        <f t="shared" si="34"/>
        <v>-175</v>
      </c>
      <c r="E1093">
        <v>200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>
        <f t="shared" si="35"/>
        <v>12.5</v>
      </c>
      <c r="Q1093" s="5" t="s">
        <v>8333</v>
      </c>
      <c r="R1093" t="s">
        <v>8334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 s="15">
        <f t="shared" si="34"/>
        <v>-1979</v>
      </c>
      <c r="E1094">
        <v>2000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>
        <f t="shared" si="35"/>
        <v>10.5</v>
      </c>
      <c r="Q1094" s="5" t="s">
        <v>8333</v>
      </c>
      <c r="R1094" t="s">
        <v>8334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 s="15">
        <f t="shared" si="34"/>
        <v>-257.75</v>
      </c>
      <c r="E1095">
        <v>300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>
        <f t="shared" si="35"/>
        <v>21.125</v>
      </c>
      <c r="Q1095" s="5" t="s">
        <v>8333</v>
      </c>
      <c r="R1095" t="s">
        <v>8334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 s="15">
        <f t="shared" si="34"/>
        <v>-14705.99</v>
      </c>
      <c r="E1096">
        <v>18000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>
        <f t="shared" si="35"/>
        <v>1647.0050000000001</v>
      </c>
      <c r="Q1096" s="5" t="s">
        <v>8333</v>
      </c>
      <c r="R1096" t="s">
        <v>8334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 s="15">
        <f t="shared" si="34"/>
        <v>-474826</v>
      </c>
      <c r="E1097">
        <v>500000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>
        <f t="shared" si="35"/>
        <v>12587</v>
      </c>
      <c r="Q1097" s="5" t="s">
        <v>8333</v>
      </c>
      <c r="R1097" t="s">
        <v>8334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 s="15">
        <f t="shared" si="34"/>
        <v>-9848</v>
      </c>
      <c r="E1098">
        <v>12000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>
        <f t="shared" si="35"/>
        <v>1076</v>
      </c>
      <c r="Q1098" s="5" t="s">
        <v>8333</v>
      </c>
      <c r="R1098" t="s">
        <v>8334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 s="15">
        <f t="shared" si="34"/>
        <v>-99953</v>
      </c>
      <c r="E1099">
        <v>100000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>
        <f t="shared" si="35"/>
        <v>23.5</v>
      </c>
      <c r="Q1099" s="5" t="s">
        <v>8333</v>
      </c>
      <c r="R1099" t="s">
        <v>8334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 s="15">
        <f t="shared" si="34"/>
        <v>-23197</v>
      </c>
      <c r="E1100">
        <v>25000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>
        <f t="shared" si="35"/>
        <v>901.5</v>
      </c>
      <c r="Q1100" s="5" t="s">
        <v>8333</v>
      </c>
      <c r="R1100" t="s">
        <v>8334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 s="15">
        <f t="shared" si="34"/>
        <v>-4975</v>
      </c>
      <c r="E1101">
        <v>5000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>
        <f t="shared" si="35"/>
        <v>12.5</v>
      </c>
      <c r="Q1101" s="5" t="s">
        <v>8333</v>
      </c>
      <c r="R1101" t="s">
        <v>8334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 s="15">
        <f t="shared" si="34"/>
        <v>-3900</v>
      </c>
      <c r="E1102">
        <v>4000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>
        <f t="shared" si="35"/>
        <v>50</v>
      </c>
      <c r="Q1102" s="5" t="s">
        <v>8333</v>
      </c>
      <c r="R1102" t="s">
        <v>8334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 s="15">
        <f t="shared" si="34"/>
        <v>-99959</v>
      </c>
      <c r="E1103">
        <v>100000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>
        <f t="shared" si="35"/>
        <v>20.5</v>
      </c>
      <c r="Q1103" s="5" t="s">
        <v>8333</v>
      </c>
      <c r="R1103" t="s">
        <v>8334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 s="15">
        <f t="shared" si="34"/>
        <v>-7575</v>
      </c>
      <c r="E1104">
        <v>8000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>
        <f t="shared" si="35"/>
        <v>212.5</v>
      </c>
      <c r="Q1104" s="5" t="s">
        <v>8333</v>
      </c>
      <c r="R1104" t="s">
        <v>8334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 s="15">
        <f t="shared" si="34"/>
        <v>-14757</v>
      </c>
      <c r="E1105">
        <v>15000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>
        <f t="shared" si="35"/>
        <v>121.5</v>
      </c>
      <c r="Q1105" s="5" t="s">
        <v>8333</v>
      </c>
      <c r="R1105" t="s">
        <v>8334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 s="15">
        <f t="shared" si="34"/>
        <v>-57029</v>
      </c>
      <c r="E1106">
        <v>60000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>
        <f t="shared" si="35"/>
        <v>1485.5</v>
      </c>
      <c r="Q1106" s="5" t="s">
        <v>8333</v>
      </c>
      <c r="R1106" t="s">
        <v>8334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 s="15">
        <f t="shared" si="34"/>
        <v>-898569</v>
      </c>
      <c r="E1107">
        <v>900000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>
        <f t="shared" si="35"/>
        <v>715.5</v>
      </c>
      <c r="Q1107" s="5" t="s">
        <v>8333</v>
      </c>
      <c r="R1107" t="s">
        <v>8334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 s="15">
        <f t="shared" si="34"/>
        <v>-235</v>
      </c>
      <c r="E1108">
        <v>400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>
        <f t="shared" si="35"/>
        <v>82.5</v>
      </c>
      <c r="Q1108" s="5" t="s">
        <v>8333</v>
      </c>
      <c r="R1108" t="s">
        <v>8334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 s="15">
        <f t="shared" si="34"/>
        <v>-10000</v>
      </c>
      <c r="E1109">
        <v>10000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>
        <f t="shared" si="35"/>
        <v>0</v>
      </c>
      <c r="Q1109" s="5" t="s">
        <v>8333</v>
      </c>
      <c r="R1109" t="s">
        <v>8334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 s="15">
        <f t="shared" si="34"/>
        <v>-24267.5</v>
      </c>
      <c r="E1110">
        <v>25000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>
        <f t="shared" si="35"/>
        <v>366.25</v>
      </c>
      <c r="Q1110" s="5" t="s">
        <v>8333</v>
      </c>
      <c r="R1110" t="s">
        <v>8334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 s="15">
        <f t="shared" si="34"/>
        <v>-9955</v>
      </c>
      <c r="E1111">
        <v>10000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>
        <f t="shared" si="35"/>
        <v>22.5</v>
      </c>
      <c r="Q1111" s="5" t="s">
        <v>8333</v>
      </c>
      <c r="R1111" t="s">
        <v>8334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 s="15">
        <f t="shared" si="34"/>
        <v>-49745</v>
      </c>
      <c r="E1112">
        <v>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>
        <f t="shared" si="35"/>
        <v>127.5</v>
      </c>
      <c r="Q1112" s="5" t="s">
        <v>8333</v>
      </c>
      <c r="R1112" t="s">
        <v>8334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 s="15">
        <f t="shared" si="34"/>
        <v>-2499</v>
      </c>
      <c r="E1113">
        <v>2500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>
        <f t="shared" si="35"/>
        <v>0.5</v>
      </c>
      <c r="Q1113" s="5" t="s">
        <v>8333</v>
      </c>
      <c r="R1113" t="s">
        <v>8334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 s="15">
        <f t="shared" si="34"/>
        <v>-56727.08</v>
      </c>
      <c r="E1114">
        <v>88000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>
        <f t="shared" si="35"/>
        <v>15636.46</v>
      </c>
      <c r="Q1114" s="5" t="s">
        <v>8333</v>
      </c>
      <c r="R1114" t="s">
        <v>8334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 s="15">
        <f t="shared" si="34"/>
        <v>-995</v>
      </c>
      <c r="E1115">
        <v>1000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>
        <f t="shared" si="35"/>
        <v>2.5</v>
      </c>
      <c r="Q1115" s="5" t="s">
        <v>8333</v>
      </c>
      <c r="R1115" t="s">
        <v>8334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 s="15">
        <f t="shared" si="34"/>
        <v>-5990</v>
      </c>
      <c r="E1116">
        <v>6000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>
        <f t="shared" si="35"/>
        <v>5</v>
      </c>
      <c r="Q1116" s="5" t="s">
        <v>8333</v>
      </c>
      <c r="R1116" t="s">
        <v>8334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 s="15">
        <f t="shared" si="34"/>
        <v>-39947</v>
      </c>
      <c r="E1117">
        <v>40000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>
        <f t="shared" si="35"/>
        <v>26.5</v>
      </c>
      <c r="Q1117" s="5" t="s">
        <v>8333</v>
      </c>
      <c r="R1117" t="s">
        <v>8334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 s="15">
        <f t="shared" si="34"/>
        <v>-499821.48</v>
      </c>
      <c r="E1118">
        <v>500000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>
        <f t="shared" si="35"/>
        <v>89.260000000009313</v>
      </c>
      <c r="Q1118" s="5" t="s">
        <v>8333</v>
      </c>
      <c r="R1118" t="s">
        <v>8334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 s="15">
        <f t="shared" si="34"/>
        <v>-917</v>
      </c>
      <c r="E1119">
        <v>1000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>
        <f t="shared" si="35"/>
        <v>41.5</v>
      </c>
      <c r="Q1119" s="5" t="s">
        <v>8333</v>
      </c>
      <c r="R1119" t="s">
        <v>8334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 s="15">
        <f t="shared" si="34"/>
        <v>-4391</v>
      </c>
      <c r="E1120">
        <v>4500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>
        <f t="shared" si="35"/>
        <v>54.5</v>
      </c>
      <c r="Q1120" s="5" t="s">
        <v>8333</v>
      </c>
      <c r="R1120" t="s">
        <v>8334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 s="15">
        <f t="shared" si="34"/>
        <v>-2095</v>
      </c>
      <c r="E1121">
        <v>2100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>
        <f t="shared" si="35"/>
        <v>2.5</v>
      </c>
      <c r="Q1121" s="5" t="s">
        <v>8333</v>
      </c>
      <c r="R1121" t="s">
        <v>8334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 s="15">
        <f t="shared" si="34"/>
        <v>-25000</v>
      </c>
      <c r="E1122">
        <v>25000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>
        <f t="shared" si="35"/>
        <v>0</v>
      </c>
      <c r="Q1122" s="5" t="s">
        <v>8333</v>
      </c>
      <c r="R1122" t="s">
        <v>8334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 s="15">
        <f t="shared" si="34"/>
        <v>-249971</v>
      </c>
      <c r="E1123">
        <v>250000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>
        <f t="shared" si="35"/>
        <v>14.5</v>
      </c>
      <c r="Q1123" s="5" t="s">
        <v>8333</v>
      </c>
      <c r="R1123" t="s">
        <v>8334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 s="15">
        <f t="shared" si="34"/>
        <v>-3200</v>
      </c>
      <c r="E1124">
        <v>3200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>
        <f t="shared" si="35"/>
        <v>0</v>
      </c>
      <c r="Q1124" s="5" t="s">
        <v>8333</v>
      </c>
      <c r="R1124" t="s">
        <v>8334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 s="15">
        <f t="shared" si="34"/>
        <v>-4989</v>
      </c>
      <c r="E1125">
        <v>5000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>
        <f t="shared" si="35"/>
        <v>5.5</v>
      </c>
      <c r="Q1125" s="5" t="s">
        <v>8333</v>
      </c>
      <c r="R1125" t="s">
        <v>8334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 s="15">
        <f t="shared" si="34"/>
        <v>-89575</v>
      </c>
      <c r="E1126">
        <v>90000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>
        <f t="shared" si="35"/>
        <v>212.5</v>
      </c>
      <c r="Q1126" s="5" t="s">
        <v>8333</v>
      </c>
      <c r="R1126" t="s">
        <v>8335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 s="15">
        <f t="shared" si="34"/>
        <v>-3000</v>
      </c>
      <c r="E1127">
        <v>3000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>
        <f t="shared" si="35"/>
        <v>0</v>
      </c>
      <c r="Q1127" s="5" t="s">
        <v>8333</v>
      </c>
      <c r="R1127" t="s">
        <v>8335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 s="15">
        <f t="shared" si="34"/>
        <v>-1990</v>
      </c>
      <c r="E1128">
        <v>2000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>
        <f t="shared" si="35"/>
        <v>5</v>
      </c>
      <c r="Q1128" s="5" t="s">
        <v>8333</v>
      </c>
      <c r="R1128" t="s">
        <v>8335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 s="15">
        <f t="shared" si="34"/>
        <v>-34415</v>
      </c>
      <c r="E1129">
        <v>35000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>
        <f t="shared" si="35"/>
        <v>292.5</v>
      </c>
      <c r="Q1129" s="5" t="s">
        <v>8333</v>
      </c>
      <c r="R1129" t="s">
        <v>8335</v>
      </c>
    </row>
    <row r="1130" spans="1:18" x14ac:dyDescent="0.25">
      <c r="A1130">
        <v>1128</v>
      </c>
      <c r="B1130" s="3" t="s">
        <v>1129</v>
      </c>
      <c r="C1130" s="3" t="s">
        <v>5238</v>
      </c>
      <c r="D1130" s="15">
        <f t="shared" si="34"/>
        <v>-999</v>
      </c>
      <c r="E1130">
        <v>1000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>
        <f t="shared" si="35"/>
        <v>0.5</v>
      </c>
      <c r="Q1130" s="5" t="s">
        <v>8333</v>
      </c>
      <c r="R1130" t="s">
        <v>8335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 s="15">
        <f t="shared" si="34"/>
        <v>-19979</v>
      </c>
      <c r="E1131">
        <v>20000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>
        <f t="shared" si="35"/>
        <v>10.5</v>
      </c>
      <c r="Q1131" s="5" t="s">
        <v>8333</v>
      </c>
      <c r="R1131" t="s">
        <v>8335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 s="15">
        <f t="shared" si="34"/>
        <v>-4989</v>
      </c>
      <c r="E1132">
        <v>5000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>
        <f t="shared" si="35"/>
        <v>5.5</v>
      </c>
      <c r="Q1132" s="5" t="s">
        <v>8333</v>
      </c>
      <c r="R1132" t="s">
        <v>8335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 s="15">
        <f t="shared" si="34"/>
        <v>-40000</v>
      </c>
      <c r="E1133">
        <v>40000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>
        <f t="shared" si="35"/>
        <v>0</v>
      </c>
      <c r="Q1133" s="5" t="s">
        <v>8333</v>
      </c>
      <c r="R1133" t="s">
        <v>8335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 s="15">
        <f t="shared" si="34"/>
        <v>-8562</v>
      </c>
      <c r="E1134">
        <v>10000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>
        <f t="shared" si="35"/>
        <v>719</v>
      </c>
      <c r="Q1134" s="5" t="s">
        <v>8333</v>
      </c>
      <c r="R1134" t="s">
        <v>8335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 s="15">
        <f t="shared" si="34"/>
        <v>-2980</v>
      </c>
      <c r="E1135">
        <v>3000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>
        <f t="shared" si="35"/>
        <v>10</v>
      </c>
      <c r="Q1135" s="5" t="s">
        <v>8333</v>
      </c>
      <c r="R1135" t="s">
        <v>8335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 s="15">
        <f t="shared" si="34"/>
        <v>-24999</v>
      </c>
      <c r="E1136">
        <v>25000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>
        <f t="shared" si="35"/>
        <v>0.5</v>
      </c>
      <c r="Q1136" s="5" t="s">
        <v>8333</v>
      </c>
      <c r="R1136" t="s">
        <v>8335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 s="15">
        <f t="shared" si="34"/>
        <v>-950</v>
      </c>
      <c r="E1137">
        <v>1000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>
        <f t="shared" si="35"/>
        <v>25</v>
      </c>
      <c r="Q1137" s="5" t="s">
        <v>8333</v>
      </c>
      <c r="R1137" t="s">
        <v>8335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 s="15">
        <f t="shared" si="34"/>
        <v>-3920</v>
      </c>
      <c r="E1138">
        <v>4190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>
        <f t="shared" si="35"/>
        <v>135</v>
      </c>
      <c r="Q1138" s="5" t="s">
        <v>8333</v>
      </c>
      <c r="R1138" t="s">
        <v>8335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 s="15">
        <f t="shared" si="34"/>
        <v>-15125</v>
      </c>
      <c r="E1139">
        <v>25000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>
        <f t="shared" si="35"/>
        <v>4937.5</v>
      </c>
      <c r="Q1139" s="5" t="s">
        <v>8333</v>
      </c>
      <c r="R1139" t="s">
        <v>8335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 s="15">
        <f t="shared" si="34"/>
        <v>-34875</v>
      </c>
      <c r="E1140">
        <v>35000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>
        <f t="shared" si="35"/>
        <v>62.5</v>
      </c>
      <c r="Q1140" s="5" t="s">
        <v>8333</v>
      </c>
      <c r="R1140" t="s">
        <v>8335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 s="15">
        <f t="shared" si="34"/>
        <v>-7995</v>
      </c>
      <c r="E1141">
        <v>8000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>
        <f t="shared" si="35"/>
        <v>2.5</v>
      </c>
      <c r="Q1141" s="5" t="s">
        <v>8333</v>
      </c>
      <c r="R1141" t="s">
        <v>8335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 s="15">
        <f t="shared" si="34"/>
        <v>-5000</v>
      </c>
      <c r="E1142">
        <v>5000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>
        <f t="shared" si="35"/>
        <v>0</v>
      </c>
      <c r="Q1142" s="5" t="s">
        <v>8333</v>
      </c>
      <c r="R1142" t="s">
        <v>8335</v>
      </c>
    </row>
    <row r="1143" spans="1:18" x14ac:dyDescent="0.25">
      <c r="A1143">
        <v>1141</v>
      </c>
      <c r="B1143" s="3" t="s">
        <v>1142</v>
      </c>
      <c r="C1143" s="3" t="s">
        <v>5251</v>
      </c>
      <c r="D1143" s="15">
        <f t="shared" si="34"/>
        <v>-500</v>
      </c>
      <c r="E1143">
        <v>500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>
        <f t="shared" si="35"/>
        <v>0</v>
      </c>
      <c r="Q1143" s="5" t="s">
        <v>8333</v>
      </c>
      <c r="R1143" t="s">
        <v>8335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 s="15">
        <f t="shared" si="34"/>
        <v>-4000</v>
      </c>
      <c r="E1144">
        <v>4000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>
        <f t="shared" si="35"/>
        <v>0</v>
      </c>
      <c r="Q1144" s="5" t="s">
        <v>8333</v>
      </c>
      <c r="R1144" t="s">
        <v>8335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 s="15">
        <f t="shared" si="34"/>
        <v>-44814</v>
      </c>
      <c r="E1145">
        <v>45000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>
        <f t="shared" si="35"/>
        <v>93</v>
      </c>
      <c r="Q1145" s="5" t="s">
        <v>8333</v>
      </c>
      <c r="R1145" t="s">
        <v>8335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 s="15">
        <f t="shared" si="34"/>
        <v>-9300</v>
      </c>
      <c r="E1146">
        <v>9300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>
        <f t="shared" si="35"/>
        <v>0</v>
      </c>
      <c r="Q1146" s="5" t="s">
        <v>8336</v>
      </c>
      <c r="R1146" t="s">
        <v>8337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 s="15">
        <f t="shared" si="34"/>
        <v>-79900</v>
      </c>
      <c r="E1147">
        <v>80000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>
        <f t="shared" si="35"/>
        <v>50</v>
      </c>
      <c r="Q1147" s="5" t="s">
        <v>8336</v>
      </c>
      <c r="R1147" t="s">
        <v>8337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 s="15">
        <f t="shared" si="34"/>
        <v>-5470</v>
      </c>
      <c r="E1148">
        <v>6000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>
        <f t="shared" si="35"/>
        <v>265</v>
      </c>
      <c r="Q1148" s="5" t="s">
        <v>8336</v>
      </c>
      <c r="R1148" t="s">
        <v>8337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 s="15">
        <f t="shared" si="34"/>
        <v>-25000</v>
      </c>
      <c r="E1149">
        <v>25000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>
        <f t="shared" si="35"/>
        <v>0</v>
      </c>
      <c r="Q1149" s="5" t="s">
        <v>8336</v>
      </c>
      <c r="R1149" t="s">
        <v>8337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 s="15">
        <f t="shared" si="34"/>
        <v>-14927</v>
      </c>
      <c r="E1150">
        <v>15000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>
        <f t="shared" si="35"/>
        <v>36.5</v>
      </c>
      <c r="Q1150" s="5" t="s">
        <v>8336</v>
      </c>
      <c r="R1150" t="s">
        <v>8337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 s="15">
        <f t="shared" si="34"/>
        <v>-49925</v>
      </c>
      <c r="E1151">
        <v>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>
        <f t="shared" si="35"/>
        <v>37.5</v>
      </c>
      <c r="Q1151" s="5" t="s">
        <v>8336</v>
      </c>
      <c r="R1151" t="s">
        <v>8337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 s="15">
        <f t="shared" si="34"/>
        <v>-2248</v>
      </c>
      <c r="E1152">
        <v>2500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>
        <f t="shared" si="35"/>
        <v>126</v>
      </c>
      <c r="Q1152" s="5" t="s">
        <v>8336</v>
      </c>
      <c r="R1152" t="s">
        <v>8337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 s="15">
        <f t="shared" si="34"/>
        <v>-25000</v>
      </c>
      <c r="E1153">
        <v>25000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>
        <f t="shared" si="35"/>
        <v>0</v>
      </c>
      <c r="Q1153" s="5" t="s">
        <v>8336</v>
      </c>
      <c r="R1153" t="s">
        <v>8337</v>
      </c>
    </row>
    <row r="1154" spans="1:18" x14ac:dyDescent="0.25">
      <c r="A1154">
        <v>1152</v>
      </c>
      <c r="B1154" s="3" t="s">
        <v>1153</v>
      </c>
      <c r="C1154" s="3" t="s">
        <v>5262</v>
      </c>
      <c r="D1154" s="15">
        <f t="shared" si="34"/>
        <v>-15089</v>
      </c>
      <c r="E1154">
        <v>16000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>
        <f t="shared" si="35"/>
        <v>455.5</v>
      </c>
      <c r="Q1154" s="5" t="s">
        <v>8336</v>
      </c>
      <c r="R1154" t="s">
        <v>8337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 s="15">
        <f t="shared" ref="D1155:D1218" si="36">F1155-E1155</f>
        <v>-7950</v>
      </c>
      <c r="E1155">
        <v>8000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>
        <f t="shared" ref="P1155:P1218" si="37">AVERAGE(D1155:E1155)</f>
        <v>25</v>
      </c>
      <c r="Q1155" s="5" t="s">
        <v>8336</v>
      </c>
      <c r="R1155" t="s">
        <v>8337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 s="15">
        <f t="shared" si="36"/>
        <v>-4675</v>
      </c>
      <c r="E1156">
        <v>5000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>
        <f t="shared" si="37"/>
        <v>162.5</v>
      </c>
      <c r="Q1156" s="5" t="s">
        <v>8336</v>
      </c>
      <c r="R1156" t="s">
        <v>8337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 s="15">
        <f t="shared" si="36"/>
        <v>-24812</v>
      </c>
      <c r="E1157">
        <v>25000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>
        <f t="shared" si="37"/>
        <v>94</v>
      </c>
      <c r="Q1157" s="5" t="s">
        <v>8336</v>
      </c>
      <c r="R1157" t="s">
        <v>8337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 s="15">
        <f t="shared" si="36"/>
        <v>-6500</v>
      </c>
      <c r="E1158">
        <v>6500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>
        <f t="shared" si="37"/>
        <v>0</v>
      </c>
      <c r="Q1158" s="5" t="s">
        <v>8336</v>
      </c>
      <c r="R1158" t="s">
        <v>8337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 s="15">
        <f t="shared" si="36"/>
        <v>-9849</v>
      </c>
      <c r="E1159">
        <v>10000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>
        <f t="shared" si="37"/>
        <v>75.5</v>
      </c>
      <c r="Q1159" s="5" t="s">
        <v>8336</v>
      </c>
      <c r="R1159" t="s">
        <v>8337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 s="15">
        <f t="shared" si="36"/>
        <v>-7465</v>
      </c>
      <c r="E1160">
        <v>7500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>
        <f t="shared" si="37"/>
        <v>17.5</v>
      </c>
      <c r="Q1160" s="5" t="s">
        <v>8336</v>
      </c>
      <c r="R1160" t="s">
        <v>8337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 s="15">
        <f t="shared" si="36"/>
        <v>-6750</v>
      </c>
      <c r="E1161">
        <v>6750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>
        <f t="shared" si="37"/>
        <v>0</v>
      </c>
      <c r="Q1161" s="5" t="s">
        <v>8336</v>
      </c>
      <c r="R1161" t="s">
        <v>8337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 s="15">
        <f t="shared" si="36"/>
        <v>-28845</v>
      </c>
      <c r="E1162">
        <v>30000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>
        <f t="shared" si="37"/>
        <v>577.5</v>
      </c>
      <c r="Q1162" s="5" t="s">
        <v>8336</v>
      </c>
      <c r="R1162" t="s">
        <v>8337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 s="15">
        <f t="shared" si="36"/>
        <v>-18000</v>
      </c>
      <c r="E1163">
        <v>18000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>
        <f t="shared" si="37"/>
        <v>0</v>
      </c>
      <c r="Q1163" s="5" t="s">
        <v>8336</v>
      </c>
      <c r="R1163" t="s">
        <v>8337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 s="15">
        <f t="shared" si="36"/>
        <v>-59965</v>
      </c>
      <c r="E1164">
        <v>60000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>
        <f t="shared" si="37"/>
        <v>17.5</v>
      </c>
      <c r="Q1164" s="5" t="s">
        <v>8336</v>
      </c>
      <c r="R1164" t="s">
        <v>8337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 s="15">
        <f t="shared" si="36"/>
        <v>-5200</v>
      </c>
      <c r="E1165">
        <v>5200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>
        <f t="shared" si="37"/>
        <v>0</v>
      </c>
      <c r="Q1165" s="5" t="s">
        <v>8336</v>
      </c>
      <c r="R1165" t="s">
        <v>8337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 s="15">
        <f t="shared" si="36"/>
        <v>-10000</v>
      </c>
      <c r="E1166">
        <v>10000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>
        <f t="shared" si="37"/>
        <v>0</v>
      </c>
      <c r="Q1166" s="5" t="s">
        <v>8336</v>
      </c>
      <c r="R1166" t="s">
        <v>8337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 s="15">
        <f t="shared" si="36"/>
        <v>-7929.5</v>
      </c>
      <c r="E1167">
        <v>10000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>
        <f t="shared" si="37"/>
        <v>1035.25</v>
      </c>
      <c r="Q1167" s="5" t="s">
        <v>8336</v>
      </c>
      <c r="R1167" t="s">
        <v>8337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 s="15">
        <f t="shared" si="36"/>
        <v>-12129</v>
      </c>
      <c r="E1168">
        <v>15000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>
        <f t="shared" si="37"/>
        <v>1435.5</v>
      </c>
      <c r="Q1168" s="5" t="s">
        <v>8336</v>
      </c>
      <c r="R1168" t="s">
        <v>8337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 s="15">
        <f t="shared" si="36"/>
        <v>-59021</v>
      </c>
      <c r="E1169">
        <v>60000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>
        <f t="shared" si="37"/>
        <v>489.5</v>
      </c>
      <c r="Q1169" s="5" t="s">
        <v>8336</v>
      </c>
      <c r="R1169" t="s">
        <v>8337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 s="15">
        <f t="shared" si="36"/>
        <v>-16980</v>
      </c>
      <c r="E1170">
        <v>18000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>
        <f t="shared" si="37"/>
        <v>510</v>
      </c>
      <c r="Q1170" s="5" t="s">
        <v>8336</v>
      </c>
      <c r="R1170" t="s">
        <v>8337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 s="15">
        <f t="shared" si="36"/>
        <v>-9983</v>
      </c>
      <c r="E1171">
        <v>10000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>
        <f t="shared" si="37"/>
        <v>8.5</v>
      </c>
      <c r="Q1171" s="5" t="s">
        <v>8336</v>
      </c>
      <c r="R1171" t="s">
        <v>8337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 s="15">
        <f t="shared" si="36"/>
        <v>-24900</v>
      </c>
      <c r="E1172">
        <v>25000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>
        <f t="shared" si="37"/>
        <v>50</v>
      </c>
      <c r="Q1172" s="5" t="s">
        <v>8336</v>
      </c>
      <c r="R1172" t="s">
        <v>8337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 s="15">
        <f t="shared" si="36"/>
        <v>-24975</v>
      </c>
      <c r="E1173">
        <v>25000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>
        <f t="shared" si="37"/>
        <v>12.5</v>
      </c>
      <c r="Q1173" s="5" t="s">
        <v>8336</v>
      </c>
      <c r="R1173" t="s">
        <v>8337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 s="15">
        <f t="shared" si="36"/>
        <v>-9000</v>
      </c>
      <c r="E1174">
        <v>9000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>
        <f t="shared" si="37"/>
        <v>0</v>
      </c>
      <c r="Q1174" s="5" t="s">
        <v>8336</v>
      </c>
      <c r="R1174" t="s">
        <v>8337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 s="15">
        <f t="shared" si="36"/>
        <v>-124970</v>
      </c>
      <c r="E1175">
        <v>125000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>
        <f t="shared" si="37"/>
        <v>15</v>
      </c>
      <c r="Q1175" s="5" t="s">
        <v>8336</v>
      </c>
      <c r="R1175" t="s">
        <v>8337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 s="15">
        <f t="shared" si="36"/>
        <v>-14114</v>
      </c>
      <c r="E1176">
        <v>15000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>
        <f t="shared" si="37"/>
        <v>443</v>
      </c>
      <c r="Q1176" s="5" t="s">
        <v>8336</v>
      </c>
      <c r="R1176" t="s">
        <v>8337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 s="15">
        <f t="shared" si="36"/>
        <v>-19415</v>
      </c>
      <c r="E1177">
        <v>20000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>
        <f t="shared" si="37"/>
        <v>292.5</v>
      </c>
      <c r="Q1177" s="5" t="s">
        <v>8336</v>
      </c>
      <c r="R1177" t="s">
        <v>8337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 s="15">
        <f t="shared" si="36"/>
        <v>-174990</v>
      </c>
      <c r="E1178">
        <v>175000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>
        <f t="shared" si="37"/>
        <v>5</v>
      </c>
      <c r="Q1178" s="5" t="s">
        <v>8336</v>
      </c>
      <c r="R1178" t="s">
        <v>8337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 s="15">
        <f t="shared" si="36"/>
        <v>-6000</v>
      </c>
      <c r="E1179">
        <v>6000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>
        <f t="shared" si="37"/>
        <v>0</v>
      </c>
      <c r="Q1179" s="5" t="s">
        <v>8336</v>
      </c>
      <c r="R1179" t="s">
        <v>8337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 s="15">
        <f t="shared" si="36"/>
        <v>-74995</v>
      </c>
      <c r="E1180">
        <v>75000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>
        <f t="shared" si="37"/>
        <v>2.5</v>
      </c>
      <c r="Q1180" s="5" t="s">
        <v>8336</v>
      </c>
      <c r="R1180" t="s">
        <v>8337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 s="15">
        <f t="shared" si="36"/>
        <v>-56800</v>
      </c>
      <c r="E1181">
        <v>60000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>
        <f t="shared" si="37"/>
        <v>1600</v>
      </c>
      <c r="Q1181" s="5" t="s">
        <v>8336</v>
      </c>
      <c r="R1181" t="s">
        <v>8337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 s="15">
        <f t="shared" si="36"/>
        <v>-44125</v>
      </c>
      <c r="E1182">
        <v>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>
        <f t="shared" si="37"/>
        <v>2937.5</v>
      </c>
      <c r="Q1182" s="5" t="s">
        <v>8336</v>
      </c>
      <c r="R1182" t="s">
        <v>8337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 s="15">
        <f t="shared" si="36"/>
        <v>-49996</v>
      </c>
      <c r="E1183">
        <v>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>
        <f t="shared" si="37"/>
        <v>2</v>
      </c>
      <c r="Q1183" s="5" t="s">
        <v>8336</v>
      </c>
      <c r="R1183" t="s">
        <v>8337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 s="15">
        <f t="shared" si="36"/>
        <v>-958</v>
      </c>
      <c r="E1184">
        <v>1000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>
        <f t="shared" si="37"/>
        <v>21</v>
      </c>
      <c r="Q1184" s="5" t="s">
        <v>8336</v>
      </c>
      <c r="R1184" t="s">
        <v>8337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 s="15">
        <f t="shared" si="36"/>
        <v>-2400</v>
      </c>
      <c r="E1185">
        <v>2500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>
        <f t="shared" si="37"/>
        <v>50</v>
      </c>
      <c r="Q1185" s="5" t="s">
        <v>8336</v>
      </c>
      <c r="R1185" t="s">
        <v>8337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 s="15">
        <f t="shared" si="36"/>
        <v>1086</v>
      </c>
      <c r="E1186"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>
        <f t="shared" si="37"/>
        <v>11543</v>
      </c>
      <c r="Q1186" s="5" t="s">
        <v>8338</v>
      </c>
      <c r="R1186" t="s">
        <v>8339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 s="15">
        <f t="shared" si="36"/>
        <v>680</v>
      </c>
      <c r="E1187"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>
        <f t="shared" si="37"/>
        <v>6590</v>
      </c>
      <c r="Q1187" s="5" t="s">
        <v>8338</v>
      </c>
      <c r="R1187" t="s">
        <v>8339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 s="15">
        <f t="shared" si="36"/>
        <v>505</v>
      </c>
      <c r="E1188"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>
        <f t="shared" si="37"/>
        <v>4002.5</v>
      </c>
      <c r="Q1188" s="5" t="s">
        <v>8338</v>
      </c>
      <c r="R1188" t="s">
        <v>8339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 s="15">
        <f t="shared" si="36"/>
        <v>361</v>
      </c>
      <c r="E1189"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>
        <f t="shared" si="37"/>
        <v>4555.5</v>
      </c>
      <c r="Q1189" s="5" t="s">
        <v>8338</v>
      </c>
      <c r="R1189" t="s">
        <v>8339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 s="15">
        <f t="shared" si="36"/>
        <v>1211</v>
      </c>
      <c r="E1190"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>
        <f t="shared" si="37"/>
        <v>1605.5</v>
      </c>
      <c r="Q1190" s="5" t="s">
        <v>8338</v>
      </c>
      <c r="R1190" t="s">
        <v>8339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 s="15">
        <f t="shared" si="36"/>
        <v>700</v>
      </c>
      <c r="E1191"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>
        <f t="shared" si="37"/>
        <v>4850</v>
      </c>
      <c r="Q1191" s="5" t="s">
        <v>8338</v>
      </c>
      <c r="R1191" t="s">
        <v>8339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 s="15">
        <f t="shared" si="36"/>
        <v>175</v>
      </c>
      <c r="E1192"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>
        <f t="shared" si="37"/>
        <v>337.5</v>
      </c>
      <c r="Q1192" s="5" t="s">
        <v>8338</v>
      </c>
      <c r="R1192" t="s">
        <v>8339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 s="15">
        <f t="shared" si="36"/>
        <v>245</v>
      </c>
      <c r="E1193"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>
        <f t="shared" si="37"/>
        <v>1472.5</v>
      </c>
      <c r="Q1193" s="5" t="s">
        <v>8338</v>
      </c>
      <c r="R1193" t="s">
        <v>8339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 s="15">
        <f t="shared" si="36"/>
        <v>190</v>
      </c>
      <c r="E1194"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>
        <f t="shared" si="37"/>
        <v>145</v>
      </c>
      <c r="Q1194" s="5" t="s">
        <v>8338</v>
      </c>
      <c r="R1194" t="s">
        <v>8339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 s="15">
        <f t="shared" si="36"/>
        <v>831</v>
      </c>
      <c r="E1195"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>
        <f t="shared" si="37"/>
        <v>10915.5</v>
      </c>
      <c r="Q1195" s="5" t="s">
        <v>8338</v>
      </c>
      <c r="R1195" t="s">
        <v>8339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 s="15">
        <f t="shared" si="36"/>
        <v>27780</v>
      </c>
      <c r="E1196"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>
        <f t="shared" si="37"/>
        <v>20140</v>
      </c>
      <c r="Q1196" s="5" t="s">
        <v>8338</v>
      </c>
      <c r="R1196" t="s">
        <v>8339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 s="15">
        <f t="shared" si="36"/>
        <v>3500</v>
      </c>
      <c r="E1197"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>
        <f t="shared" si="37"/>
        <v>6750</v>
      </c>
      <c r="Q1197" s="5" t="s">
        <v>8338</v>
      </c>
      <c r="R1197" t="s">
        <v>8339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 s="15">
        <f t="shared" si="36"/>
        <v>24637</v>
      </c>
      <c r="E1198"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>
        <f t="shared" si="37"/>
        <v>19568.5</v>
      </c>
      <c r="Q1198" s="5" t="s">
        <v>8338</v>
      </c>
      <c r="R1198" t="s">
        <v>8339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 s="15">
        <f t="shared" si="36"/>
        <v>22994</v>
      </c>
      <c r="E1199"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>
        <f t="shared" si="37"/>
        <v>18997</v>
      </c>
      <c r="Q1199" s="5" t="s">
        <v>8338</v>
      </c>
      <c r="R1199" t="s">
        <v>8339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 s="15">
        <f t="shared" si="36"/>
        <v>5621</v>
      </c>
      <c r="E1200"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>
        <f t="shared" si="37"/>
        <v>4560.5</v>
      </c>
      <c r="Q1200" s="5" t="s">
        <v>8338</v>
      </c>
      <c r="R1200" t="s">
        <v>8339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 s="15">
        <f t="shared" si="36"/>
        <v>35</v>
      </c>
      <c r="E1201"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>
        <f t="shared" si="37"/>
        <v>1346.5</v>
      </c>
      <c r="Q1201" s="5" t="s">
        <v>8338</v>
      </c>
      <c r="R1201" t="s">
        <v>8339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 s="15">
        <f t="shared" si="36"/>
        <v>1229</v>
      </c>
      <c r="E1202"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>
        <f t="shared" si="37"/>
        <v>3014.5</v>
      </c>
      <c r="Q1202" s="5" t="s">
        <v>8338</v>
      </c>
      <c r="R1202" t="s">
        <v>8339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 s="15">
        <f t="shared" si="36"/>
        <v>146.27000000000044</v>
      </c>
      <c r="E1203"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>
        <f t="shared" si="37"/>
        <v>3073.1350000000002</v>
      </c>
      <c r="Q1203" s="5" t="s">
        <v>8338</v>
      </c>
      <c r="R1203" t="s">
        <v>8339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 s="15">
        <f t="shared" si="36"/>
        <v>24811</v>
      </c>
      <c r="E1204"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>
        <f t="shared" si="37"/>
        <v>24905.5</v>
      </c>
      <c r="Q1204" s="5" t="s">
        <v>8338</v>
      </c>
      <c r="R1204" t="s">
        <v>8339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 s="15">
        <f t="shared" si="36"/>
        <v>400</v>
      </c>
      <c r="E1205"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>
        <f t="shared" si="37"/>
        <v>8350</v>
      </c>
      <c r="Q1205" s="5" t="s">
        <v>8338</v>
      </c>
      <c r="R1205" t="s">
        <v>8339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 s="15">
        <f t="shared" si="36"/>
        <v>383</v>
      </c>
      <c r="E1206"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>
        <f t="shared" si="37"/>
        <v>6691.5</v>
      </c>
      <c r="Q1206" s="5" t="s">
        <v>8338</v>
      </c>
      <c r="R1206" t="s">
        <v>8339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 s="15">
        <f t="shared" si="36"/>
        <v>112</v>
      </c>
      <c r="E1207"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>
        <f t="shared" si="37"/>
        <v>6556</v>
      </c>
      <c r="Q1207" s="5" t="s">
        <v>8338</v>
      </c>
      <c r="R1207" t="s">
        <v>8339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 s="15">
        <f t="shared" si="36"/>
        <v>135</v>
      </c>
      <c r="E1208"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>
        <f t="shared" si="37"/>
        <v>517.5</v>
      </c>
      <c r="Q1208" s="5" t="s">
        <v>8338</v>
      </c>
      <c r="R1208" t="s">
        <v>8339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 s="15">
        <f t="shared" si="36"/>
        <v>696</v>
      </c>
      <c r="E1209"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>
        <f t="shared" si="37"/>
        <v>8698</v>
      </c>
      <c r="Q1209" s="5" t="s">
        <v>8338</v>
      </c>
      <c r="R1209" t="s">
        <v>8339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 s="15">
        <f t="shared" si="36"/>
        <v>5530</v>
      </c>
      <c r="E1210"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>
        <f t="shared" si="37"/>
        <v>7765</v>
      </c>
      <c r="Q1210" s="5" t="s">
        <v>8338</v>
      </c>
      <c r="R1210" t="s">
        <v>8339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 s="15">
        <f t="shared" si="36"/>
        <v>360</v>
      </c>
      <c r="E1211"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>
        <f t="shared" si="37"/>
        <v>3180</v>
      </c>
      <c r="Q1211" s="5" t="s">
        <v>8338</v>
      </c>
      <c r="R1211" t="s">
        <v>8339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 s="15">
        <f t="shared" si="36"/>
        <v>30863</v>
      </c>
      <c r="E1212"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>
        <f t="shared" si="37"/>
        <v>25431.5</v>
      </c>
      <c r="Q1212" s="5" t="s">
        <v>8338</v>
      </c>
      <c r="R1212" t="s">
        <v>8339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 s="15">
        <f t="shared" si="36"/>
        <v>11</v>
      </c>
      <c r="E1213"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>
        <f t="shared" si="37"/>
        <v>505.5</v>
      </c>
      <c r="Q1213" s="5" t="s">
        <v>8338</v>
      </c>
      <c r="R1213" t="s">
        <v>8339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 s="15">
        <f t="shared" si="36"/>
        <v>726</v>
      </c>
      <c r="E1214"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>
        <f t="shared" si="37"/>
        <v>1613</v>
      </c>
      <c r="Q1214" s="5" t="s">
        <v>8338</v>
      </c>
      <c r="R1214" t="s">
        <v>8339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 s="15">
        <f t="shared" si="36"/>
        <v>145</v>
      </c>
      <c r="E1215"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>
        <f t="shared" si="37"/>
        <v>3322.5</v>
      </c>
      <c r="Q1215" s="5" t="s">
        <v>8338</v>
      </c>
      <c r="R1215" t="s">
        <v>8339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 s="15">
        <f t="shared" si="36"/>
        <v>636</v>
      </c>
      <c r="E1216"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>
        <f t="shared" si="37"/>
        <v>1318</v>
      </c>
      <c r="Q1216" s="5" t="s">
        <v>8338</v>
      </c>
      <c r="R1216" t="s">
        <v>8339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 s="15">
        <f t="shared" si="36"/>
        <v>34304.01</v>
      </c>
      <c r="E1217"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>
        <f t="shared" si="37"/>
        <v>19652.005000000001</v>
      </c>
      <c r="Q1217" s="5" t="s">
        <v>8338</v>
      </c>
      <c r="R1217" t="s">
        <v>8339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 s="15">
        <f t="shared" si="36"/>
        <v>6398</v>
      </c>
      <c r="E1218"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>
        <f t="shared" si="37"/>
        <v>10199</v>
      </c>
      <c r="Q1218" s="5" t="s">
        <v>8338</v>
      </c>
      <c r="R1218" t="s">
        <v>8339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 s="15">
        <f t="shared" ref="D1219:D1282" si="38">F1219-E1219</f>
        <v>689</v>
      </c>
      <c r="E1219"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>
        <f t="shared" ref="P1219:P1282" si="39">AVERAGE(D1219:E1219)</f>
        <v>13594.5</v>
      </c>
      <c r="Q1219" s="5" t="s">
        <v>8338</v>
      </c>
      <c r="R1219" t="s">
        <v>8339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 s="15">
        <f t="shared" si="38"/>
        <v>6505</v>
      </c>
      <c r="E1220"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>
        <f t="shared" si="39"/>
        <v>7752.5</v>
      </c>
      <c r="Q1220" s="5" t="s">
        <v>8338</v>
      </c>
      <c r="R1220" t="s">
        <v>8339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 s="15">
        <f t="shared" si="38"/>
        <v>9674</v>
      </c>
      <c r="E1221"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>
        <f t="shared" si="39"/>
        <v>13012</v>
      </c>
      <c r="Q1221" s="5" t="s">
        <v>8338</v>
      </c>
      <c r="R1221" t="s">
        <v>8339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 s="15">
        <f t="shared" si="38"/>
        <v>565</v>
      </c>
      <c r="E1222"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>
        <f t="shared" si="39"/>
        <v>7782.5</v>
      </c>
      <c r="Q1222" s="5" t="s">
        <v>8338</v>
      </c>
      <c r="R1222" t="s">
        <v>8339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 s="15">
        <f t="shared" si="38"/>
        <v>251.01000000000022</v>
      </c>
      <c r="E1223"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>
        <f t="shared" si="39"/>
        <v>1225.5050000000001</v>
      </c>
      <c r="Q1223" s="5" t="s">
        <v>8338</v>
      </c>
      <c r="R1223" t="s">
        <v>8339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 s="15">
        <f t="shared" si="38"/>
        <v>7215</v>
      </c>
      <c r="E1224"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>
        <f t="shared" si="39"/>
        <v>5607.5</v>
      </c>
      <c r="Q1224" s="5" t="s">
        <v>8338</v>
      </c>
      <c r="R1224" t="s">
        <v>8339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 s="15">
        <f t="shared" si="38"/>
        <v>2397</v>
      </c>
      <c r="E1225"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>
        <f t="shared" si="39"/>
        <v>11098.5</v>
      </c>
      <c r="Q1225" s="5" t="s">
        <v>8338</v>
      </c>
      <c r="R1225" t="s">
        <v>8339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15">
        <f t="shared" si="38"/>
        <v>-13940</v>
      </c>
      <c r="E1226">
        <v>15000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>
        <f t="shared" si="39"/>
        <v>530</v>
      </c>
      <c r="Q1226" s="5" t="s">
        <v>8325</v>
      </c>
      <c r="R1226" t="s">
        <v>8340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15">
        <f t="shared" si="38"/>
        <v>-2868</v>
      </c>
      <c r="E1227">
        <v>3000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>
        <f t="shared" si="39"/>
        <v>66</v>
      </c>
      <c r="Q1227" s="5" t="s">
        <v>8325</v>
      </c>
      <c r="R1227" t="s">
        <v>8340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15">
        <f t="shared" si="38"/>
        <v>-48063</v>
      </c>
      <c r="E1228">
        <v>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>
        <f t="shared" si="39"/>
        <v>968.5</v>
      </c>
      <c r="Q1228" s="5" t="s">
        <v>8325</v>
      </c>
      <c r="R1228" t="s">
        <v>8340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15">
        <f t="shared" si="38"/>
        <v>-2000</v>
      </c>
      <c r="E1229">
        <v>2000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>
        <f t="shared" si="39"/>
        <v>0</v>
      </c>
      <c r="Q1229" s="5" t="s">
        <v>8325</v>
      </c>
      <c r="R1229" t="s">
        <v>8340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15">
        <f t="shared" si="38"/>
        <v>-3535</v>
      </c>
      <c r="E1230">
        <v>5000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>
        <f t="shared" si="39"/>
        <v>732.5</v>
      </c>
      <c r="Q1230" s="5" t="s">
        <v>8325</v>
      </c>
      <c r="R1230" t="s">
        <v>8340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15">
        <f t="shared" si="38"/>
        <v>-2725</v>
      </c>
      <c r="E1231">
        <v>2750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>
        <f t="shared" si="39"/>
        <v>12.5</v>
      </c>
      <c r="Q1231" s="5" t="s">
        <v>8325</v>
      </c>
      <c r="R1231" t="s">
        <v>8340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15">
        <f t="shared" si="38"/>
        <v>-500000</v>
      </c>
      <c r="E1232">
        <v>500000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>
        <f t="shared" si="39"/>
        <v>0</v>
      </c>
      <c r="Q1232" s="5" t="s">
        <v>8325</v>
      </c>
      <c r="R1232" t="s">
        <v>8340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15">
        <f t="shared" si="38"/>
        <v>-5000</v>
      </c>
      <c r="E1233">
        <v>5000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>
        <f t="shared" si="39"/>
        <v>0</v>
      </c>
      <c r="Q1233" s="5" t="s">
        <v>8325</v>
      </c>
      <c r="R1233" t="s">
        <v>8340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15">
        <f t="shared" si="38"/>
        <v>-4960</v>
      </c>
      <c r="E1234">
        <v>5000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>
        <f t="shared" si="39"/>
        <v>20</v>
      </c>
      <c r="Q1234" s="5" t="s">
        <v>8325</v>
      </c>
      <c r="R1234" t="s">
        <v>8340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15">
        <f t="shared" si="38"/>
        <v>-884</v>
      </c>
      <c r="E1235">
        <v>1000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>
        <f t="shared" si="39"/>
        <v>58</v>
      </c>
      <c r="Q1235" s="5" t="s">
        <v>8325</v>
      </c>
      <c r="R1235" t="s">
        <v>8340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15">
        <f t="shared" si="38"/>
        <v>-50000</v>
      </c>
      <c r="E1236">
        <v>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>
        <f t="shared" si="39"/>
        <v>0</v>
      </c>
      <c r="Q1236" s="5" t="s">
        <v>8325</v>
      </c>
      <c r="R1236" t="s">
        <v>8340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15">
        <f t="shared" si="38"/>
        <v>-7324</v>
      </c>
      <c r="E1237">
        <v>7534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>
        <f t="shared" si="39"/>
        <v>105</v>
      </c>
      <c r="Q1237" s="5" t="s">
        <v>8325</v>
      </c>
      <c r="R1237" t="s">
        <v>8340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15">
        <f t="shared" si="38"/>
        <v>-2500</v>
      </c>
      <c r="E1238">
        <v>2500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>
        <f t="shared" si="39"/>
        <v>0</v>
      </c>
      <c r="Q1238" s="5" t="s">
        <v>8325</v>
      </c>
      <c r="R1238" t="s">
        <v>8340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15">
        <f t="shared" si="38"/>
        <v>-25000</v>
      </c>
      <c r="E1239">
        <v>25000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>
        <f t="shared" si="39"/>
        <v>0</v>
      </c>
      <c r="Q1239" s="5" t="s">
        <v>8325</v>
      </c>
      <c r="R1239" t="s">
        <v>8340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15">
        <f t="shared" si="38"/>
        <v>-822</v>
      </c>
      <c r="E1240">
        <v>1000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>
        <f t="shared" si="39"/>
        <v>89</v>
      </c>
      <c r="Q1240" s="5" t="s">
        <v>8325</v>
      </c>
      <c r="R1240" t="s">
        <v>8340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15">
        <f t="shared" si="38"/>
        <v>-2500</v>
      </c>
      <c r="E1241">
        <v>2500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>
        <f t="shared" si="39"/>
        <v>0</v>
      </c>
      <c r="Q1241" s="5" t="s">
        <v>8325</v>
      </c>
      <c r="R1241" t="s">
        <v>8340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15">
        <f t="shared" si="38"/>
        <v>-7759</v>
      </c>
      <c r="E1242">
        <v>8000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>
        <f t="shared" si="39"/>
        <v>120.5</v>
      </c>
      <c r="Q1242" s="5" t="s">
        <v>8325</v>
      </c>
      <c r="R1242" t="s">
        <v>8340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15">
        <f t="shared" si="38"/>
        <v>-2463</v>
      </c>
      <c r="E1243">
        <v>5000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>
        <f t="shared" si="39"/>
        <v>1268.5</v>
      </c>
      <c r="Q1243" s="5" t="s">
        <v>8325</v>
      </c>
      <c r="R1243" t="s">
        <v>8340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15">
        <f t="shared" si="38"/>
        <v>-906</v>
      </c>
      <c r="E1244">
        <v>911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>
        <f t="shared" si="39"/>
        <v>2.5</v>
      </c>
      <c r="Q1244" s="5" t="s">
        <v>8325</v>
      </c>
      <c r="R1244" t="s">
        <v>8340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15">
        <f t="shared" si="38"/>
        <v>-10309</v>
      </c>
      <c r="E1245">
        <v>12000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>
        <f t="shared" si="39"/>
        <v>845.5</v>
      </c>
      <c r="Q1245" s="5" t="s">
        <v>8325</v>
      </c>
      <c r="R1245" t="s">
        <v>8340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 s="15">
        <f t="shared" si="38"/>
        <v>76</v>
      </c>
      <c r="E1246"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>
        <f t="shared" si="39"/>
        <v>1038</v>
      </c>
      <c r="Q1246" s="5" t="s">
        <v>8325</v>
      </c>
      <c r="R1246" t="s">
        <v>8326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 s="15">
        <f t="shared" si="38"/>
        <v>405</v>
      </c>
      <c r="E1247"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>
        <f t="shared" si="39"/>
        <v>1202.5</v>
      </c>
      <c r="Q1247" s="5" t="s">
        <v>8325</v>
      </c>
      <c r="R1247" t="s">
        <v>8326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 s="15">
        <f t="shared" si="38"/>
        <v>340</v>
      </c>
      <c r="E1248"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>
        <f t="shared" si="39"/>
        <v>1170</v>
      </c>
      <c r="Q1248" s="5" t="s">
        <v>8325</v>
      </c>
      <c r="R1248" t="s">
        <v>8326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 s="15">
        <f t="shared" si="38"/>
        <v>775</v>
      </c>
      <c r="E1249"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>
        <f t="shared" si="39"/>
        <v>2137.5</v>
      </c>
      <c r="Q1249" s="5" t="s">
        <v>8325</v>
      </c>
      <c r="R1249" t="s">
        <v>8326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 s="15">
        <f t="shared" si="38"/>
        <v>1291</v>
      </c>
      <c r="E1250"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>
        <f t="shared" si="39"/>
        <v>1895.5</v>
      </c>
      <c r="Q1250" s="5" t="s">
        <v>8325</v>
      </c>
      <c r="R1250" t="s">
        <v>8326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 s="15">
        <f t="shared" si="38"/>
        <v>222</v>
      </c>
      <c r="E1251"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>
        <f t="shared" si="39"/>
        <v>2611</v>
      </c>
      <c r="Q1251" s="5" t="s">
        <v>8325</v>
      </c>
      <c r="R1251" t="s">
        <v>8326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 s="15">
        <f t="shared" si="38"/>
        <v>30046</v>
      </c>
      <c r="E1252"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>
        <f t="shared" si="39"/>
        <v>30023</v>
      </c>
      <c r="Q1252" s="5" t="s">
        <v>8325</v>
      </c>
      <c r="R1252" t="s">
        <v>8326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 s="15">
        <f t="shared" si="38"/>
        <v>108</v>
      </c>
      <c r="E1253"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>
        <f t="shared" si="39"/>
        <v>3054</v>
      </c>
      <c r="Q1253" s="5" t="s">
        <v>8325</v>
      </c>
      <c r="R1253" t="s">
        <v>8326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 s="15">
        <f t="shared" si="38"/>
        <v>1318</v>
      </c>
      <c r="E1254"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>
        <f t="shared" si="39"/>
        <v>2409</v>
      </c>
      <c r="Q1254" s="5" t="s">
        <v>8325</v>
      </c>
      <c r="R1254" t="s">
        <v>8326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 s="15">
        <f t="shared" si="38"/>
        <v>30373.32</v>
      </c>
      <c r="E1255"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>
        <f t="shared" si="39"/>
        <v>15191.66</v>
      </c>
      <c r="Q1255" s="5" t="s">
        <v>8325</v>
      </c>
      <c r="R1255" t="s">
        <v>8326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 s="15">
        <f t="shared" si="38"/>
        <v>6623</v>
      </c>
      <c r="E1256"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>
        <f t="shared" si="39"/>
        <v>6661.5</v>
      </c>
      <c r="Q1256" s="5" t="s">
        <v>8325</v>
      </c>
      <c r="R1256" t="s">
        <v>8326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 s="15">
        <f t="shared" si="38"/>
        <v>3071</v>
      </c>
      <c r="E1257"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>
        <f t="shared" si="39"/>
        <v>3035.5</v>
      </c>
      <c r="Q1257" s="5" t="s">
        <v>8325</v>
      </c>
      <c r="R1257" t="s">
        <v>8326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 s="15">
        <f t="shared" si="38"/>
        <v>5389.1299999999974</v>
      </c>
      <c r="E1258"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>
        <f t="shared" si="39"/>
        <v>17694.564999999999</v>
      </c>
      <c r="Q1258" s="5" t="s">
        <v>8325</v>
      </c>
      <c r="R1258" t="s">
        <v>8326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 s="15">
        <f t="shared" si="38"/>
        <v>10710</v>
      </c>
      <c r="E1259"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>
        <f t="shared" si="39"/>
        <v>8105</v>
      </c>
      <c r="Q1259" s="5" t="s">
        <v>8325</v>
      </c>
      <c r="R1259" t="s">
        <v>8326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 s="15">
        <f t="shared" si="38"/>
        <v>13577.560000000001</v>
      </c>
      <c r="E1260"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>
        <f t="shared" si="39"/>
        <v>12788.78</v>
      </c>
      <c r="Q1260" s="5" t="s">
        <v>8325</v>
      </c>
      <c r="R1260" t="s">
        <v>8326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 s="15">
        <f t="shared" si="38"/>
        <v>106</v>
      </c>
      <c r="E1261"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>
        <f t="shared" si="39"/>
        <v>1303</v>
      </c>
      <c r="Q1261" s="5" t="s">
        <v>8325</v>
      </c>
      <c r="R1261" t="s">
        <v>8326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 s="15">
        <f t="shared" si="38"/>
        <v>451</v>
      </c>
      <c r="E1262"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>
        <f t="shared" si="39"/>
        <v>1875.5</v>
      </c>
      <c r="Q1262" s="5" t="s">
        <v>8325</v>
      </c>
      <c r="R1262" t="s">
        <v>8326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 s="15">
        <f t="shared" si="38"/>
        <v>25</v>
      </c>
      <c r="E1263"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>
        <f t="shared" si="39"/>
        <v>1012.5</v>
      </c>
      <c r="Q1263" s="5" t="s">
        <v>8325</v>
      </c>
      <c r="R1263" t="s">
        <v>8326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 s="15">
        <f t="shared" si="38"/>
        <v>1652</v>
      </c>
      <c r="E1264"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>
        <f t="shared" si="39"/>
        <v>4076</v>
      </c>
      <c r="Q1264" s="5" t="s">
        <v>8325</v>
      </c>
      <c r="R1264" t="s">
        <v>8326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 s="15">
        <f t="shared" si="38"/>
        <v>285</v>
      </c>
      <c r="E1265"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>
        <f t="shared" si="39"/>
        <v>892.5</v>
      </c>
      <c r="Q1265" s="5" t="s">
        <v>8325</v>
      </c>
      <c r="R1265" t="s">
        <v>8326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 s="15">
        <f t="shared" si="38"/>
        <v>432</v>
      </c>
      <c r="E1266"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>
        <f t="shared" si="39"/>
        <v>541</v>
      </c>
      <c r="Q1266" s="5" t="s">
        <v>8325</v>
      </c>
      <c r="R1266" t="s">
        <v>8326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 s="15">
        <f t="shared" si="38"/>
        <v>670.17000000000007</v>
      </c>
      <c r="E1267"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>
        <f t="shared" si="39"/>
        <v>2085.085</v>
      </c>
      <c r="Q1267" s="5" t="s">
        <v>8325</v>
      </c>
      <c r="R1267" t="s">
        <v>8326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 s="15">
        <f t="shared" si="38"/>
        <v>45</v>
      </c>
      <c r="E1268"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>
        <f t="shared" si="39"/>
        <v>4772.5</v>
      </c>
      <c r="Q1268" s="5" t="s">
        <v>8325</v>
      </c>
      <c r="R1268" t="s">
        <v>8326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 s="15">
        <f t="shared" si="38"/>
        <v>396</v>
      </c>
      <c r="E1269"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>
        <f t="shared" si="39"/>
        <v>11198</v>
      </c>
      <c r="Q1269" s="5" t="s">
        <v>8325</v>
      </c>
      <c r="R1269" t="s">
        <v>8326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 s="15">
        <f t="shared" si="38"/>
        <v>2000</v>
      </c>
      <c r="E1270"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>
        <f t="shared" si="39"/>
        <v>7000</v>
      </c>
      <c r="Q1270" s="5" t="s">
        <v>8325</v>
      </c>
      <c r="R1270" t="s">
        <v>8326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 s="15">
        <f t="shared" si="38"/>
        <v>1626</v>
      </c>
      <c r="E1271"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>
        <f t="shared" si="39"/>
        <v>10213</v>
      </c>
      <c r="Q1271" s="5" t="s">
        <v>8325</v>
      </c>
      <c r="R1271" t="s">
        <v>8326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 s="15">
        <f t="shared" si="38"/>
        <v>1472</v>
      </c>
      <c r="E1272"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>
        <f t="shared" si="39"/>
        <v>5736</v>
      </c>
      <c r="Q1272" s="5" t="s">
        <v>8325</v>
      </c>
      <c r="R1272" t="s">
        <v>8326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 s="15">
        <f t="shared" si="38"/>
        <v>135</v>
      </c>
      <c r="E1273"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>
        <f t="shared" si="39"/>
        <v>3817.5</v>
      </c>
      <c r="Q1273" s="5" t="s">
        <v>8325</v>
      </c>
      <c r="R1273" t="s">
        <v>8326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 s="15">
        <f t="shared" si="38"/>
        <v>300</v>
      </c>
      <c r="E1274"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>
        <f t="shared" si="39"/>
        <v>2650</v>
      </c>
      <c r="Q1274" s="5" t="s">
        <v>8325</v>
      </c>
      <c r="R1274" t="s">
        <v>8326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 s="15">
        <f t="shared" si="38"/>
        <v>140</v>
      </c>
      <c r="E1275"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>
        <f t="shared" si="39"/>
        <v>2070</v>
      </c>
      <c r="Q1275" s="5" t="s">
        <v>8325</v>
      </c>
      <c r="R1275" t="s">
        <v>8326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 s="15">
        <f t="shared" si="38"/>
        <v>13743.839999999997</v>
      </c>
      <c r="E1276"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>
        <f t="shared" si="39"/>
        <v>19371.919999999998</v>
      </c>
      <c r="Q1276" s="5" t="s">
        <v>8325</v>
      </c>
      <c r="R1276" t="s">
        <v>8326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 s="15">
        <f t="shared" si="38"/>
        <v>9321.0999999999985</v>
      </c>
      <c r="E1277"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>
        <f t="shared" si="39"/>
        <v>12160.55</v>
      </c>
      <c r="Q1277" s="5" t="s">
        <v>8325</v>
      </c>
      <c r="R1277" t="s">
        <v>8326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 s="15">
        <f t="shared" si="38"/>
        <v>132.63000000000011</v>
      </c>
      <c r="E1278"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>
        <f t="shared" si="39"/>
        <v>1566.3150000000001</v>
      </c>
      <c r="Q1278" s="5" t="s">
        <v>8325</v>
      </c>
      <c r="R1278" t="s">
        <v>8326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 s="15">
        <f t="shared" si="38"/>
        <v>918.64999999999964</v>
      </c>
      <c r="E1279"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>
        <f t="shared" si="39"/>
        <v>7959.3249999999998</v>
      </c>
      <c r="Q1279" s="5" t="s">
        <v>8325</v>
      </c>
      <c r="R1279" t="s">
        <v>8326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 s="15">
        <f t="shared" si="38"/>
        <v>3571</v>
      </c>
      <c r="E1280"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>
        <f t="shared" si="39"/>
        <v>5035.5</v>
      </c>
      <c r="Q1280" s="5" t="s">
        <v>8325</v>
      </c>
      <c r="R1280" t="s">
        <v>8326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 s="15">
        <f t="shared" si="38"/>
        <v>1348.17</v>
      </c>
      <c r="E1281"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>
        <f t="shared" si="39"/>
        <v>6932.085</v>
      </c>
      <c r="Q1281" s="5" t="s">
        <v>8325</v>
      </c>
      <c r="R1281" t="s">
        <v>8326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 s="15">
        <f t="shared" si="38"/>
        <v>1636.7799999999988</v>
      </c>
      <c r="E1282"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>
        <f t="shared" si="39"/>
        <v>8318.39</v>
      </c>
      <c r="Q1282" s="5" t="s">
        <v>8325</v>
      </c>
      <c r="R1282" t="s">
        <v>8326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 s="15">
        <f t="shared" ref="D1283:D1346" si="40">F1283-E1283</f>
        <v>750</v>
      </c>
      <c r="E1283"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>
        <f t="shared" ref="P1283:P1346" si="41">AVERAGE(D1283:E1283)</f>
        <v>3875</v>
      </c>
      <c r="Q1283" s="5" t="s">
        <v>8325</v>
      </c>
      <c r="R1283" t="s">
        <v>8326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 s="15">
        <f t="shared" si="40"/>
        <v>3542</v>
      </c>
      <c r="E1284"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>
        <f t="shared" si="41"/>
        <v>9271</v>
      </c>
      <c r="Q1284" s="5" t="s">
        <v>8325</v>
      </c>
      <c r="R1284" t="s">
        <v>8326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 s="15">
        <f t="shared" si="40"/>
        <v>1110.5</v>
      </c>
      <c r="E1285"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>
        <f t="shared" si="41"/>
        <v>1055.25</v>
      </c>
      <c r="Q1285" s="5" t="s">
        <v>8325</v>
      </c>
      <c r="R1285" t="s">
        <v>8326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 s="15">
        <f t="shared" si="40"/>
        <v>20</v>
      </c>
      <c r="E1286"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>
        <f t="shared" si="41"/>
        <v>1010</v>
      </c>
      <c r="Q1286" s="5" t="s">
        <v>8317</v>
      </c>
      <c r="R1286" t="s">
        <v>8318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15">
        <f t="shared" si="40"/>
        <v>33</v>
      </c>
      <c r="E1287"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>
        <f t="shared" si="41"/>
        <v>1016.5</v>
      </c>
      <c r="Q1287" s="5" t="s">
        <v>8317</v>
      </c>
      <c r="R1287" t="s">
        <v>8318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15">
        <f t="shared" si="40"/>
        <v>125</v>
      </c>
      <c r="E1288"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>
        <f t="shared" si="41"/>
        <v>812.5</v>
      </c>
      <c r="Q1288" s="5" t="s">
        <v>8317</v>
      </c>
      <c r="R1288" t="s">
        <v>8318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15">
        <f t="shared" si="40"/>
        <v>355</v>
      </c>
      <c r="E1289"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>
        <f t="shared" si="41"/>
        <v>302.5</v>
      </c>
      <c r="Q1289" s="5" t="s">
        <v>8317</v>
      </c>
      <c r="R1289" t="s">
        <v>8318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15">
        <f t="shared" si="40"/>
        <v>18</v>
      </c>
      <c r="E1290"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>
        <f t="shared" si="41"/>
        <v>2009</v>
      </c>
      <c r="Q1290" s="5" t="s">
        <v>8317</v>
      </c>
      <c r="R1290" t="s">
        <v>8318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15">
        <f t="shared" si="40"/>
        <v>376</v>
      </c>
      <c r="E1291"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>
        <f t="shared" si="41"/>
        <v>938</v>
      </c>
      <c r="Q1291" s="5" t="s">
        <v>8317</v>
      </c>
      <c r="R1291" t="s">
        <v>8318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15">
        <f t="shared" si="40"/>
        <v>300</v>
      </c>
      <c r="E1292"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>
        <f t="shared" si="41"/>
        <v>1900</v>
      </c>
      <c r="Q1292" s="5" t="s">
        <v>8317</v>
      </c>
      <c r="R1292" t="s">
        <v>8318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15">
        <f t="shared" si="40"/>
        <v>1371</v>
      </c>
      <c r="E1293"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>
        <f t="shared" si="41"/>
        <v>2185.5</v>
      </c>
      <c r="Q1293" s="5" t="s">
        <v>8317</v>
      </c>
      <c r="R1293" t="s">
        <v>8318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15">
        <f t="shared" si="40"/>
        <v>170</v>
      </c>
      <c r="E1294"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>
        <f t="shared" si="41"/>
        <v>935</v>
      </c>
      <c r="Q1294" s="5" t="s">
        <v>8317</v>
      </c>
      <c r="R1294" t="s">
        <v>8318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15">
        <f t="shared" si="40"/>
        <v>335</v>
      </c>
      <c r="E1295"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>
        <f t="shared" si="41"/>
        <v>7667.5</v>
      </c>
      <c r="Q1295" s="5" t="s">
        <v>8317</v>
      </c>
      <c r="R1295" t="s">
        <v>8318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15">
        <f t="shared" si="40"/>
        <v>110</v>
      </c>
      <c r="E1296"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>
        <f t="shared" si="41"/>
        <v>305</v>
      </c>
      <c r="Q1296" s="5" t="s">
        <v>8317</v>
      </c>
      <c r="R1296" t="s">
        <v>8318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15">
        <f t="shared" si="40"/>
        <v>49</v>
      </c>
      <c r="E1297"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>
        <f t="shared" si="41"/>
        <v>1274.5</v>
      </c>
      <c r="Q1297" s="5" t="s">
        <v>8317</v>
      </c>
      <c r="R1297" t="s">
        <v>8318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15">
        <f t="shared" si="40"/>
        <v>350</v>
      </c>
      <c r="E1298"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>
        <f t="shared" si="41"/>
        <v>600</v>
      </c>
      <c r="Q1298" s="5" t="s">
        <v>8317</v>
      </c>
      <c r="R1298" t="s">
        <v>8318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15">
        <f t="shared" si="40"/>
        <v>1905</v>
      </c>
      <c r="E1299"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>
        <f t="shared" si="41"/>
        <v>10952.5</v>
      </c>
      <c r="Q1299" s="5" t="s">
        <v>8317</v>
      </c>
      <c r="R1299" t="s">
        <v>8318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15">
        <f t="shared" si="40"/>
        <v>93</v>
      </c>
      <c r="E1300"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>
        <f t="shared" si="41"/>
        <v>1046.5</v>
      </c>
      <c r="Q1300" s="5" t="s">
        <v>8317</v>
      </c>
      <c r="R1300" t="s">
        <v>8318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15">
        <f t="shared" si="40"/>
        <v>840</v>
      </c>
      <c r="E1301"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>
        <f t="shared" si="41"/>
        <v>2170</v>
      </c>
      <c r="Q1301" s="5" t="s">
        <v>8317</v>
      </c>
      <c r="R1301" t="s">
        <v>8318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15">
        <f t="shared" si="40"/>
        <v>1050</v>
      </c>
      <c r="E1302"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>
        <f t="shared" si="41"/>
        <v>2025</v>
      </c>
      <c r="Q1302" s="5" t="s">
        <v>8317</v>
      </c>
      <c r="R1302" t="s">
        <v>8318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15">
        <f t="shared" si="40"/>
        <v>55</v>
      </c>
      <c r="E1303"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>
        <f t="shared" si="41"/>
        <v>1027.5</v>
      </c>
      <c r="Q1303" s="5" t="s">
        <v>8317</v>
      </c>
      <c r="R1303" t="s">
        <v>8318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15">
        <f t="shared" si="40"/>
        <v>0</v>
      </c>
      <c r="E1304"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>
        <f t="shared" si="41"/>
        <v>1250</v>
      </c>
      <c r="Q1304" s="5" t="s">
        <v>8317</v>
      </c>
      <c r="R1304" t="s">
        <v>8318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15">
        <f t="shared" si="40"/>
        <v>1059.1300000000001</v>
      </c>
      <c r="E1305"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>
        <f t="shared" si="41"/>
        <v>2279.5650000000001</v>
      </c>
      <c r="Q1305" s="5" t="s">
        <v>8317</v>
      </c>
      <c r="R1305" t="s">
        <v>8318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15">
        <f t="shared" si="40"/>
        <v>-24149</v>
      </c>
      <c r="E1306">
        <v>40000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>
        <f t="shared" si="41"/>
        <v>7925.5</v>
      </c>
      <c r="Q1306" s="5" t="s">
        <v>8319</v>
      </c>
      <c r="R1306" t="s">
        <v>8321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15">
        <f t="shared" si="40"/>
        <v>-22207</v>
      </c>
      <c r="E1307">
        <v>30000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>
        <f t="shared" si="41"/>
        <v>3896.5</v>
      </c>
      <c r="Q1307" s="5" t="s">
        <v>8319</v>
      </c>
      <c r="R1307" t="s">
        <v>8321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15">
        <f t="shared" si="40"/>
        <v>-38229</v>
      </c>
      <c r="E1308">
        <v>110000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>
        <f t="shared" si="41"/>
        <v>35885.5</v>
      </c>
      <c r="Q1308" s="5" t="s">
        <v>8319</v>
      </c>
      <c r="R1308" t="s">
        <v>8321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15">
        <f t="shared" si="40"/>
        <v>-44243</v>
      </c>
      <c r="E1309">
        <v>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>
        <f t="shared" si="41"/>
        <v>2878.5</v>
      </c>
      <c r="Q1309" s="5" t="s">
        <v>8319</v>
      </c>
      <c r="R1309" t="s">
        <v>8321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15">
        <f t="shared" si="40"/>
        <v>-8864</v>
      </c>
      <c r="E1310">
        <v>10000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>
        <f t="shared" si="41"/>
        <v>568</v>
      </c>
      <c r="Q1310" s="5" t="s">
        <v>8319</v>
      </c>
      <c r="R1310" t="s">
        <v>8321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15">
        <f t="shared" si="40"/>
        <v>1379</v>
      </c>
      <c r="E1311">
        <v>11500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>
        <f t="shared" si="41"/>
        <v>6439.5</v>
      </c>
      <c r="Q1311" s="5" t="s">
        <v>8319</v>
      </c>
      <c r="R1311" t="s">
        <v>8321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15">
        <f t="shared" si="40"/>
        <v>-16900</v>
      </c>
      <c r="E1312">
        <v>20000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>
        <f t="shared" si="41"/>
        <v>1550</v>
      </c>
      <c r="Q1312" s="5" t="s">
        <v>8319</v>
      </c>
      <c r="R1312" t="s">
        <v>8321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15">
        <f t="shared" si="40"/>
        <v>-169930</v>
      </c>
      <c r="E1313">
        <v>250000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>
        <f t="shared" si="41"/>
        <v>40035</v>
      </c>
      <c r="Q1313" s="5" t="s">
        <v>8319</v>
      </c>
      <c r="R1313" t="s">
        <v>8321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15">
        <f t="shared" si="40"/>
        <v>-4572</v>
      </c>
      <c r="E1314">
        <v>4600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>
        <f t="shared" si="41"/>
        <v>14</v>
      </c>
      <c r="Q1314" s="5" t="s">
        <v>8319</v>
      </c>
      <c r="R1314" t="s">
        <v>8321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15">
        <f t="shared" si="40"/>
        <v>-27554</v>
      </c>
      <c r="E1315">
        <v>40000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>
        <f t="shared" si="41"/>
        <v>6223</v>
      </c>
      <c r="Q1315" s="5" t="s">
        <v>8319</v>
      </c>
      <c r="R1315" t="s">
        <v>8321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15">
        <f t="shared" si="40"/>
        <v>-177972</v>
      </c>
      <c r="E1316">
        <v>180000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>
        <f t="shared" si="41"/>
        <v>1014</v>
      </c>
      <c r="Q1316" s="5" t="s">
        <v>8319</v>
      </c>
      <c r="R1316" t="s">
        <v>8321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15">
        <f t="shared" si="40"/>
        <v>-59596</v>
      </c>
      <c r="E1317">
        <v>100000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>
        <f t="shared" si="41"/>
        <v>20202</v>
      </c>
      <c r="Q1317" s="5" t="s">
        <v>8319</v>
      </c>
      <c r="R1317" t="s">
        <v>8321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15">
        <f t="shared" si="40"/>
        <v>-74999</v>
      </c>
      <c r="E1318">
        <v>75000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>
        <f t="shared" si="41"/>
        <v>0.5</v>
      </c>
      <c r="Q1318" s="5" t="s">
        <v>8319</v>
      </c>
      <c r="R1318" t="s">
        <v>8321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15">
        <f t="shared" si="40"/>
        <v>-188533</v>
      </c>
      <c r="E1319">
        <v>200000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>
        <f t="shared" si="41"/>
        <v>5733.5</v>
      </c>
      <c r="Q1319" s="5" t="s">
        <v>8319</v>
      </c>
      <c r="R1319" t="s">
        <v>8321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15">
        <f t="shared" si="40"/>
        <v>-33870</v>
      </c>
      <c r="E1320">
        <v>40000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>
        <f t="shared" si="41"/>
        <v>3065</v>
      </c>
      <c r="Q1320" s="5" t="s">
        <v>8319</v>
      </c>
      <c r="R1320" t="s">
        <v>8321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15">
        <f t="shared" si="40"/>
        <v>-4924</v>
      </c>
      <c r="E1321">
        <v>5800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>
        <f t="shared" si="41"/>
        <v>438</v>
      </c>
      <c r="Q1321" s="5" t="s">
        <v>8319</v>
      </c>
      <c r="R1321" t="s">
        <v>8321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15">
        <f t="shared" si="40"/>
        <v>-99497</v>
      </c>
      <c r="E1322">
        <v>100000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>
        <f t="shared" si="41"/>
        <v>251.5</v>
      </c>
      <c r="Q1322" s="5" t="s">
        <v>8319</v>
      </c>
      <c r="R1322" t="s">
        <v>8321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15">
        <f t="shared" si="40"/>
        <v>-455981</v>
      </c>
      <c r="E1323">
        <v>462000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>
        <f t="shared" si="41"/>
        <v>3009.5</v>
      </c>
      <c r="Q1323" s="5" t="s">
        <v>8319</v>
      </c>
      <c r="R1323" t="s">
        <v>8321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15">
        <f t="shared" si="40"/>
        <v>-34894</v>
      </c>
      <c r="E1324">
        <v>35000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>
        <f t="shared" si="41"/>
        <v>53</v>
      </c>
      <c r="Q1324" s="5" t="s">
        <v>8319</v>
      </c>
      <c r="R1324" t="s">
        <v>8321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15">
        <f t="shared" si="40"/>
        <v>-13668</v>
      </c>
      <c r="E1325">
        <v>15000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>
        <f t="shared" si="41"/>
        <v>666</v>
      </c>
      <c r="Q1325" s="5" t="s">
        <v>8319</v>
      </c>
      <c r="R1325" t="s">
        <v>8321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15">
        <f t="shared" si="40"/>
        <v>-45080</v>
      </c>
      <c r="E1326">
        <v>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>
        <f t="shared" si="41"/>
        <v>2460</v>
      </c>
      <c r="Q1326" s="5" t="s">
        <v>8319</v>
      </c>
      <c r="R1326" t="s">
        <v>8321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15">
        <f t="shared" si="40"/>
        <v>-19514</v>
      </c>
      <c r="E1327">
        <v>20000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>
        <f t="shared" si="41"/>
        <v>243</v>
      </c>
      <c r="Q1327" s="5" t="s">
        <v>8319</v>
      </c>
      <c r="R1327" t="s">
        <v>8321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15">
        <f t="shared" si="40"/>
        <v>-98870</v>
      </c>
      <c r="E1328">
        <v>100000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>
        <f t="shared" si="41"/>
        <v>565</v>
      </c>
      <c r="Q1328" s="5" t="s">
        <v>8319</v>
      </c>
      <c r="R1328" t="s">
        <v>8321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15">
        <f t="shared" si="40"/>
        <v>-46295</v>
      </c>
      <c r="E1329">
        <v>48000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>
        <f t="shared" si="41"/>
        <v>852.5</v>
      </c>
      <c r="Q1329" s="5" t="s">
        <v>8319</v>
      </c>
      <c r="R1329" t="s">
        <v>8321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15">
        <f t="shared" si="40"/>
        <v>-73252</v>
      </c>
      <c r="E1330">
        <v>75000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>
        <f t="shared" si="41"/>
        <v>874</v>
      </c>
      <c r="Q1330" s="5" t="s">
        <v>8319</v>
      </c>
      <c r="R1330" t="s">
        <v>8321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15">
        <f t="shared" si="40"/>
        <v>-49592</v>
      </c>
      <c r="E1331">
        <v>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>
        <f t="shared" si="41"/>
        <v>204</v>
      </c>
      <c r="Q1331" s="5" t="s">
        <v>8319</v>
      </c>
      <c r="R1331" t="s">
        <v>8321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15">
        <f t="shared" si="40"/>
        <v>-27127</v>
      </c>
      <c r="E1332">
        <v>35000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>
        <f t="shared" si="41"/>
        <v>3936.5</v>
      </c>
      <c r="Q1332" s="5" t="s">
        <v>8319</v>
      </c>
      <c r="R1332" t="s">
        <v>8321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15">
        <f t="shared" si="40"/>
        <v>-246583</v>
      </c>
      <c r="E1333">
        <v>250000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>
        <f t="shared" si="41"/>
        <v>1708.5</v>
      </c>
      <c r="Q1333" s="5" t="s">
        <v>8319</v>
      </c>
      <c r="R1333" t="s">
        <v>8321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15">
        <f t="shared" si="40"/>
        <v>-10115</v>
      </c>
      <c r="E1334">
        <v>10115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>
        <f t="shared" si="41"/>
        <v>0</v>
      </c>
      <c r="Q1334" s="5" t="s">
        <v>8319</v>
      </c>
      <c r="R1334" t="s">
        <v>8321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15">
        <f t="shared" si="40"/>
        <v>-2500</v>
      </c>
      <c r="E1335">
        <v>2500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>
        <f t="shared" si="41"/>
        <v>0</v>
      </c>
      <c r="Q1335" s="5" t="s">
        <v>8319</v>
      </c>
      <c r="R1335" t="s">
        <v>8321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15">
        <f t="shared" si="40"/>
        <v>-118697</v>
      </c>
      <c r="E1336">
        <v>133000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>
        <f t="shared" si="41"/>
        <v>7151.5</v>
      </c>
      <c r="Q1336" s="5" t="s">
        <v>8319</v>
      </c>
      <c r="R1336" t="s">
        <v>8321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15">
        <f t="shared" si="40"/>
        <v>-20060</v>
      </c>
      <c r="E1337">
        <v>25000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>
        <f t="shared" si="41"/>
        <v>2470</v>
      </c>
      <c r="Q1337" s="5" t="s">
        <v>8319</v>
      </c>
      <c r="R1337" t="s">
        <v>8321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15">
        <f t="shared" si="40"/>
        <v>-15053</v>
      </c>
      <c r="E1338">
        <v>100000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>
        <f t="shared" si="41"/>
        <v>42473.5</v>
      </c>
      <c r="Q1338" s="5" t="s">
        <v>8319</v>
      </c>
      <c r="R1338" t="s">
        <v>8321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15">
        <f t="shared" si="40"/>
        <v>-25309</v>
      </c>
      <c r="E1339">
        <v>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>
        <f t="shared" si="41"/>
        <v>12345.5</v>
      </c>
      <c r="Q1339" s="5" t="s">
        <v>8319</v>
      </c>
      <c r="R1339" t="s">
        <v>8321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15">
        <f t="shared" si="40"/>
        <v>-29009</v>
      </c>
      <c r="E1340">
        <v>30000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>
        <f t="shared" si="41"/>
        <v>495.5</v>
      </c>
      <c r="Q1340" s="5" t="s">
        <v>8319</v>
      </c>
      <c r="R1340" t="s">
        <v>8321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15">
        <f t="shared" si="40"/>
        <v>-46683</v>
      </c>
      <c r="E1341">
        <v>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>
        <f t="shared" si="41"/>
        <v>1658.5</v>
      </c>
      <c r="Q1341" s="5" t="s">
        <v>8319</v>
      </c>
      <c r="R1341" t="s">
        <v>8321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15">
        <f t="shared" si="40"/>
        <v>-1680</v>
      </c>
      <c r="E1342">
        <v>1680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>
        <f t="shared" si="41"/>
        <v>0</v>
      </c>
      <c r="Q1342" s="5" t="s">
        <v>8319</v>
      </c>
      <c r="R1342" t="s">
        <v>8321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15">
        <f t="shared" si="40"/>
        <v>-7410</v>
      </c>
      <c r="E1343">
        <v>25000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>
        <f t="shared" si="41"/>
        <v>8795</v>
      </c>
      <c r="Q1343" s="5" t="s">
        <v>8319</v>
      </c>
      <c r="R1343" t="s">
        <v>8321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15">
        <f t="shared" si="40"/>
        <v>-49900</v>
      </c>
      <c r="E1344">
        <v>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>
        <f t="shared" si="41"/>
        <v>50</v>
      </c>
      <c r="Q1344" s="5" t="s">
        <v>8319</v>
      </c>
      <c r="R1344" t="s">
        <v>8321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15">
        <f t="shared" si="40"/>
        <v>1149</v>
      </c>
      <c r="E1345">
        <v>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>
        <f t="shared" si="41"/>
        <v>25574.5</v>
      </c>
      <c r="Q1345" s="5" t="s">
        <v>8319</v>
      </c>
      <c r="R1345" t="s">
        <v>8321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 s="15">
        <f t="shared" si="40"/>
        <v>4166</v>
      </c>
      <c r="E1346"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>
        <f t="shared" si="41"/>
        <v>2833</v>
      </c>
      <c r="Q1346" s="5" t="s">
        <v>8322</v>
      </c>
      <c r="R1346" t="s">
        <v>8323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 s="15">
        <f t="shared" ref="D1347:D1410" si="42">F1347-E1347</f>
        <v>75</v>
      </c>
      <c r="E1347"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>
        <f t="shared" ref="P1347:P1410" si="43">AVERAGE(D1347:E1347)</f>
        <v>187.5</v>
      </c>
      <c r="Q1347" s="5" t="s">
        <v>8322</v>
      </c>
      <c r="R1347" t="s">
        <v>8323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 s="15">
        <f t="shared" si="42"/>
        <v>2319</v>
      </c>
      <c r="E1348"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>
        <f t="shared" si="43"/>
        <v>3609.5</v>
      </c>
      <c r="Q1348" s="5" t="s">
        <v>8322</v>
      </c>
      <c r="R1348" t="s">
        <v>8323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 s="15">
        <f t="shared" si="42"/>
        <v>55</v>
      </c>
      <c r="E1349"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>
        <f t="shared" si="43"/>
        <v>1277.5</v>
      </c>
      <c r="Q1349" s="5" t="s">
        <v>8322</v>
      </c>
      <c r="R1349" t="s">
        <v>8323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 s="15">
        <f t="shared" si="42"/>
        <v>110</v>
      </c>
      <c r="E1350"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>
        <f t="shared" si="43"/>
        <v>2992.5</v>
      </c>
      <c r="Q1350" s="5" t="s">
        <v>8322</v>
      </c>
      <c r="R1350" t="s">
        <v>8323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 s="15">
        <f t="shared" si="42"/>
        <v>5210</v>
      </c>
      <c r="E1351"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>
        <f t="shared" si="43"/>
        <v>5105</v>
      </c>
      <c r="Q1351" s="5" t="s">
        <v>8322</v>
      </c>
      <c r="R1351" t="s">
        <v>8323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 s="15">
        <f t="shared" si="42"/>
        <v>202.5</v>
      </c>
      <c r="E1352"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>
        <f t="shared" si="43"/>
        <v>2601.25</v>
      </c>
      <c r="Q1352" s="5" t="s">
        <v>8322</v>
      </c>
      <c r="R1352" t="s">
        <v>8323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 s="15">
        <f t="shared" si="42"/>
        <v>253</v>
      </c>
      <c r="E1353"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>
        <f t="shared" si="43"/>
        <v>10126.5</v>
      </c>
      <c r="Q1353" s="5" t="s">
        <v>8322</v>
      </c>
      <c r="R1353" t="s">
        <v>8323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 s="15">
        <f t="shared" si="42"/>
        <v>3614</v>
      </c>
      <c r="E1354"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>
        <f t="shared" si="43"/>
        <v>6807</v>
      </c>
      <c r="Q1354" s="5" t="s">
        <v>8322</v>
      </c>
      <c r="R1354" t="s">
        <v>8323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 s="15">
        <f t="shared" si="42"/>
        <v>336</v>
      </c>
      <c r="E1355"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>
        <f t="shared" si="43"/>
        <v>668</v>
      </c>
      <c r="Q1355" s="5" t="s">
        <v>8322</v>
      </c>
      <c r="R1355" t="s">
        <v>8323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 s="15">
        <f t="shared" si="42"/>
        <v>363</v>
      </c>
      <c r="E1356"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>
        <f t="shared" si="43"/>
        <v>781.5</v>
      </c>
      <c r="Q1356" s="5" t="s">
        <v>8322</v>
      </c>
      <c r="R1356" t="s">
        <v>8323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 s="15">
        <f t="shared" si="42"/>
        <v>567</v>
      </c>
      <c r="E1357"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>
        <f t="shared" si="43"/>
        <v>1533.5</v>
      </c>
      <c r="Q1357" s="5" t="s">
        <v>8322</v>
      </c>
      <c r="R1357" t="s">
        <v>8323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 s="15">
        <f t="shared" si="42"/>
        <v>2815.5600000000004</v>
      </c>
      <c r="E1358"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>
        <f t="shared" si="43"/>
        <v>3107.78</v>
      </c>
      <c r="Q1358" s="5" t="s">
        <v>8322</v>
      </c>
      <c r="R1358" t="s">
        <v>8323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 s="15">
        <f t="shared" si="42"/>
        <v>506</v>
      </c>
      <c r="E1359"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>
        <f t="shared" si="43"/>
        <v>1253</v>
      </c>
      <c r="Q1359" s="5" t="s">
        <v>8322</v>
      </c>
      <c r="R1359" t="s">
        <v>8323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 s="15">
        <f t="shared" si="42"/>
        <v>350</v>
      </c>
      <c r="E1360"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>
        <f t="shared" si="43"/>
        <v>1675</v>
      </c>
      <c r="Q1360" s="5" t="s">
        <v>8322</v>
      </c>
      <c r="R1360" t="s">
        <v>8323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 s="15">
        <f t="shared" si="42"/>
        <v>104</v>
      </c>
      <c r="E1361"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>
        <f t="shared" si="43"/>
        <v>382</v>
      </c>
      <c r="Q1361" s="5" t="s">
        <v>8322</v>
      </c>
      <c r="R1361" t="s">
        <v>8323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 s="15">
        <f t="shared" si="42"/>
        <v>1098</v>
      </c>
      <c r="E1362"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>
        <f t="shared" si="43"/>
        <v>1299</v>
      </c>
      <c r="Q1362" s="5" t="s">
        <v>8322</v>
      </c>
      <c r="R1362" t="s">
        <v>8323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 s="15">
        <f t="shared" si="42"/>
        <v>1559</v>
      </c>
      <c r="E1363"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>
        <f t="shared" si="43"/>
        <v>3779.5</v>
      </c>
      <c r="Q1363" s="5" t="s">
        <v>8322</v>
      </c>
      <c r="R1363" t="s">
        <v>8323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 s="15">
        <f t="shared" si="42"/>
        <v>91</v>
      </c>
      <c r="E1364"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>
        <f t="shared" si="43"/>
        <v>545.5</v>
      </c>
      <c r="Q1364" s="5" t="s">
        <v>8322</v>
      </c>
      <c r="R1364" t="s">
        <v>8323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 s="15">
        <f t="shared" si="42"/>
        <v>0</v>
      </c>
      <c r="E1365"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>
        <f t="shared" si="43"/>
        <v>100</v>
      </c>
      <c r="Q1365" s="5" t="s">
        <v>8322</v>
      </c>
      <c r="R1365" t="s">
        <v>8323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 s="15">
        <f t="shared" si="42"/>
        <v>7830</v>
      </c>
      <c r="E1366"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>
        <f t="shared" si="43"/>
        <v>24915</v>
      </c>
      <c r="Q1366" s="5" t="s">
        <v>8325</v>
      </c>
      <c r="R1366" t="s">
        <v>8326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 s="15">
        <f t="shared" si="42"/>
        <v>20</v>
      </c>
      <c r="E1367"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>
        <f t="shared" si="43"/>
        <v>3760</v>
      </c>
      <c r="Q1367" s="5" t="s">
        <v>8325</v>
      </c>
      <c r="R1367" t="s">
        <v>8326</v>
      </c>
    </row>
    <row r="1368" spans="1:18" x14ac:dyDescent="0.25">
      <c r="A1368">
        <v>1366</v>
      </c>
      <c r="B1368" s="3" t="s">
        <v>1367</v>
      </c>
      <c r="C1368" s="3" t="s">
        <v>5476</v>
      </c>
      <c r="D1368" s="15">
        <f t="shared" si="42"/>
        <v>1986.6900000000005</v>
      </c>
      <c r="E1368"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>
        <f t="shared" si="43"/>
        <v>4743.3450000000003</v>
      </c>
      <c r="Q1368" s="5" t="s">
        <v>8325</v>
      </c>
      <c r="R1368" t="s">
        <v>8326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 s="15">
        <f t="shared" si="42"/>
        <v>713</v>
      </c>
      <c r="E1369"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>
        <f t="shared" si="43"/>
        <v>2856.5</v>
      </c>
      <c r="Q1369" s="5" t="s">
        <v>8325</v>
      </c>
      <c r="R1369" t="s">
        <v>8326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 s="15">
        <f t="shared" si="42"/>
        <v>535</v>
      </c>
      <c r="E1370"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>
        <f t="shared" si="43"/>
        <v>2767.5</v>
      </c>
      <c r="Q1370" s="5" t="s">
        <v>8325</v>
      </c>
      <c r="R1370" t="s">
        <v>8326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 s="15">
        <f t="shared" si="42"/>
        <v>1730.6299999999974</v>
      </c>
      <c r="E1371"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>
        <f t="shared" si="43"/>
        <v>17045.314999999999</v>
      </c>
      <c r="Q1371" s="5" t="s">
        <v>8325</v>
      </c>
      <c r="R1371" t="s">
        <v>8326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 s="15">
        <f t="shared" si="42"/>
        <v>55</v>
      </c>
      <c r="E1372"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>
        <f t="shared" si="43"/>
        <v>777.5</v>
      </c>
      <c r="Q1372" s="5" t="s">
        <v>8325</v>
      </c>
      <c r="R1372" t="s">
        <v>8326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 s="15">
        <f t="shared" si="42"/>
        <v>496</v>
      </c>
      <c r="E1373"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>
        <f t="shared" si="43"/>
        <v>3747.5</v>
      </c>
      <c r="Q1373" s="5" t="s">
        <v>8325</v>
      </c>
      <c r="R1373" t="s">
        <v>8326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 s="15">
        <f t="shared" si="42"/>
        <v>120</v>
      </c>
      <c r="E1374"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>
        <f t="shared" si="43"/>
        <v>310</v>
      </c>
      <c r="Q1374" s="5" t="s">
        <v>8325</v>
      </c>
      <c r="R1374" t="s">
        <v>8326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 s="15">
        <f t="shared" si="42"/>
        <v>501</v>
      </c>
      <c r="E1375"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>
        <f t="shared" si="43"/>
        <v>5250.5</v>
      </c>
      <c r="Q1375" s="5" t="s">
        <v>8325</v>
      </c>
      <c r="R1375" t="s">
        <v>8326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 s="15">
        <f t="shared" si="42"/>
        <v>1342</v>
      </c>
      <c r="E1376"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>
        <f t="shared" si="43"/>
        <v>1421</v>
      </c>
      <c r="Q1376" s="5" t="s">
        <v>8325</v>
      </c>
      <c r="R1376" t="s">
        <v>8326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 s="15">
        <f t="shared" si="42"/>
        <v>2853</v>
      </c>
      <c r="E1377"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>
        <f t="shared" si="43"/>
        <v>3426.5</v>
      </c>
      <c r="Q1377" s="5" t="s">
        <v>8325</v>
      </c>
      <c r="R1377" t="s">
        <v>8326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 s="15">
        <f t="shared" si="42"/>
        <v>5642</v>
      </c>
      <c r="E1378"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>
        <f t="shared" si="43"/>
        <v>4671</v>
      </c>
      <c r="Q1378" s="5" t="s">
        <v>8325</v>
      </c>
      <c r="R1378" t="s">
        <v>8326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 s="15">
        <f t="shared" si="42"/>
        <v>210</v>
      </c>
      <c r="E1379"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>
        <f t="shared" si="43"/>
        <v>755</v>
      </c>
      <c r="Q1379" s="5" t="s">
        <v>8325</v>
      </c>
      <c r="R1379" t="s">
        <v>8326</v>
      </c>
    </row>
    <row r="1380" spans="1:18" x14ac:dyDescent="0.25">
      <c r="A1380">
        <v>1378</v>
      </c>
      <c r="B1380" s="3" t="s">
        <v>1379</v>
      </c>
      <c r="C1380" s="3" t="s">
        <v>5488</v>
      </c>
      <c r="D1380" s="15">
        <f t="shared" si="42"/>
        <v>2067</v>
      </c>
      <c r="E1380"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>
        <f t="shared" si="43"/>
        <v>2033.5</v>
      </c>
      <c r="Q1380" s="5" t="s">
        <v>8325</v>
      </c>
      <c r="R1380" t="s">
        <v>8326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 s="15">
        <f t="shared" si="42"/>
        <v>1160</v>
      </c>
      <c r="E1381"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>
        <f t="shared" si="43"/>
        <v>5580</v>
      </c>
      <c r="Q1381" s="5" t="s">
        <v>8325</v>
      </c>
      <c r="R1381" t="s">
        <v>8326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 s="15">
        <f t="shared" si="42"/>
        <v>81</v>
      </c>
      <c r="E1382"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>
        <f t="shared" si="43"/>
        <v>53</v>
      </c>
      <c r="Q1382" s="5" t="s">
        <v>8325</v>
      </c>
      <c r="R1382" t="s">
        <v>8326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 s="15">
        <f t="shared" si="42"/>
        <v>355</v>
      </c>
      <c r="E1383"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>
        <f t="shared" si="43"/>
        <v>2677.5</v>
      </c>
      <c r="Q1383" s="5" t="s">
        <v>8325</v>
      </c>
      <c r="R1383" t="s">
        <v>8326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 s="15">
        <f t="shared" si="42"/>
        <v>349</v>
      </c>
      <c r="E1384"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>
        <f t="shared" si="43"/>
        <v>4174.5</v>
      </c>
      <c r="Q1384" s="5" t="s">
        <v>8325</v>
      </c>
      <c r="R1384" t="s">
        <v>8326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 s="15">
        <f t="shared" si="42"/>
        <v>2473</v>
      </c>
      <c r="E1385"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>
        <f t="shared" si="43"/>
        <v>2336.5</v>
      </c>
      <c r="Q1385" s="5" t="s">
        <v>8325</v>
      </c>
      <c r="R1385" t="s">
        <v>8326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 s="15">
        <f t="shared" si="42"/>
        <v>843</v>
      </c>
      <c r="E1386"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>
        <f t="shared" si="43"/>
        <v>2171.5</v>
      </c>
      <c r="Q1386" s="5" t="s">
        <v>8325</v>
      </c>
      <c r="R1386" t="s">
        <v>8326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 s="15">
        <f t="shared" si="42"/>
        <v>832.48999999999978</v>
      </c>
      <c r="E1387"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>
        <f t="shared" si="43"/>
        <v>4416.2449999999999</v>
      </c>
      <c r="Q1387" s="5" t="s">
        <v>8325</v>
      </c>
      <c r="R1387" t="s">
        <v>8326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 s="15">
        <f t="shared" si="42"/>
        <v>475</v>
      </c>
      <c r="E1388"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>
        <f t="shared" si="43"/>
        <v>437.5</v>
      </c>
      <c r="Q1388" s="5" t="s">
        <v>8325</v>
      </c>
      <c r="R1388" t="s">
        <v>8326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 s="15">
        <f t="shared" si="42"/>
        <v>1465</v>
      </c>
      <c r="E1389"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>
        <f t="shared" si="43"/>
        <v>2732.5</v>
      </c>
      <c r="Q1389" s="5" t="s">
        <v>8325</v>
      </c>
      <c r="R1389" t="s">
        <v>8326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 s="15">
        <f t="shared" si="42"/>
        <v>1740.37</v>
      </c>
      <c r="E1390"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>
        <f t="shared" si="43"/>
        <v>3370.1849999999999</v>
      </c>
      <c r="Q1390" s="5" t="s">
        <v>8325</v>
      </c>
      <c r="R1390" t="s">
        <v>8326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 s="15">
        <f t="shared" si="42"/>
        <v>227</v>
      </c>
      <c r="E1391"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>
        <f t="shared" si="43"/>
        <v>363.5</v>
      </c>
      <c r="Q1391" s="5" t="s">
        <v>8325</v>
      </c>
      <c r="R1391" t="s">
        <v>8326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 s="15">
        <f t="shared" si="42"/>
        <v>255</v>
      </c>
      <c r="E1392"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>
        <f t="shared" si="43"/>
        <v>1527.5</v>
      </c>
      <c r="Q1392" s="5" t="s">
        <v>8325</v>
      </c>
      <c r="R1392" t="s">
        <v>8326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 s="15">
        <f t="shared" si="42"/>
        <v>51</v>
      </c>
      <c r="E1393"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>
        <f t="shared" si="43"/>
        <v>275.5</v>
      </c>
      <c r="Q1393" s="5" t="s">
        <v>8325</v>
      </c>
      <c r="R1393" t="s">
        <v>8326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 s="15">
        <f t="shared" si="42"/>
        <v>341</v>
      </c>
      <c r="E1394"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>
        <f t="shared" si="43"/>
        <v>1420.5</v>
      </c>
      <c r="Q1394" s="5" t="s">
        <v>8325</v>
      </c>
      <c r="R1394" t="s">
        <v>8326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 s="15">
        <f t="shared" si="42"/>
        <v>235</v>
      </c>
      <c r="E1395"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>
        <f t="shared" si="43"/>
        <v>5117.5</v>
      </c>
      <c r="Q1395" s="5" t="s">
        <v>8325</v>
      </c>
      <c r="R1395" t="s">
        <v>8326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 s="15">
        <f t="shared" si="42"/>
        <v>166</v>
      </c>
      <c r="E1396"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>
        <f t="shared" si="43"/>
        <v>458</v>
      </c>
      <c r="Q1396" s="5" t="s">
        <v>8325</v>
      </c>
      <c r="R1396" t="s">
        <v>8326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 s="15">
        <f t="shared" si="42"/>
        <v>416</v>
      </c>
      <c r="E1397"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>
        <f t="shared" si="43"/>
        <v>1958</v>
      </c>
      <c r="Q1397" s="5" t="s">
        <v>8325</v>
      </c>
      <c r="R1397" t="s">
        <v>8326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 s="15">
        <f t="shared" si="42"/>
        <v>438</v>
      </c>
      <c r="E1398"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>
        <f t="shared" si="43"/>
        <v>3219</v>
      </c>
      <c r="Q1398" s="5" t="s">
        <v>8325</v>
      </c>
      <c r="R1398" t="s">
        <v>8326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 s="15">
        <f t="shared" si="42"/>
        <v>1385</v>
      </c>
      <c r="E1399"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>
        <f t="shared" si="43"/>
        <v>5692.5</v>
      </c>
      <c r="Q1399" s="5" t="s">
        <v>8325</v>
      </c>
      <c r="R1399" t="s">
        <v>8326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 s="15">
        <f t="shared" si="42"/>
        <v>426</v>
      </c>
      <c r="E1400"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>
        <f t="shared" si="43"/>
        <v>2413</v>
      </c>
      <c r="Q1400" s="5" t="s">
        <v>8325</v>
      </c>
      <c r="R1400" t="s">
        <v>8326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 s="15">
        <f t="shared" si="42"/>
        <v>2353</v>
      </c>
      <c r="E1401"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>
        <f t="shared" si="43"/>
        <v>5676.5</v>
      </c>
      <c r="Q1401" s="5" t="s">
        <v>8325</v>
      </c>
      <c r="R1401" t="s">
        <v>8326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 s="15">
        <f t="shared" si="42"/>
        <v>236</v>
      </c>
      <c r="E1402"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>
        <f t="shared" si="43"/>
        <v>293</v>
      </c>
      <c r="Q1402" s="5" t="s">
        <v>8325</v>
      </c>
      <c r="R1402" t="s">
        <v>8326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 s="15">
        <f t="shared" si="42"/>
        <v>9913</v>
      </c>
      <c r="E1403"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>
        <f t="shared" si="43"/>
        <v>6206.5</v>
      </c>
      <c r="Q1403" s="5" t="s">
        <v>8325</v>
      </c>
      <c r="R1403" t="s">
        <v>8326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 s="15">
        <f t="shared" si="42"/>
        <v>229</v>
      </c>
      <c r="E1404"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>
        <f t="shared" si="43"/>
        <v>1364.5</v>
      </c>
      <c r="Q1404" s="5" t="s">
        <v>8325</v>
      </c>
      <c r="R1404" t="s">
        <v>8326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 s="15">
        <f t="shared" si="42"/>
        <v>103</v>
      </c>
      <c r="E1405"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>
        <f t="shared" si="43"/>
        <v>2051.5</v>
      </c>
      <c r="Q1405" s="5" t="s">
        <v>8325</v>
      </c>
      <c r="R1405" t="s">
        <v>8326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 s="15">
        <f t="shared" si="42"/>
        <v>-14259</v>
      </c>
      <c r="E1406">
        <v>14500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>
        <f t="shared" si="43"/>
        <v>120.5</v>
      </c>
      <c r="Q1406" s="5" t="s">
        <v>8322</v>
      </c>
      <c r="R1406" t="s">
        <v>8341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 s="15">
        <f t="shared" si="42"/>
        <v>-24895</v>
      </c>
      <c r="E1407">
        <v>25000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>
        <f t="shared" si="43"/>
        <v>52.5</v>
      </c>
      <c r="Q1407" s="5" t="s">
        <v>8322</v>
      </c>
      <c r="R1407" t="s">
        <v>8341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 s="15">
        <f t="shared" si="42"/>
        <v>-11985</v>
      </c>
      <c r="E1408">
        <v>12000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>
        <f t="shared" si="43"/>
        <v>7.5</v>
      </c>
      <c r="Q1408" s="5" t="s">
        <v>8322</v>
      </c>
      <c r="R1408" t="s">
        <v>8341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 s="15">
        <f t="shared" si="42"/>
        <v>-2985</v>
      </c>
      <c r="E1409">
        <v>3000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>
        <f t="shared" si="43"/>
        <v>7.5</v>
      </c>
      <c r="Q1409" s="5" t="s">
        <v>8322</v>
      </c>
      <c r="R1409" t="s">
        <v>8341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 s="15">
        <f t="shared" si="42"/>
        <v>-928</v>
      </c>
      <c r="E1410">
        <v>1000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>
        <f t="shared" si="43"/>
        <v>36</v>
      </c>
      <c r="Q1410" s="5" t="s">
        <v>8322</v>
      </c>
      <c r="R1410" t="s">
        <v>8341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 s="15">
        <f t="shared" ref="D1411:D1474" si="44">F1411-E1411</f>
        <v>-4000</v>
      </c>
      <c r="E1411">
        <v>4000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>
        <f t="shared" ref="P1411:P1474" si="45">AVERAGE(D1411:E1411)</f>
        <v>0</v>
      </c>
      <c r="Q1411" s="5" t="s">
        <v>8322</v>
      </c>
      <c r="R1411" t="s">
        <v>8341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 s="15">
        <f t="shared" si="44"/>
        <v>-5999</v>
      </c>
      <c r="E1412">
        <v>6000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>
        <f t="shared" si="45"/>
        <v>0.5</v>
      </c>
      <c r="Q1412" s="5" t="s">
        <v>8322</v>
      </c>
      <c r="R1412" t="s">
        <v>8341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 s="15">
        <f t="shared" si="44"/>
        <v>-2993</v>
      </c>
      <c r="E1413">
        <v>3000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>
        <f t="shared" si="45"/>
        <v>3.5</v>
      </c>
      <c r="Q1413" s="5" t="s">
        <v>8322</v>
      </c>
      <c r="R1413" t="s">
        <v>8341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 s="15">
        <f t="shared" si="44"/>
        <v>-6680</v>
      </c>
      <c r="E1414">
        <v>7000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>
        <f t="shared" si="45"/>
        <v>160</v>
      </c>
      <c r="Q1414" s="5" t="s">
        <v>8322</v>
      </c>
      <c r="R1414" t="s">
        <v>8341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 s="15">
        <f t="shared" si="44"/>
        <v>-1900</v>
      </c>
      <c r="E1415">
        <v>2000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>
        <f t="shared" si="45"/>
        <v>50</v>
      </c>
      <c r="Q1415" s="5" t="s">
        <v>8322</v>
      </c>
      <c r="R1415" t="s">
        <v>8341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 s="15">
        <f t="shared" si="44"/>
        <v>-499</v>
      </c>
      <c r="E1416">
        <v>500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>
        <f t="shared" si="45"/>
        <v>0.5</v>
      </c>
      <c r="Q1416" s="5" t="s">
        <v>8322</v>
      </c>
      <c r="R1416" t="s">
        <v>8341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 s="15">
        <f t="shared" si="44"/>
        <v>-3600</v>
      </c>
      <c r="E1417">
        <v>4400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>
        <f t="shared" si="45"/>
        <v>400</v>
      </c>
      <c r="Q1417" s="5" t="s">
        <v>8322</v>
      </c>
      <c r="R1417" t="s">
        <v>8341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 s="15">
        <f t="shared" si="44"/>
        <v>-50000</v>
      </c>
      <c r="E1418">
        <v>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>
        <f t="shared" si="45"/>
        <v>0</v>
      </c>
      <c r="Q1418" s="5" t="s">
        <v>8322</v>
      </c>
      <c r="R1418" t="s">
        <v>8341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 s="15">
        <f t="shared" si="44"/>
        <v>-4445</v>
      </c>
      <c r="E1419">
        <v>4500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>
        <f t="shared" si="45"/>
        <v>27.5</v>
      </c>
      <c r="Q1419" s="5" t="s">
        <v>8322</v>
      </c>
      <c r="R1419" t="s">
        <v>8341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 s="15">
        <f t="shared" si="44"/>
        <v>-2994</v>
      </c>
      <c r="E1420">
        <v>3000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>
        <f t="shared" si="45"/>
        <v>3</v>
      </c>
      <c r="Q1420" s="5" t="s">
        <v>8322</v>
      </c>
      <c r="R1420" t="s">
        <v>8341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 s="15">
        <f t="shared" si="44"/>
        <v>-5855</v>
      </c>
      <c r="E1421">
        <v>6300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>
        <f t="shared" si="45"/>
        <v>222.5</v>
      </c>
      <c r="Q1421" s="5" t="s">
        <v>8322</v>
      </c>
      <c r="R1421" t="s">
        <v>8341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 s="15">
        <f t="shared" si="44"/>
        <v>-107</v>
      </c>
      <c r="E1422">
        <v>110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>
        <f t="shared" si="45"/>
        <v>1.5</v>
      </c>
      <c r="Q1422" s="5" t="s">
        <v>8322</v>
      </c>
      <c r="R1422" t="s">
        <v>8341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 s="15">
        <f t="shared" si="44"/>
        <v>-199800</v>
      </c>
      <c r="E1423">
        <v>200000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>
        <f t="shared" si="45"/>
        <v>100</v>
      </c>
      <c r="Q1423" s="5" t="s">
        <v>8322</v>
      </c>
      <c r="R1423" t="s">
        <v>8341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 s="15">
        <f t="shared" si="44"/>
        <v>-24974</v>
      </c>
      <c r="E1424">
        <v>25000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>
        <f t="shared" si="45"/>
        <v>13</v>
      </c>
      <c r="Q1424" s="5" t="s">
        <v>8322</v>
      </c>
      <c r="R1424" t="s">
        <v>8341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 s="15">
        <f t="shared" si="44"/>
        <v>-29900</v>
      </c>
      <c r="E1425">
        <v>30000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>
        <f t="shared" si="45"/>
        <v>50</v>
      </c>
      <c r="Q1425" s="5" t="s">
        <v>8322</v>
      </c>
      <c r="R1425" t="s">
        <v>8341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 s="15">
        <f t="shared" si="44"/>
        <v>-5973</v>
      </c>
      <c r="E1426">
        <v>7500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>
        <f t="shared" si="45"/>
        <v>763.5</v>
      </c>
      <c r="Q1426" s="5" t="s">
        <v>8322</v>
      </c>
      <c r="R1426" t="s">
        <v>8341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 s="15">
        <f t="shared" si="44"/>
        <v>-13000</v>
      </c>
      <c r="E1427">
        <v>13000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>
        <f t="shared" si="45"/>
        <v>0</v>
      </c>
      <c r="Q1427" s="5" t="s">
        <v>8322</v>
      </c>
      <c r="R1427" t="s">
        <v>8341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 s="15">
        <f t="shared" si="44"/>
        <v>-1000</v>
      </c>
      <c r="E1428">
        <v>1000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>
        <f t="shared" si="45"/>
        <v>0</v>
      </c>
      <c r="Q1428" s="5" t="s">
        <v>8322</v>
      </c>
      <c r="R1428" t="s">
        <v>8341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 s="15">
        <f t="shared" si="44"/>
        <v>-4581</v>
      </c>
      <c r="E1429">
        <v>5000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>
        <f t="shared" si="45"/>
        <v>209.5</v>
      </c>
      <c r="Q1429" s="5" t="s">
        <v>8322</v>
      </c>
      <c r="R1429" t="s">
        <v>8341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 s="15">
        <f t="shared" si="44"/>
        <v>-955</v>
      </c>
      <c r="E1430">
        <v>1000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>
        <f t="shared" si="45"/>
        <v>22.5</v>
      </c>
      <c r="Q1430" s="5" t="s">
        <v>8322</v>
      </c>
      <c r="R1430" t="s">
        <v>8341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 s="15">
        <f t="shared" si="44"/>
        <v>-10000</v>
      </c>
      <c r="E1431">
        <v>10000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>
        <f t="shared" si="45"/>
        <v>0</v>
      </c>
      <c r="Q1431" s="5" t="s">
        <v>8322</v>
      </c>
      <c r="R1431" t="s">
        <v>8341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 s="15">
        <f t="shared" si="44"/>
        <v>-4597</v>
      </c>
      <c r="E1432">
        <v>5000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>
        <f t="shared" si="45"/>
        <v>201.5</v>
      </c>
      <c r="Q1432" s="5" t="s">
        <v>8322</v>
      </c>
      <c r="R1432" t="s">
        <v>8341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 s="15">
        <f t="shared" si="44"/>
        <v>-11569</v>
      </c>
      <c r="E1433">
        <v>17000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>
        <f t="shared" si="45"/>
        <v>2715.5</v>
      </c>
      <c r="Q1433" s="5" t="s">
        <v>8322</v>
      </c>
      <c r="R1433" t="s">
        <v>8341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 s="15">
        <f t="shared" si="44"/>
        <v>-40000</v>
      </c>
      <c r="E1434">
        <v>40000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>
        <f t="shared" si="45"/>
        <v>0</v>
      </c>
      <c r="Q1434" s="5" t="s">
        <v>8322</v>
      </c>
      <c r="R1434" t="s">
        <v>8341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 s="15">
        <f t="shared" si="44"/>
        <v>-11195</v>
      </c>
      <c r="E1435">
        <v>12000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>
        <f t="shared" si="45"/>
        <v>402.5</v>
      </c>
      <c r="Q1435" s="5" t="s">
        <v>8322</v>
      </c>
      <c r="R1435" t="s">
        <v>8341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 s="15">
        <f t="shared" si="44"/>
        <v>-73810</v>
      </c>
      <c r="E1436">
        <v>82000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>
        <f t="shared" si="45"/>
        <v>4095</v>
      </c>
      <c r="Q1436" s="5" t="s">
        <v>8322</v>
      </c>
      <c r="R1436" t="s">
        <v>8341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 s="15">
        <f t="shared" si="44"/>
        <v>-14985</v>
      </c>
      <c r="E1437">
        <v>15000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>
        <f t="shared" si="45"/>
        <v>7.5</v>
      </c>
      <c r="Q1437" s="5" t="s">
        <v>8322</v>
      </c>
      <c r="R1437" t="s">
        <v>8341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 s="15">
        <f t="shared" si="44"/>
        <v>-9923</v>
      </c>
      <c r="E1438">
        <v>10000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>
        <f t="shared" si="45"/>
        <v>38.5</v>
      </c>
      <c r="Q1438" s="5" t="s">
        <v>8322</v>
      </c>
      <c r="R1438" t="s">
        <v>8341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 s="15">
        <f t="shared" si="44"/>
        <v>-2193</v>
      </c>
      <c r="E1439">
        <v>3000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>
        <f t="shared" si="45"/>
        <v>403.5</v>
      </c>
      <c r="Q1439" s="5" t="s">
        <v>8322</v>
      </c>
      <c r="R1439" t="s">
        <v>8341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 s="15">
        <f t="shared" si="44"/>
        <v>-19400</v>
      </c>
      <c r="E1440">
        <v>20000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>
        <f t="shared" si="45"/>
        <v>300</v>
      </c>
      <c r="Q1440" s="5" t="s">
        <v>8322</v>
      </c>
      <c r="R1440" t="s">
        <v>8341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 s="15">
        <f t="shared" si="44"/>
        <v>-2545</v>
      </c>
      <c r="E1441">
        <v>2725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>
        <f t="shared" si="45"/>
        <v>90</v>
      </c>
      <c r="Q1441" s="5" t="s">
        <v>8322</v>
      </c>
      <c r="R1441" t="s">
        <v>8341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 s="15">
        <f t="shared" si="44"/>
        <v>-12999</v>
      </c>
      <c r="E1442">
        <v>13000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>
        <f t="shared" si="45"/>
        <v>0.5</v>
      </c>
      <c r="Q1442" s="5" t="s">
        <v>8322</v>
      </c>
      <c r="R1442" t="s">
        <v>8341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 s="15">
        <f t="shared" si="44"/>
        <v>-177980</v>
      </c>
      <c r="E1443">
        <v>180000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>
        <f t="shared" si="45"/>
        <v>1010</v>
      </c>
      <c r="Q1443" s="5" t="s">
        <v>8322</v>
      </c>
      <c r="R1443" t="s">
        <v>8341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 s="15">
        <f t="shared" si="44"/>
        <v>-1500</v>
      </c>
      <c r="E1444">
        <v>1500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>
        <f t="shared" si="45"/>
        <v>0</v>
      </c>
      <c r="Q1444" s="5" t="s">
        <v>8322</v>
      </c>
      <c r="R1444" t="s">
        <v>8341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 s="15">
        <f t="shared" si="44"/>
        <v>-13000</v>
      </c>
      <c r="E1445">
        <v>13000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>
        <f t="shared" si="45"/>
        <v>0</v>
      </c>
      <c r="Q1445" s="5" t="s">
        <v>8322</v>
      </c>
      <c r="R1445" t="s">
        <v>8341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 s="15">
        <f t="shared" si="44"/>
        <v>-4950</v>
      </c>
      <c r="E1446">
        <v>4950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>
        <f t="shared" si="45"/>
        <v>0</v>
      </c>
      <c r="Q1446" s="5" t="s">
        <v>8322</v>
      </c>
      <c r="R1446" t="s">
        <v>8341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 s="15">
        <f t="shared" si="44"/>
        <v>-130000</v>
      </c>
      <c r="E1447">
        <v>130000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>
        <f t="shared" si="45"/>
        <v>0</v>
      </c>
      <c r="Q1447" s="5" t="s">
        <v>8322</v>
      </c>
      <c r="R1447" t="s">
        <v>8341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 s="15">
        <f t="shared" si="44"/>
        <v>-900</v>
      </c>
      <c r="E1448">
        <v>900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>
        <f t="shared" si="45"/>
        <v>0</v>
      </c>
      <c r="Q1448" s="5" t="s">
        <v>8322</v>
      </c>
      <c r="R1448" t="s">
        <v>8341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 s="15">
        <f t="shared" si="44"/>
        <v>-499925</v>
      </c>
      <c r="E1449">
        <v>500000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>
        <f t="shared" si="45"/>
        <v>37.5</v>
      </c>
      <c r="Q1449" s="5" t="s">
        <v>8322</v>
      </c>
      <c r="R1449" t="s">
        <v>8341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 s="15">
        <f t="shared" si="44"/>
        <v>-200000</v>
      </c>
      <c r="E1450">
        <v>200000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>
        <f t="shared" si="45"/>
        <v>0</v>
      </c>
      <c r="Q1450" s="5" t="s">
        <v>8322</v>
      </c>
      <c r="R1450" t="s">
        <v>8341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 s="15">
        <f t="shared" si="44"/>
        <v>-8888</v>
      </c>
      <c r="E1451">
        <v>8888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>
        <f t="shared" si="45"/>
        <v>0</v>
      </c>
      <c r="Q1451" s="5" t="s">
        <v>8322</v>
      </c>
      <c r="R1451" t="s">
        <v>8341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 s="15">
        <f t="shared" si="44"/>
        <v>-99999</v>
      </c>
      <c r="E1452">
        <v>100000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>
        <f t="shared" si="45"/>
        <v>0.5</v>
      </c>
      <c r="Q1452" s="5" t="s">
        <v>8322</v>
      </c>
      <c r="R1452" t="s">
        <v>8341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15">
        <f t="shared" si="44"/>
        <v>-18948</v>
      </c>
      <c r="E1453">
        <v>18950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>
        <f t="shared" si="45"/>
        <v>1</v>
      </c>
      <c r="Q1453" s="5" t="s">
        <v>8322</v>
      </c>
      <c r="R1453" t="s">
        <v>8341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 s="15">
        <f t="shared" si="44"/>
        <v>-14000</v>
      </c>
      <c r="E1454">
        <v>14000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>
        <f t="shared" si="45"/>
        <v>0</v>
      </c>
      <c r="Q1454" s="5" t="s">
        <v>8322</v>
      </c>
      <c r="R1454" t="s">
        <v>8341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15">
        <f t="shared" si="44"/>
        <v>-25000</v>
      </c>
      <c r="E1455">
        <v>25000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>
        <f t="shared" si="45"/>
        <v>0</v>
      </c>
      <c r="Q1455" s="5" t="s">
        <v>8322</v>
      </c>
      <c r="R1455" t="s">
        <v>8341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15">
        <f t="shared" si="44"/>
        <v>-1735</v>
      </c>
      <c r="E1456">
        <v>1750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>
        <f t="shared" si="45"/>
        <v>7.5</v>
      </c>
      <c r="Q1456" s="5" t="s">
        <v>8322</v>
      </c>
      <c r="R1456" t="s">
        <v>8341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15">
        <f t="shared" si="44"/>
        <v>-13425</v>
      </c>
      <c r="E1457">
        <v>15000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>
        <f t="shared" si="45"/>
        <v>787.5</v>
      </c>
      <c r="Q1457" s="5" t="s">
        <v>8322</v>
      </c>
      <c r="R1457" t="s">
        <v>8341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15">
        <f t="shared" si="44"/>
        <v>-4855</v>
      </c>
      <c r="E1458">
        <v>5000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>
        <f t="shared" si="45"/>
        <v>72.5</v>
      </c>
      <c r="Q1458" s="5" t="s">
        <v>8322</v>
      </c>
      <c r="R1458" t="s">
        <v>8341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15">
        <f t="shared" si="44"/>
        <v>-6000</v>
      </c>
      <c r="E1459">
        <v>6000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>
        <f t="shared" si="45"/>
        <v>0</v>
      </c>
      <c r="Q1459" s="5" t="s">
        <v>8322</v>
      </c>
      <c r="R1459" t="s">
        <v>8341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15">
        <f t="shared" si="44"/>
        <v>-5000</v>
      </c>
      <c r="E1460">
        <v>5000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>
        <f t="shared" si="45"/>
        <v>0</v>
      </c>
      <c r="Q1460" s="5" t="s">
        <v>8322</v>
      </c>
      <c r="R1460" t="s">
        <v>8341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15">
        <f t="shared" si="44"/>
        <v>-37000</v>
      </c>
      <c r="E1461">
        <v>37000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>
        <f t="shared" si="45"/>
        <v>0</v>
      </c>
      <c r="Q1461" s="5" t="s">
        <v>8322</v>
      </c>
      <c r="R1461" t="s">
        <v>8341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15">
        <f t="shared" si="44"/>
        <v>-25000000</v>
      </c>
      <c r="E1462">
        <v>25000000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>
        <f t="shared" si="45"/>
        <v>0</v>
      </c>
      <c r="Q1462" s="5" t="s">
        <v>8322</v>
      </c>
      <c r="R1462" t="s">
        <v>8341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 s="15">
        <f t="shared" si="44"/>
        <v>186.69000000000051</v>
      </c>
      <c r="E1463"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>
        <f t="shared" si="45"/>
        <v>7593.3450000000003</v>
      </c>
      <c r="Q1463" s="5" t="s">
        <v>8322</v>
      </c>
      <c r="R1463" t="s">
        <v>8342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 s="15">
        <f t="shared" si="44"/>
        <v>340.69999999999982</v>
      </c>
      <c r="E1464"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>
        <f t="shared" si="45"/>
        <v>2170.35</v>
      </c>
      <c r="Q1464" s="5" t="s">
        <v>8322</v>
      </c>
      <c r="R1464" t="s">
        <v>8342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 s="15">
        <f t="shared" si="44"/>
        <v>286</v>
      </c>
      <c r="E1465"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>
        <f t="shared" si="45"/>
        <v>443</v>
      </c>
      <c r="Q1465" s="5" t="s">
        <v>8322</v>
      </c>
      <c r="R1465" t="s">
        <v>8342</v>
      </c>
    </row>
    <row r="1466" spans="1:18" x14ac:dyDescent="0.25">
      <c r="A1466">
        <v>1464</v>
      </c>
      <c r="B1466" s="3" t="s">
        <v>1465</v>
      </c>
      <c r="C1466" s="3" t="s">
        <v>5574</v>
      </c>
      <c r="D1466" s="15">
        <f t="shared" si="44"/>
        <v>3160</v>
      </c>
      <c r="E1466"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>
        <f t="shared" si="45"/>
        <v>4080</v>
      </c>
      <c r="Q1466" s="5" t="s">
        <v>8322</v>
      </c>
      <c r="R1466" t="s">
        <v>8342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 s="15">
        <f t="shared" si="44"/>
        <v>106924.35</v>
      </c>
      <c r="E1467"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>
        <f t="shared" si="45"/>
        <v>68462.175000000003</v>
      </c>
      <c r="Q1467" s="5" t="s">
        <v>8322</v>
      </c>
      <c r="R1467" t="s">
        <v>8342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 s="15">
        <f t="shared" si="44"/>
        <v>1260.369999999999</v>
      </c>
      <c r="E1468"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>
        <f t="shared" si="45"/>
        <v>8630.1849999999995</v>
      </c>
      <c r="Q1468" s="5" t="s">
        <v>8322</v>
      </c>
      <c r="R1468" t="s">
        <v>8342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 s="15">
        <f t="shared" si="44"/>
        <v>6032</v>
      </c>
      <c r="E1469"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>
        <f t="shared" si="45"/>
        <v>23016</v>
      </c>
      <c r="Q1469" s="5" t="s">
        <v>8322</v>
      </c>
      <c r="R1469" t="s">
        <v>8342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 s="15">
        <f t="shared" si="44"/>
        <v>225</v>
      </c>
      <c r="E1470"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>
        <f t="shared" si="45"/>
        <v>4862.5</v>
      </c>
      <c r="Q1470" s="5" t="s">
        <v>8322</v>
      </c>
      <c r="R1470" t="s">
        <v>8342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 s="15">
        <f t="shared" si="44"/>
        <v>3728</v>
      </c>
      <c r="E1471"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>
        <f t="shared" si="45"/>
        <v>23989</v>
      </c>
      <c r="Q1471" s="5" t="s">
        <v>8322</v>
      </c>
      <c r="R1471" t="s">
        <v>8342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 s="15">
        <f t="shared" si="44"/>
        <v>377</v>
      </c>
      <c r="E1472"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>
        <f t="shared" si="45"/>
        <v>938.5</v>
      </c>
      <c r="Q1472" s="5" t="s">
        <v>8322</v>
      </c>
      <c r="R1472" t="s">
        <v>8342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 s="15">
        <f t="shared" si="44"/>
        <v>1229</v>
      </c>
      <c r="E1473"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>
        <f t="shared" si="45"/>
        <v>16614.5</v>
      </c>
      <c r="Q1473" s="5" t="s">
        <v>8322</v>
      </c>
      <c r="R1473" t="s">
        <v>8342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 s="15">
        <f t="shared" si="44"/>
        <v>9676</v>
      </c>
      <c r="E1474"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>
        <f t="shared" si="45"/>
        <v>17338</v>
      </c>
      <c r="Q1474" s="5" t="s">
        <v>8322</v>
      </c>
      <c r="R1474" t="s">
        <v>8342</v>
      </c>
    </row>
    <row r="1475" spans="1:18" x14ac:dyDescent="0.25">
      <c r="A1475">
        <v>1473</v>
      </c>
      <c r="B1475" s="3" t="s">
        <v>1474</v>
      </c>
      <c r="C1475" s="3" t="s">
        <v>5583</v>
      </c>
      <c r="D1475" s="15">
        <f t="shared" ref="D1475:D1538" si="46">F1475-E1475</f>
        <v>307.74</v>
      </c>
      <c r="E1475"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>
        <f t="shared" ref="P1475:P1538" si="47">AVERAGE(D1475:E1475)</f>
        <v>903.87</v>
      </c>
      <c r="Q1475" s="5" t="s">
        <v>8322</v>
      </c>
      <c r="R1475" t="s">
        <v>8342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 s="15">
        <f t="shared" si="46"/>
        <v>368</v>
      </c>
      <c r="E1476"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>
        <f t="shared" si="47"/>
        <v>1684</v>
      </c>
      <c r="Q1476" s="5" t="s">
        <v>8322</v>
      </c>
      <c r="R1476" t="s">
        <v>8342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 s="15">
        <f t="shared" si="46"/>
        <v>13300.45</v>
      </c>
      <c r="E1477"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>
        <f t="shared" si="47"/>
        <v>14150.225</v>
      </c>
      <c r="Q1477" s="5" t="s">
        <v>8322</v>
      </c>
      <c r="R1477" t="s">
        <v>8342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 s="15">
        <f t="shared" si="46"/>
        <v>33693.279999999999</v>
      </c>
      <c r="E1478"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>
        <f t="shared" si="47"/>
        <v>19846.64</v>
      </c>
      <c r="Q1478" s="5" t="s">
        <v>8322</v>
      </c>
      <c r="R1478" t="s">
        <v>8342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 s="15">
        <f t="shared" si="46"/>
        <v>3393</v>
      </c>
      <c r="E1479"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>
        <f t="shared" si="47"/>
        <v>16696.5</v>
      </c>
      <c r="Q1479" s="5" t="s">
        <v>8322</v>
      </c>
      <c r="R1479" t="s">
        <v>8342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 s="15">
        <f t="shared" si="46"/>
        <v>540807.11</v>
      </c>
      <c r="E1480"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>
        <f t="shared" si="47"/>
        <v>295403.55499999999</v>
      </c>
      <c r="Q1480" s="5" t="s">
        <v>8322</v>
      </c>
      <c r="R1480" t="s">
        <v>8342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 s="15">
        <f t="shared" si="46"/>
        <v>598</v>
      </c>
      <c r="E1481"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>
        <f t="shared" si="47"/>
        <v>1099</v>
      </c>
      <c r="Q1481" s="5" t="s">
        <v>8322</v>
      </c>
      <c r="R1481" t="s">
        <v>8342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 s="15">
        <f t="shared" si="46"/>
        <v>8520.1999999999971</v>
      </c>
      <c r="E1482"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>
        <f t="shared" si="47"/>
        <v>29260.1</v>
      </c>
      <c r="Q1482" s="5" t="s">
        <v>8322</v>
      </c>
      <c r="R1482" t="s">
        <v>8342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 s="15">
        <f t="shared" si="46"/>
        <v>-4895</v>
      </c>
      <c r="E1483">
        <v>5000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>
        <f t="shared" si="47"/>
        <v>52.5</v>
      </c>
      <c r="Q1483" s="5" t="s">
        <v>8322</v>
      </c>
      <c r="R1483" t="s">
        <v>8324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 s="15">
        <f t="shared" si="46"/>
        <v>-4995</v>
      </c>
      <c r="E1484">
        <v>5000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>
        <f t="shared" si="47"/>
        <v>2.5</v>
      </c>
      <c r="Q1484" s="5" t="s">
        <v>8322</v>
      </c>
      <c r="R1484" t="s">
        <v>8324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 s="15">
        <f t="shared" si="46"/>
        <v>-6950</v>
      </c>
      <c r="E1485">
        <v>7000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>
        <f t="shared" si="47"/>
        <v>25</v>
      </c>
      <c r="Q1485" s="5" t="s">
        <v>8322</v>
      </c>
      <c r="R1485" t="s">
        <v>8324</v>
      </c>
    </row>
    <row r="1486" spans="1:18" x14ac:dyDescent="0.25">
      <c r="A1486">
        <v>1484</v>
      </c>
      <c r="B1486" s="3" t="s">
        <v>1485</v>
      </c>
      <c r="C1486" s="3" t="s">
        <v>5594</v>
      </c>
      <c r="D1486" s="15">
        <f t="shared" si="46"/>
        <v>-2000</v>
      </c>
      <c r="E1486">
        <v>2000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>
        <f t="shared" si="47"/>
        <v>0</v>
      </c>
      <c r="Q1486" s="5" t="s">
        <v>8322</v>
      </c>
      <c r="R1486" t="s">
        <v>8324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 s="15">
        <f t="shared" si="46"/>
        <v>-6550</v>
      </c>
      <c r="E1487">
        <v>6700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>
        <f t="shared" si="47"/>
        <v>75</v>
      </c>
      <c r="Q1487" s="5" t="s">
        <v>8322</v>
      </c>
      <c r="R1487" t="s">
        <v>8324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 s="15">
        <f t="shared" si="46"/>
        <v>-19952</v>
      </c>
      <c r="E1488">
        <v>20000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>
        <f t="shared" si="47"/>
        <v>24</v>
      </c>
      <c r="Q1488" s="5" t="s">
        <v>8322</v>
      </c>
      <c r="R1488" t="s">
        <v>8324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 s="15">
        <f t="shared" si="46"/>
        <v>-10000</v>
      </c>
      <c r="E1489">
        <v>10000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>
        <f t="shared" si="47"/>
        <v>0</v>
      </c>
      <c r="Q1489" s="5" t="s">
        <v>8322</v>
      </c>
      <c r="R1489" t="s">
        <v>8324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 s="15">
        <f t="shared" si="46"/>
        <v>-14640</v>
      </c>
      <c r="E1490">
        <v>15000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>
        <f t="shared" si="47"/>
        <v>180</v>
      </c>
      <c r="Q1490" s="5" t="s">
        <v>8322</v>
      </c>
      <c r="R1490" t="s">
        <v>8324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 s="15">
        <f t="shared" si="46"/>
        <v>-5000</v>
      </c>
      <c r="E1491">
        <v>5000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>
        <f t="shared" si="47"/>
        <v>0</v>
      </c>
      <c r="Q1491" s="5" t="s">
        <v>8322</v>
      </c>
      <c r="R1491" t="s">
        <v>8324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 s="15">
        <f t="shared" si="46"/>
        <v>-2005</v>
      </c>
      <c r="E1492">
        <v>2900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>
        <f t="shared" si="47"/>
        <v>447.5</v>
      </c>
      <c r="Q1492" s="5" t="s">
        <v>8322</v>
      </c>
      <c r="R1492" t="s">
        <v>8324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 s="15">
        <f t="shared" si="46"/>
        <v>-1100</v>
      </c>
      <c r="E1493">
        <v>1200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>
        <f t="shared" si="47"/>
        <v>50</v>
      </c>
      <c r="Q1493" s="5" t="s">
        <v>8322</v>
      </c>
      <c r="R1493" t="s">
        <v>8324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 s="15">
        <f t="shared" si="46"/>
        <v>-3970</v>
      </c>
      <c r="E1494">
        <v>4000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>
        <f t="shared" si="47"/>
        <v>15</v>
      </c>
      <c r="Q1494" s="5" t="s">
        <v>8322</v>
      </c>
      <c r="R1494" t="s">
        <v>8324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 s="15">
        <f t="shared" si="46"/>
        <v>-2400</v>
      </c>
      <c r="E1495">
        <v>2400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>
        <f t="shared" si="47"/>
        <v>0</v>
      </c>
      <c r="Q1495" s="5" t="s">
        <v>8322</v>
      </c>
      <c r="R1495" t="s">
        <v>8324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 s="15">
        <f t="shared" si="46"/>
        <v>-4555</v>
      </c>
      <c r="E1496">
        <v>5000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>
        <f t="shared" si="47"/>
        <v>222.5</v>
      </c>
      <c r="Q1496" s="5" t="s">
        <v>8322</v>
      </c>
      <c r="R1496" t="s">
        <v>8324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 s="15">
        <f t="shared" si="46"/>
        <v>-2000</v>
      </c>
      <c r="E1497">
        <v>2000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>
        <f t="shared" si="47"/>
        <v>0</v>
      </c>
      <c r="Q1497" s="5" t="s">
        <v>8322</v>
      </c>
      <c r="R1497" t="s">
        <v>8324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 s="15">
        <f t="shared" si="46"/>
        <v>-1500</v>
      </c>
      <c r="E1498">
        <v>1500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>
        <f t="shared" si="47"/>
        <v>0</v>
      </c>
      <c r="Q1498" s="5" t="s">
        <v>8322</v>
      </c>
      <c r="R1498" t="s">
        <v>8324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 s="15">
        <f t="shared" si="46"/>
        <v>-14999</v>
      </c>
      <c r="E1499">
        <v>15000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>
        <f t="shared" si="47"/>
        <v>0.5</v>
      </c>
      <c r="Q1499" s="5" t="s">
        <v>8322</v>
      </c>
      <c r="R1499" t="s">
        <v>8324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 s="15">
        <f t="shared" si="46"/>
        <v>-2943</v>
      </c>
      <c r="E1500"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>
        <f t="shared" si="47"/>
        <v>28.5</v>
      </c>
      <c r="Q1500" s="5" t="s">
        <v>8322</v>
      </c>
      <c r="R1500" t="s">
        <v>8324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 s="15">
        <f t="shared" si="46"/>
        <v>-1995</v>
      </c>
      <c r="E1501">
        <v>2000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>
        <f t="shared" si="47"/>
        <v>2.5</v>
      </c>
      <c r="Q1501" s="5" t="s">
        <v>8322</v>
      </c>
      <c r="R1501" t="s">
        <v>8324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 s="15">
        <f t="shared" si="46"/>
        <v>-2099</v>
      </c>
      <c r="E1502">
        <v>2800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>
        <f t="shared" si="47"/>
        <v>350.5</v>
      </c>
      <c r="Q1502" s="5" t="s">
        <v>8322</v>
      </c>
      <c r="R1502" t="s">
        <v>8324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 s="15">
        <f t="shared" si="46"/>
        <v>34492</v>
      </c>
      <c r="E1503"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>
        <f t="shared" si="47"/>
        <v>43246</v>
      </c>
      <c r="Q1503" s="5" t="s">
        <v>8338</v>
      </c>
      <c r="R1503" t="s">
        <v>8339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 s="15">
        <f t="shared" si="46"/>
        <v>318</v>
      </c>
      <c r="E1504"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>
        <f t="shared" si="47"/>
        <v>11159</v>
      </c>
      <c r="Q1504" s="5" t="s">
        <v>8338</v>
      </c>
      <c r="R1504" t="s">
        <v>8339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 s="15">
        <f t="shared" si="46"/>
        <v>295.92999999999984</v>
      </c>
      <c r="E1505"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>
        <f t="shared" si="47"/>
        <v>2022.9649999999999</v>
      </c>
      <c r="Q1505" s="5" t="s">
        <v>8338</v>
      </c>
      <c r="R1505" t="s">
        <v>8339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 s="15">
        <f t="shared" si="46"/>
        <v>11566</v>
      </c>
      <c r="E1506"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>
        <f t="shared" si="47"/>
        <v>9033</v>
      </c>
      <c r="Q1506" s="5" t="s">
        <v>8338</v>
      </c>
      <c r="R1506" t="s">
        <v>8339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 s="15">
        <f t="shared" si="46"/>
        <v>573</v>
      </c>
      <c r="E1507"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>
        <f t="shared" si="47"/>
        <v>8286.5</v>
      </c>
      <c r="Q1507" s="5" t="s">
        <v>8338</v>
      </c>
      <c r="R1507" t="s">
        <v>8339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 s="15">
        <f t="shared" si="46"/>
        <v>171</v>
      </c>
      <c r="E1508"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>
        <f t="shared" si="47"/>
        <v>835.5</v>
      </c>
      <c r="Q1508" s="5" t="s">
        <v>8338</v>
      </c>
      <c r="R1508" t="s">
        <v>8339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 s="15">
        <f t="shared" si="46"/>
        <v>1380</v>
      </c>
      <c r="E1509"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>
        <f t="shared" si="47"/>
        <v>1290</v>
      </c>
      <c r="Q1509" s="5" t="s">
        <v>8338</v>
      </c>
      <c r="R1509" t="s">
        <v>8339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 s="15">
        <f t="shared" si="46"/>
        <v>1991</v>
      </c>
      <c r="E1510"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>
        <f t="shared" si="47"/>
        <v>10245.5</v>
      </c>
      <c r="Q1510" s="5" t="s">
        <v>8338</v>
      </c>
      <c r="R1510" t="s">
        <v>8339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 s="15">
        <f t="shared" si="46"/>
        <v>4137.2200000000012</v>
      </c>
      <c r="E1511"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>
        <f t="shared" si="47"/>
        <v>10818.61</v>
      </c>
      <c r="Q1511" s="5" t="s">
        <v>8338</v>
      </c>
      <c r="R1511" t="s">
        <v>8339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 s="15">
        <f t="shared" si="46"/>
        <v>165.60000000000036</v>
      </c>
      <c r="E1512"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>
        <f t="shared" si="47"/>
        <v>8082.8</v>
      </c>
      <c r="Q1512" s="5" t="s">
        <v>8338</v>
      </c>
      <c r="R1512" t="s">
        <v>8339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 s="15">
        <f t="shared" si="46"/>
        <v>1651</v>
      </c>
      <c r="E1513"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>
        <f t="shared" si="47"/>
        <v>7825.5</v>
      </c>
      <c r="Q1513" s="5" t="s">
        <v>8338</v>
      </c>
      <c r="R1513" t="s">
        <v>8339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 s="15">
        <f t="shared" si="46"/>
        <v>16057</v>
      </c>
      <c r="E1514"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>
        <f t="shared" si="47"/>
        <v>9778.5</v>
      </c>
      <c r="Q1514" s="5" t="s">
        <v>8338</v>
      </c>
      <c r="R1514" t="s">
        <v>8339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 s="15">
        <f t="shared" si="46"/>
        <v>4001.5</v>
      </c>
      <c r="E1515"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>
        <f t="shared" si="47"/>
        <v>6000.75</v>
      </c>
      <c r="Q1515" s="5" t="s">
        <v>8338</v>
      </c>
      <c r="R1515" t="s">
        <v>8339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 s="15">
        <f t="shared" si="46"/>
        <v>1619</v>
      </c>
      <c r="E1516"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>
        <f t="shared" si="47"/>
        <v>13309.5</v>
      </c>
      <c r="Q1516" s="5" t="s">
        <v>8338</v>
      </c>
      <c r="R1516" t="s">
        <v>8339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 s="15">
        <f t="shared" si="46"/>
        <v>171567</v>
      </c>
      <c r="E1517"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>
        <f t="shared" si="47"/>
        <v>235783.5</v>
      </c>
      <c r="Q1517" s="5" t="s">
        <v>8338</v>
      </c>
      <c r="R1517" t="s">
        <v>8339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 s="15">
        <f t="shared" si="46"/>
        <v>1472</v>
      </c>
      <c r="E1518"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>
        <f t="shared" si="47"/>
        <v>9236</v>
      </c>
      <c r="Q1518" s="5" t="s">
        <v>8338</v>
      </c>
      <c r="R1518" t="s">
        <v>8339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 s="15">
        <f t="shared" si="46"/>
        <v>9297</v>
      </c>
      <c r="E1519"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>
        <f t="shared" si="47"/>
        <v>12148.5</v>
      </c>
      <c r="Q1519" s="5" t="s">
        <v>8338</v>
      </c>
      <c r="R1519" t="s">
        <v>8339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 s="15">
        <f t="shared" si="46"/>
        <v>15805</v>
      </c>
      <c r="E1520"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>
        <f t="shared" si="47"/>
        <v>15402.5</v>
      </c>
      <c r="Q1520" s="5" t="s">
        <v>8338</v>
      </c>
      <c r="R1520" t="s">
        <v>8339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 s="15">
        <f t="shared" si="46"/>
        <v>302.75</v>
      </c>
      <c r="E1521"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>
        <f t="shared" si="47"/>
        <v>4651.375</v>
      </c>
      <c r="Q1521" s="5" t="s">
        <v>8338</v>
      </c>
      <c r="R1521" t="s">
        <v>8339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 s="15">
        <f t="shared" si="46"/>
        <v>625</v>
      </c>
      <c r="E1522"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>
        <f t="shared" si="47"/>
        <v>9312.5</v>
      </c>
      <c r="Q1522" s="5" t="s">
        <v>8338</v>
      </c>
      <c r="R1522" t="s">
        <v>8339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 s="15">
        <f t="shared" si="46"/>
        <v>2555</v>
      </c>
      <c r="E1523"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>
        <f t="shared" si="47"/>
        <v>20027.5</v>
      </c>
      <c r="Q1523" s="5" t="s">
        <v>8338</v>
      </c>
      <c r="R1523" t="s">
        <v>8339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 s="15">
        <f t="shared" si="46"/>
        <v>16950.099999999999</v>
      </c>
      <c r="E1524"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>
        <f t="shared" si="47"/>
        <v>30225.05</v>
      </c>
      <c r="Q1524" s="5" t="s">
        <v>8338</v>
      </c>
      <c r="R1524" t="s">
        <v>8339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 s="15">
        <f t="shared" si="46"/>
        <v>4596</v>
      </c>
      <c r="E1525"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>
        <f t="shared" si="47"/>
        <v>11548</v>
      </c>
      <c r="Q1525" s="5" t="s">
        <v>8338</v>
      </c>
      <c r="R1525" t="s">
        <v>8339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 s="15">
        <f t="shared" si="46"/>
        <v>3210</v>
      </c>
      <c r="E1526"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>
        <f t="shared" si="47"/>
        <v>3105</v>
      </c>
      <c r="Q1526" s="5" t="s">
        <v>8338</v>
      </c>
      <c r="R1526" t="s">
        <v>8339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 s="15">
        <f t="shared" si="46"/>
        <v>1924.1499999999996</v>
      </c>
      <c r="E1527"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>
        <f t="shared" si="47"/>
        <v>2262.0749999999998</v>
      </c>
      <c r="Q1527" s="5" t="s">
        <v>8338</v>
      </c>
      <c r="R1527" t="s">
        <v>8339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 s="15">
        <f t="shared" si="46"/>
        <v>4675</v>
      </c>
      <c r="E1528"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>
        <f t="shared" si="47"/>
        <v>13837.5</v>
      </c>
      <c r="Q1528" s="5" t="s">
        <v>8338</v>
      </c>
      <c r="R1528" t="s">
        <v>8339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 s="15">
        <f t="shared" si="46"/>
        <v>365.55000000000018</v>
      </c>
      <c r="E1529"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>
        <f t="shared" si="47"/>
        <v>1932.7750000000001</v>
      </c>
      <c r="Q1529" s="5" t="s">
        <v>8338</v>
      </c>
      <c r="R1529" t="s">
        <v>8339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 s="15">
        <f t="shared" si="46"/>
        <v>5447</v>
      </c>
      <c r="E1530"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>
        <f t="shared" si="47"/>
        <v>4223.5</v>
      </c>
      <c r="Q1530" s="5" t="s">
        <v>8338</v>
      </c>
      <c r="R1530" t="s">
        <v>8339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 s="15">
        <f t="shared" si="46"/>
        <v>129</v>
      </c>
      <c r="E1531"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>
        <f t="shared" si="47"/>
        <v>9564.5</v>
      </c>
      <c r="Q1531" s="5" t="s">
        <v>8338</v>
      </c>
      <c r="R1531" t="s">
        <v>8339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 s="15">
        <f t="shared" si="46"/>
        <v>12189</v>
      </c>
      <c r="E1532"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>
        <f t="shared" si="47"/>
        <v>23594.5</v>
      </c>
      <c r="Q1532" s="5" t="s">
        <v>8338</v>
      </c>
      <c r="R1532" t="s">
        <v>8339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 s="15">
        <f t="shared" si="46"/>
        <v>1785</v>
      </c>
      <c r="E1533"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>
        <f t="shared" si="47"/>
        <v>2067.5</v>
      </c>
      <c r="Q1533" s="5" t="s">
        <v>8338</v>
      </c>
      <c r="R1533" t="s">
        <v>8339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 s="15">
        <f t="shared" si="46"/>
        <v>19201</v>
      </c>
      <c r="E1534"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>
        <f t="shared" si="47"/>
        <v>12100.5</v>
      </c>
      <c r="Q1534" s="5" t="s">
        <v>8338</v>
      </c>
      <c r="R1534" t="s">
        <v>8339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 s="15">
        <f t="shared" si="46"/>
        <v>20313</v>
      </c>
      <c r="E1535"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>
        <f t="shared" si="47"/>
        <v>32656.5</v>
      </c>
      <c r="Q1535" s="5" t="s">
        <v>8338</v>
      </c>
      <c r="R1535" t="s">
        <v>8339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 s="15">
        <f t="shared" si="46"/>
        <v>23830</v>
      </c>
      <c r="E1536"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>
        <f t="shared" si="47"/>
        <v>15665</v>
      </c>
      <c r="Q1536" s="5" t="s">
        <v>8338</v>
      </c>
      <c r="R1536" t="s">
        <v>8339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 s="15">
        <f t="shared" si="46"/>
        <v>1297</v>
      </c>
      <c r="E1537"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>
        <f t="shared" si="47"/>
        <v>2648.5</v>
      </c>
      <c r="Q1537" s="5" t="s">
        <v>8338</v>
      </c>
      <c r="R1537" t="s">
        <v>8339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 s="15">
        <f t="shared" si="46"/>
        <v>18037.009999999998</v>
      </c>
      <c r="E1538"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>
        <f t="shared" si="47"/>
        <v>15018.504999999999</v>
      </c>
      <c r="Q1538" s="5" t="s">
        <v>8338</v>
      </c>
      <c r="R1538" t="s">
        <v>8339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 s="15">
        <f t="shared" ref="D1539:D1602" si="48">F1539-E1539</f>
        <v>9588</v>
      </c>
      <c r="E1539"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>
        <f t="shared" ref="P1539:P1602" si="49">AVERAGE(D1539:E1539)</f>
        <v>10794</v>
      </c>
      <c r="Q1539" s="5" t="s">
        <v>8338</v>
      </c>
      <c r="R1539" t="s">
        <v>8339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 s="15">
        <f t="shared" si="48"/>
        <v>184</v>
      </c>
      <c r="E1540"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>
        <f t="shared" si="49"/>
        <v>3592</v>
      </c>
      <c r="Q1540" s="5" t="s">
        <v>8338</v>
      </c>
      <c r="R1540" t="s">
        <v>8339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 s="15">
        <f t="shared" si="48"/>
        <v>7197.2200000000012</v>
      </c>
      <c r="E1541"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>
        <f t="shared" si="49"/>
        <v>13598.61</v>
      </c>
      <c r="Q1541" s="5" t="s">
        <v>8338</v>
      </c>
      <c r="R1541" t="s">
        <v>8339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 s="15">
        <f t="shared" si="48"/>
        <v>2680</v>
      </c>
      <c r="E1542"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>
        <f t="shared" si="49"/>
        <v>8840</v>
      </c>
      <c r="Q1542" s="5" t="s">
        <v>8338</v>
      </c>
      <c r="R1542" t="s">
        <v>8339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 s="15">
        <f t="shared" si="48"/>
        <v>-17994</v>
      </c>
      <c r="E1543">
        <v>18000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>
        <f t="shared" si="49"/>
        <v>3</v>
      </c>
      <c r="Q1543" s="5" t="s">
        <v>8338</v>
      </c>
      <c r="R1543" t="s">
        <v>8343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 s="15">
        <f t="shared" si="48"/>
        <v>-480</v>
      </c>
      <c r="E1544">
        <v>500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>
        <f t="shared" si="49"/>
        <v>10</v>
      </c>
      <c r="Q1544" s="5" t="s">
        <v>8338</v>
      </c>
      <c r="R1544" t="s">
        <v>8343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 s="15">
        <f t="shared" si="48"/>
        <v>-2240</v>
      </c>
      <c r="E1545">
        <v>2250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>
        <f t="shared" si="49"/>
        <v>5</v>
      </c>
      <c r="Q1545" s="5" t="s">
        <v>8338</v>
      </c>
      <c r="R1545" t="s">
        <v>8343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 s="15">
        <f t="shared" si="48"/>
        <v>-1000</v>
      </c>
      <c r="E1546">
        <v>1000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>
        <f t="shared" si="49"/>
        <v>0</v>
      </c>
      <c r="Q1546" s="5" t="s">
        <v>8338</v>
      </c>
      <c r="R1546" t="s">
        <v>8343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 s="15">
        <f t="shared" si="48"/>
        <v>-2999</v>
      </c>
      <c r="E1547">
        <v>3000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>
        <f t="shared" si="49"/>
        <v>0.5</v>
      </c>
      <c r="Q1547" s="5" t="s">
        <v>8338</v>
      </c>
      <c r="R1547" t="s">
        <v>8343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 s="15">
        <f t="shared" si="48"/>
        <v>-711</v>
      </c>
      <c r="E1548">
        <v>1000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>
        <f t="shared" si="49"/>
        <v>144.5</v>
      </c>
      <c r="Q1548" s="5" t="s">
        <v>8338</v>
      </c>
      <c r="R1548" t="s">
        <v>8343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 s="15">
        <f t="shared" si="48"/>
        <v>-20</v>
      </c>
      <c r="E1549">
        <v>20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>
        <f t="shared" si="49"/>
        <v>0</v>
      </c>
      <c r="Q1549" s="5" t="s">
        <v>8338</v>
      </c>
      <c r="R1549" t="s">
        <v>8343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 s="15">
        <f t="shared" si="48"/>
        <v>-640</v>
      </c>
      <c r="E1550">
        <v>700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>
        <f t="shared" si="49"/>
        <v>30</v>
      </c>
      <c r="Q1550" s="5" t="s">
        <v>8338</v>
      </c>
      <c r="R1550" t="s">
        <v>8343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 s="15">
        <f t="shared" si="48"/>
        <v>-330</v>
      </c>
      <c r="E1551">
        <v>500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>
        <f t="shared" si="49"/>
        <v>85</v>
      </c>
      <c r="Q1551" s="5" t="s">
        <v>8338</v>
      </c>
      <c r="R1551" t="s">
        <v>8343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 s="15">
        <f t="shared" si="48"/>
        <v>-649</v>
      </c>
      <c r="E1552">
        <v>750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>
        <f t="shared" si="49"/>
        <v>50.5</v>
      </c>
      <c r="Q1552" s="5" t="s">
        <v>8338</v>
      </c>
      <c r="R1552" t="s">
        <v>8343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 s="15">
        <f t="shared" si="48"/>
        <v>-3500</v>
      </c>
      <c r="E1553">
        <v>3500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>
        <f t="shared" si="49"/>
        <v>0</v>
      </c>
      <c r="Q1553" s="5" t="s">
        <v>8338</v>
      </c>
      <c r="R1553" t="s">
        <v>8343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 s="15">
        <f t="shared" si="48"/>
        <v>-2185</v>
      </c>
      <c r="E1554">
        <v>4300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>
        <f t="shared" si="49"/>
        <v>1057.5</v>
      </c>
      <c r="Q1554" s="5" t="s">
        <v>8338</v>
      </c>
      <c r="R1554" t="s">
        <v>8343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 s="15">
        <f t="shared" si="48"/>
        <v>-6000</v>
      </c>
      <c r="E1555">
        <v>6000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>
        <f t="shared" si="49"/>
        <v>0</v>
      </c>
      <c r="Q1555" s="5" t="s">
        <v>8338</v>
      </c>
      <c r="R1555" t="s">
        <v>8343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 s="15">
        <f t="shared" si="48"/>
        <v>-20000</v>
      </c>
      <c r="E1556">
        <v>20000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>
        <f t="shared" si="49"/>
        <v>0</v>
      </c>
      <c r="Q1556" s="5" t="s">
        <v>8338</v>
      </c>
      <c r="R1556" t="s">
        <v>8343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 s="15">
        <f t="shared" si="48"/>
        <v>-750</v>
      </c>
      <c r="E1557">
        <v>750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>
        <f t="shared" si="49"/>
        <v>0</v>
      </c>
      <c r="Q1557" s="5" t="s">
        <v>8338</v>
      </c>
      <c r="R1557" t="s">
        <v>8343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 s="15">
        <f t="shared" si="48"/>
        <v>-823</v>
      </c>
      <c r="E1558">
        <v>1500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>
        <f t="shared" si="49"/>
        <v>338.5</v>
      </c>
      <c r="Q1558" s="5" t="s">
        <v>8338</v>
      </c>
      <c r="R1558" t="s">
        <v>8343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 s="15">
        <f t="shared" si="48"/>
        <v>-2400</v>
      </c>
      <c r="E1559">
        <v>2500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>
        <f t="shared" si="49"/>
        <v>50</v>
      </c>
      <c r="Q1559" s="5" t="s">
        <v>8338</v>
      </c>
      <c r="R1559" t="s">
        <v>8343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 s="15">
        <f t="shared" si="48"/>
        <v>-715</v>
      </c>
      <c r="E1560">
        <v>750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>
        <f t="shared" si="49"/>
        <v>17.5</v>
      </c>
      <c r="Q1560" s="5" t="s">
        <v>8338</v>
      </c>
      <c r="R1560" t="s">
        <v>8343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 s="15">
        <f t="shared" si="48"/>
        <v>-14950</v>
      </c>
      <c r="E1561">
        <v>15000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>
        <f t="shared" si="49"/>
        <v>25</v>
      </c>
      <c r="Q1561" s="5" t="s">
        <v>8338</v>
      </c>
      <c r="R1561" t="s">
        <v>8343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 s="15">
        <f t="shared" si="48"/>
        <v>-2406</v>
      </c>
      <c r="E1562">
        <v>2500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>
        <f t="shared" si="49"/>
        <v>47</v>
      </c>
      <c r="Q1562" s="5" t="s">
        <v>8338</v>
      </c>
      <c r="R1562" t="s">
        <v>8343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15">
        <f t="shared" si="48"/>
        <v>-9933</v>
      </c>
      <c r="E1563">
        <v>10000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>
        <f t="shared" si="49"/>
        <v>33.5</v>
      </c>
      <c r="Q1563" s="5" t="s">
        <v>8322</v>
      </c>
      <c r="R1563" t="s">
        <v>8344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15">
        <f t="shared" si="48"/>
        <v>-4000</v>
      </c>
      <c r="E1564">
        <v>4000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>
        <f t="shared" si="49"/>
        <v>0</v>
      </c>
      <c r="Q1564" s="5" t="s">
        <v>8322</v>
      </c>
      <c r="R1564" t="s">
        <v>8344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15">
        <f t="shared" si="48"/>
        <v>-5915</v>
      </c>
      <c r="E1565">
        <v>6000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>
        <f t="shared" si="49"/>
        <v>42.5</v>
      </c>
      <c r="Q1565" s="5" t="s">
        <v>8322</v>
      </c>
      <c r="R1565" t="s">
        <v>8344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15">
        <f t="shared" si="48"/>
        <v>-9990</v>
      </c>
      <c r="E1566">
        <v>10000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>
        <f t="shared" si="49"/>
        <v>5</v>
      </c>
      <c r="Q1566" s="5" t="s">
        <v>8322</v>
      </c>
      <c r="R1566" t="s">
        <v>8344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15">
        <f t="shared" si="48"/>
        <v>-3900</v>
      </c>
      <c r="E1567">
        <v>4000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>
        <f t="shared" si="49"/>
        <v>50</v>
      </c>
      <c r="Q1567" s="5" t="s">
        <v>8322</v>
      </c>
      <c r="R1567" t="s">
        <v>8344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15">
        <f t="shared" si="48"/>
        <v>-23625</v>
      </c>
      <c r="E1568">
        <v>30000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>
        <f t="shared" si="49"/>
        <v>3187.5</v>
      </c>
      <c r="Q1568" s="5" t="s">
        <v>8322</v>
      </c>
      <c r="R1568" t="s">
        <v>8344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15">
        <f t="shared" si="48"/>
        <v>-8150</v>
      </c>
      <c r="E1569">
        <v>8500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>
        <f t="shared" si="49"/>
        <v>175</v>
      </c>
      <c r="Q1569" s="5" t="s">
        <v>8322</v>
      </c>
      <c r="R1569" t="s">
        <v>8344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15">
        <f t="shared" si="48"/>
        <v>-21590</v>
      </c>
      <c r="E1570">
        <v>25000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>
        <f t="shared" si="49"/>
        <v>1705</v>
      </c>
      <c r="Q1570" s="5" t="s">
        <v>8322</v>
      </c>
      <c r="R1570" t="s">
        <v>8344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15">
        <f t="shared" si="48"/>
        <v>-30000</v>
      </c>
      <c r="E1571">
        <v>30000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>
        <f t="shared" si="49"/>
        <v>0</v>
      </c>
      <c r="Q1571" s="5" t="s">
        <v>8322</v>
      </c>
      <c r="R1571" t="s">
        <v>8344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15">
        <f t="shared" si="48"/>
        <v>-3516</v>
      </c>
      <c r="E1572">
        <v>6000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>
        <f t="shared" si="49"/>
        <v>1242</v>
      </c>
      <c r="Q1572" s="5" t="s">
        <v>8322</v>
      </c>
      <c r="R1572" t="s">
        <v>8344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15">
        <f t="shared" si="48"/>
        <v>-12020</v>
      </c>
      <c r="E1573">
        <v>12100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>
        <f t="shared" si="49"/>
        <v>40</v>
      </c>
      <c r="Q1573" s="5" t="s">
        <v>8322</v>
      </c>
      <c r="R1573" t="s">
        <v>8344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15">
        <f t="shared" si="48"/>
        <v>-2375</v>
      </c>
      <c r="E1574">
        <v>2500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>
        <f t="shared" si="49"/>
        <v>62.5</v>
      </c>
      <c r="Q1574" s="5" t="s">
        <v>8322</v>
      </c>
      <c r="R1574" t="s">
        <v>8344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15">
        <f t="shared" si="48"/>
        <v>-8777</v>
      </c>
      <c r="E1575">
        <v>9000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>
        <f t="shared" si="49"/>
        <v>111.5</v>
      </c>
      <c r="Q1575" s="5" t="s">
        <v>8322</v>
      </c>
      <c r="R1575" t="s">
        <v>8344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15">
        <f t="shared" si="48"/>
        <v>-9494</v>
      </c>
      <c r="E1576">
        <v>10000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>
        <f t="shared" si="49"/>
        <v>253</v>
      </c>
      <c r="Q1576" s="5" t="s">
        <v>8322</v>
      </c>
      <c r="R1576" t="s">
        <v>8344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15">
        <f t="shared" si="48"/>
        <v>-7709</v>
      </c>
      <c r="E1577">
        <v>10000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>
        <f t="shared" si="49"/>
        <v>1145.5</v>
      </c>
      <c r="Q1577" s="5" t="s">
        <v>8322</v>
      </c>
      <c r="R1577" t="s">
        <v>8344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15">
        <f t="shared" si="48"/>
        <v>-4350</v>
      </c>
      <c r="E1578">
        <v>5000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>
        <f t="shared" si="49"/>
        <v>325</v>
      </c>
      <c r="Q1578" s="5" t="s">
        <v>8322</v>
      </c>
      <c r="R1578" t="s">
        <v>8344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15">
        <f t="shared" si="48"/>
        <v>-9945</v>
      </c>
      <c r="E1579">
        <v>10000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>
        <f t="shared" si="49"/>
        <v>27.5</v>
      </c>
      <c r="Q1579" s="5" t="s">
        <v>8322</v>
      </c>
      <c r="R1579" t="s">
        <v>8344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15">
        <f t="shared" si="48"/>
        <v>-1692</v>
      </c>
      <c r="E1580">
        <v>1897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>
        <f t="shared" si="49"/>
        <v>102.5</v>
      </c>
      <c r="Q1580" s="5" t="s">
        <v>8322</v>
      </c>
      <c r="R1580" t="s">
        <v>8344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15">
        <f t="shared" si="48"/>
        <v>-3305</v>
      </c>
      <c r="E1581">
        <v>3333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>
        <f t="shared" si="49"/>
        <v>14</v>
      </c>
      <c r="Q1581" s="5" t="s">
        <v>8322</v>
      </c>
      <c r="R1581" t="s">
        <v>8344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15">
        <f t="shared" si="48"/>
        <v>-1750</v>
      </c>
      <c r="E1582">
        <v>1750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>
        <f t="shared" si="49"/>
        <v>0</v>
      </c>
      <c r="Q1582" s="5" t="s">
        <v>8322</v>
      </c>
      <c r="R1582" t="s">
        <v>8344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 s="15">
        <f t="shared" si="48"/>
        <v>-995</v>
      </c>
      <c r="E1583">
        <v>1000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>
        <f t="shared" si="49"/>
        <v>2.5</v>
      </c>
      <c r="Q1583" s="5" t="s">
        <v>8338</v>
      </c>
      <c r="R1583" t="s">
        <v>8345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 s="15">
        <f t="shared" si="48"/>
        <v>-907</v>
      </c>
      <c r="E1584">
        <v>1000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>
        <f t="shared" si="49"/>
        <v>46.5</v>
      </c>
      <c r="Q1584" s="5" t="s">
        <v>8338</v>
      </c>
      <c r="R1584" t="s">
        <v>8345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 s="15">
        <f t="shared" si="48"/>
        <v>-19985</v>
      </c>
      <c r="E1585">
        <v>20000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>
        <f t="shared" si="49"/>
        <v>7.5</v>
      </c>
      <c r="Q1585" s="5" t="s">
        <v>8338</v>
      </c>
      <c r="R1585" t="s">
        <v>8345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 s="15">
        <f t="shared" si="48"/>
        <v>-1200</v>
      </c>
      <c r="E1586">
        <v>1200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>
        <f t="shared" si="49"/>
        <v>0</v>
      </c>
      <c r="Q1586" s="5" t="s">
        <v>8338</v>
      </c>
      <c r="R1586" t="s">
        <v>8345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 s="15">
        <f t="shared" si="48"/>
        <v>-420</v>
      </c>
      <c r="E1587">
        <v>2000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>
        <f t="shared" si="49"/>
        <v>790</v>
      </c>
      <c r="Q1587" s="5" t="s">
        <v>8338</v>
      </c>
      <c r="R1587" t="s">
        <v>8345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 s="15">
        <f t="shared" si="48"/>
        <v>-1500</v>
      </c>
      <c r="E1588">
        <v>1500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>
        <f t="shared" si="49"/>
        <v>0</v>
      </c>
      <c r="Q1588" s="5" t="s">
        <v>8338</v>
      </c>
      <c r="R1588" t="s">
        <v>8345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 s="15">
        <f t="shared" si="48"/>
        <v>-7499</v>
      </c>
      <c r="E1589">
        <v>7500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>
        <f t="shared" si="49"/>
        <v>0.5</v>
      </c>
      <c r="Q1589" s="5" t="s">
        <v>8338</v>
      </c>
      <c r="R1589" t="s">
        <v>8345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 s="15">
        <f t="shared" si="48"/>
        <v>-516</v>
      </c>
      <c r="E1590">
        <v>516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>
        <f t="shared" si="49"/>
        <v>0</v>
      </c>
      <c r="Q1590" s="5" t="s">
        <v>8338</v>
      </c>
      <c r="R1590" t="s">
        <v>8345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 s="15">
        <f t="shared" si="48"/>
        <v>-1200</v>
      </c>
      <c r="E1591">
        <v>1200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>
        <f t="shared" si="49"/>
        <v>0</v>
      </c>
      <c r="Q1591" s="5" t="s">
        <v>8338</v>
      </c>
      <c r="R1591" t="s">
        <v>8345</v>
      </c>
    </row>
    <row r="1592" spans="1:18" x14ac:dyDescent="0.25">
      <c r="A1592">
        <v>1590</v>
      </c>
      <c r="B1592" s="3" t="s">
        <v>1591</v>
      </c>
      <c r="C1592" s="3" t="s">
        <v>5700</v>
      </c>
      <c r="D1592" s="15">
        <f t="shared" si="48"/>
        <v>-58980</v>
      </c>
      <c r="E1592">
        <v>60000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>
        <f t="shared" si="49"/>
        <v>510</v>
      </c>
      <c r="Q1592" s="5" t="s">
        <v>8338</v>
      </c>
      <c r="R1592" t="s">
        <v>8345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 s="15">
        <f t="shared" si="48"/>
        <v>-9908</v>
      </c>
      <c r="E1593">
        <v>14000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>
        <f t="shared" si="49"/>
        <v>2046</v>
      </c>
      <c r="Q1593" s="5" t="s">
        <v>8338</v>
      </c>
      <c r="R1593" t="s">
        <v>8345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 s="15">
        <f t="shared" si="48"/>
        <v>-25</v>
      </c>
      <c r="E1594">
        <v>25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>
        <f t="shared" si="49"/>
        <v>0</v>
      </c>
      <c r="Q1594" s="5" t="s">
        <v>8338</v>
      </c>
      <c r="R1594" t="s">
        <v>8345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 s="15">
        <f t="shared" si="48"/>
        <v>-21997</v>
      </c>
      <c r="E1595">
        <v>22000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>
        <f t="shared" si="49"/>
        <v>1.5</v>
      </c>
      <c r="Q1595" s="5" t="s">
        <v>8338</v>
      </c>
      <c r="R1595" t="s">
        <v>8345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 s="15">
        <f t="shared" si="48"/>
        <v>-795</v>
      </c>
      <c r="E1596">
        <v>1000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>
        <f t="shared" si="49"/>
        <v>102.5</v>
      </c>
      <c r="Q1596" s="5" t="s">
        <v>8338</v>
      </c>
      <c r="R1596" t="s">
        <v>8345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 s="15">
        <f t="shared" si="48"/>
        <v>-99720</v>
      </c>
      <c r="E1597">
        <v>100000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>
        <f t="shared" si="49"/>
        <v>140</v>
      </c>
      <c r="Q1597" s="5" t="s">
        <v>8338</v>
      </c>
      <c r="R1597" t="s">
        <v>8345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 s="15">
        <f t="shared" si="48"/>
        <v>-3175</v>
      </c>
      <c r="E1598">
        <v>3250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>
        <f t="shared" si="49"/>
        <v>37.5</v>
      </c>
      <c r="Q1598" s="5" t="s">
        <v>8338</v>
      </c>
      <c r="R1598" t="s">
        <v>8345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 s="15">
        <f t="shared" si="48"/>
        <v>-15000</v>
      </c>
      <c r="E1599">
        <v>15000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>
        <f t="shared" si="49"/>
        <v>0</v>
      </c>
      <c r="Q1599" s="5" t="s">
        <v>8338</v>
      </c>
      <c r="R1599" t="s">
        <v>8345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 s="15">
        <f t="shared" si="48"/>
        <v>-799</v>
      </c>
      <c r="E1600">
        <v>800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>
        <f t="shared" si="49"/>
        <v>0.5</v>
      </c>
      <c r="Q1600" s="5" t="s">
        <v>8338</v>
      </c>
      <c r="R1600" t="s">
        <v>8345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 s="15">
        <f t="shared" si="48"/>
        <v>-500</v>
      </c>
      <c r="E1601">
        <v>500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>
        <f t="shared" si="49"/>
        <v>0</v>
      </c>
      <c r="Q1601" s="5" t="s">
        <v>8338</v>
      </c>
      <c r="R1601" t="s">
        <v>8345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 s="15">
        <f t="shared" si="48"/>
        <v>-4633</v>
      </c>
      <c r="E1602">
        <v>5000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>
        <f t="shared" si="49"/>
        <v>183.5</v>
      </c>
      <c r="Q1602" s="5" t="s">
        <v>8338</v>
      </c>
      <c r="R1602" t="s">
        <v>8345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 s="15">
        <f t="shared" ref="D1603:D1666" si="50">F1603-E1603</f>
        <v>206.23000000000002</v>
      </c>
      <c r="E1603"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>
        <f t="shared" ref="P1603:P1666" si="51">AVERAGE(D1603:E1603)</f>
        <v>1353.115</v>
      </c>
      <c r="Q1603" s="5" t="s">
        <v>8325</v>
      </c>
      <c r="R1603" t="s">
        <v>8326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 s="15">
        <f t="shared" si="50"/>
        <v>2.5</v>
      </c>
      <c r="E1604"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>
        <f t="shared" si="51"/>
        <v>751.25</v>
      </c>
      <c r="Q1604" s="5" t="s">
        <v>8325</v>
      </c>
      <c r="R1604" t="s">
        <v>8326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 s="15">
        <f t="shared" si="50"/>
        <v>0.66000000000008185</v>
      </c>
      <c r="E1605"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>
        <f t="shared" si="51"/>
        <v>1000.33</v>
      </c>
      <c r="Q1605" s="5" t="s">
        <v>8325</v>
      </c>
      <c r="R1605" t="s">
        <v>8326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 s="15">
        <f t="shared" si="50"/>
        <v>619</v>
      </c>
      <c r="E1606"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>
        <f t="shared" si="51"/>
        <v>1709.5</v>
      </c>
      <c r="Q1606" s="5" t="s">
        <v>8325</v>
      </c>
      <c r="R1606" t="s">
        <v>8326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 s="15">
        <f t="shared" si="50"/>
        <v>41.600000000000364</v>
      </c>
      <c r="E1607"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>
        <f t="shared" si="51"/>
        <v>3020.8</v>
      </c>
      <c r="Q1607" s="5" t="s">
        <v>8325</v>
      </c>
      <c r="R1607" t="s">
        <v>8326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 s="15">
        <f t="shared" si="50"/>
        <v>80.329999999999927</v>
      </c>
      <c r="E1608"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>
        <f t="shared" si="51"/>
        <v>4040.165</v>
      </c>
      <c r="Q1608" s="5" t="s">
        <v>8325</v>
      </c>
      <c r="R1608" t="s">
        <v>8326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 s="15">
        <f t="shared" si="50"/>
        <v>4511</v>
      </c>
      <c r="E1609"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>
        <f t="shared" si="51"/>
        <v>7255.5</v>
      </c>
      <c r="Q1609" s="5" t="s">
        <v>8325</v>
      </c>
      <c r="R1609" t="s">
        <v>8326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 s="15">
        <f t="shared" si="50"/>
        <v>15</v>
      </c>
      <c r="E1610"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>
        <f t="shared" si="51"/>
        <v>607.5</v>
      </c>
      <c r="Q1610" s="5" t="s">
        <v>8325</v>
      </c>
      <c r="R1610" t="s">
        <v>8326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 s="15">
        <f t="shared" si="50"/>
        <v>275</v>
      </c>
      <c r="E1611"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>
        <f t="shared" si="51"/>
        <v>887.5</v>
      </c>
      <c r="Q1611" s="5" t="s">
        <v>8325</v>
      </c>
      <c r="R1611" t="s">
        <v>8326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 s="15">
        <f t="shared" si="50"/>
        <v>3437</v>
      </c>
      <c r="E1612"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>
        <f t="shared" si="51"/>
        <v>2718.5</v>
      </c>
      <c r="Q1612" s="5" t="s">
        <v>8325</v>
      </c>
      <c r="R1612" t="s">
        <v>8326</v>
      </c>
    </row>
    <row r="1613" spans="1:18" x14ac:dyDescent="0.25">
      <c r="A1613">
        <v>1611</v>
      </c>
      <c r="B1613" s="3" t="s">
        <v>1612</v>
      </c>
      <c r="C1613" s="3" t="s">
        <v>5721</v>
      </c>
      <c r="D1613" s="15">
        <f t="shared" si="50"/>
        <v>201</v>
      </c>
      <c r="E1613"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>
        <f t="shared" si="51"/>
        <v>500.5</v>
      </c>
      <c r="Q1613" s="5" t="s">
        <v>8325</v>
      </c>
      <c r="R1613" t="s">
        <v>8326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 s="15">
        <f t="shared" si="50"/>
        <v>50</v>
      </c>
      <c r="E1614"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>
        <f t="shared" si="51"/>
        <v>275</v>
      </c>
      <c r="Q1614" s="5" t="s">
        <v>8325</v>
      </c>
      <c r="R1614" t="s">
        <v>8326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 s="15">
        <f t="shared" si="50"/>
        <v>15</v>
      </c>
      <c r="E1615"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>
        <f t="shared" si="51"/>
        <v>507.5</v>
      </c>
      <c r="Q1615" s="5" t="s">
        <v>8325</v>
      </c>
      <c r="R1615" t="s">
        <v>8326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 s="15">
        <f t="shared" si="50"/>
        <v>135</v>
      </c>
      <c r="E1616"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>
        <f t="shared" si="51"/>
        <v>2567.5</v>
      </c>
      <c r="Q1616" s="5" t="s">
        <v>8325</v>
      </c>
      <c r="R1616" t="s">
        <v>8326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 s="15">
        <f t="shared" si="50"/>
        <v>1130</v>
      </c>
      <c r="E1617"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>
        <f t="shared" si="51"/>
        <v>4565</v>
      </c>
      <c r="Q1617" s="5" t="s">
        <v>8325</v>
      </c>
      <c r="R1617" t="s">
        <v>8326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 s="15">
        <f t="shared" si="50"/>
        <v>420</v>
      </c>
      <c r="E1618"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>
        <f t="shared" si="51"/>
        <v>5210</v>
      </c>
      <c r="Q1618" s="5" t="s">
        <v>8325</v>
      </c>
      <c r="R1618" t="s">
        <v>8326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 s="15">
        <f t="shared" si="50"/>
        <v>3210</v>
      </c>
      <c r="E1619"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>
        <f t="shared" si="51"/>
        <v>5105</v>
      </c>
      <c r="Q1619" s="5" t="s">
        <v>8325</v>
      </c>
      <c r="R1619" t="s">
        <v>8326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 s="15">
        <f t="shared" si="50"/>
        <v>76</v>
      </c>
      <c r="E1620"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>
        <f t="shared" si="51"/>
        <v>788</v>
      </c>
      <c r="Q1620" s="5" t="s">
        <v>8325</v>
      </c>
      <c r="R1620" t="s">
        <v>8326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 s="15">
        <f t="shared" si="50"/>
        <v>500</v>
      </c>
      <c r="E1621"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>
        <f t="shared" si="51"/>
        <v>1000</v>
      </c>
      <c r="Q1621" s="5" t="s">
        <v>8325</v>
      </c>
      <c r="R1621" t="s">
        <v>8326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 s="15">
        <f t="shared" si="50"/>
        <v>130</v>
      </c>
      <c r="E1622"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>
        <f t="shared" si="51"/>
        <v>565</v>
      </c>
      <c r="Q1622" s="5" t="s">
        <v>8325</v>
      </c>
      <c r="R1622" t="s">
        <v>8326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 s="15">
        <f t="shared" si="50"/>
        <v>1060</v>
      </c>
      <c r="E1623"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>
        <f t="shared" si="51"/>
        <v>3030</v>
      </c>
      <c r="Q1623" s="5" t="s">
        <v>8325</v>
      </c>
      <c r="R1623" t="s">
        <v>8326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 s="15">
        <f t="shared" si="50"/>
        <v>119</v>
      </c>
      <c r="E1624"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>
        <f t="shared" si="51"/>
        <v>3509.5</v>
      </c>
      <c r="Q1624" s="5" t="s">
        <v>8325</v>
      </c>
      <c r="R1624" t="s">
        <v>8326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 s="15">
        <f t="shared" si="50"/>
        <v>8</v>
      </c>
      <c r="E1625"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>
        <f t="shared" si="51"/>
        <v>379</v>
      </c>
      <c r="Q1625" s="5" t="s">
        <v>8325</v>
      </c>
      <c r="R1625" t="s">
        <v>8326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 s="15">
        <f t="shared" si="50"/>
        <v>180</v>
      </c>
      <c r="E1626"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>
        <f t="shared" si="51"/>
        <v>590</v>
      </c>
      <c r="Q1626" s="5" t="s">
        <v>8325</v>
      </c>
      <c r="R1626" t="s">
        <v>8326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 s="15">
        <f t="shared" si="50"/>
        <v>4150</v>
      </c>
      <c r="E1627"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>
        <f t="shared" si="51"/>
        <v>5825</v>
      </c>
      <c r="Q1627" s="5" t="s">
        <v>8325</v>
      </c>
      <c r="R1627" t="s">
        <v>8326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 s="15">
        <f t="shared" si="50"/>
        <v>95</v>
      </c>
      <c r="E1628"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>
        <f t="shared" si="51"/>
        <v>4047.5</v>
      </c>
      <c r="Q1628" s="5" t="s">
        <v>8325</v>
      </c>
      <c r="R1628" t="s">
        <v>8326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 s="15">
        <f t="shared" si="50"/>
        <v>340</v>
      </c>
      <c r="E1629"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>
        <f t="shared" si="51"/>
        <v>1170</v>
      </c>
      <c r="Q1629" s="5" t="s">
        <v>8325</v>
      </c>
      <c r="R1629" t="s">
        <v>8326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 s="15">
        <f t="shared" si="50"/>
        <v>37</v>
      </c>
      <c r="E1630"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>
        <f t="shared" si="51"/>
        <v>2018.5</v>
      </c>
      <c r="Q1630" s="5" t="s">
        <v>8325</v>
      </c>
      <c r="R1630" t="s">
        <v>8326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 s="15">
        <f t="shared" si="50"/>
        <v>220</v>
      </c>
      <c r="E1631"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>
        <f t="shared" si="51"/>
        <v>3110</v>
      </c>
      <c r="Q1631" s="5" t="s">
        <v>8325</v>
      </c>
      <c r="R1631" t="s">
        <v>8326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 s="15">
        <f t="shared" si="50"/>
        <v>6610</v>
      </c>
      <c r="E1632"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>
        <f t="shared" si="51"/>
        <v>5305</v>
      </c>
      <c r="Q1632" s="5" t="s">
        <v>8325</v>
      </c>
      <c r="R1632" t="s">
        <v>8326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 s="15">
        <f t="shared" si="50"/>
        <v>5591</v>
      </c>
      <c r="E1633"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>
        <f t="shared" si="51"/>
        <v>7795.5</v>
      </c>
      <c r="Q1633" s="5" t="s">
        <v>8325</v>
      </c>
      <c r="R1633" t="s">
        <v>8326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 s="15">
        <f t="shared" si="50"/>
        <v>65</v>
      </c>
      <c r="E1634"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>
        <f t="shared" si="51"/>
        <v>2032.5</v>
      </c>
      <c r="Q1634" s="5" t="s">
        <v>8325</v>
      </c>
      <c r="R1634" t="s">
        <v>8326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 s="15">
        <f t="shared" si="50"/>
        <v>0</v>
      </c>
      <c r="E1635"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>
        <f t="shared" si="51"/>
        <v>5000</v>
      </c>
      <c r="Q1635" s="5" t="s">
        <v>8325</v>
      </c>
      <c r="R1635" t="s">
        <v>8326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 s="15">
        <f t="shared" si="50"/>
        <v>10</v>
      </c>
      <c r="E1636"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>
        <f t="shared" si="51"/>
        <v>1005</v>
      </c>
      <c r="Q1636" s="5" t="s">
        <v>8325</v>
      </c>
      <c r="R1636" t="s">
        <v>8326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 s="15">
        <f t="shared" si="50"/>
        <v>506</v>
      </c>
      <c r="E1637"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>
        <f t="shared" si="51"/>
        <v>1253</v>
      </c>
      <c r="Q1637" s="5" t="s">
        <v>8325</v>
      </c>
      <c r="R1637" t="s">
        <v>8326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 s="15">
        <f t="shared" si="50"/>
        <v>160</v>
      </c>
      <c r="E1638"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>
        <f t="shared" si="51"/>
        <v>2330</v>
      </c>
      <c r="Q1638" s="5" t="s">
        <v>8325</v>
      </c>
      <c r="R1638" t="s">
        <v>8326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 s="15">
        <f t="shared" si="50"/>
        <v>19</v>
      </c>
      <c r="E1639"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>
        <f t="shared" si="51"/>
        <v>259.5</v>
      </c>
      <c r="Q1639" s="5" t="s">
        <v>8325</v>
      </c>
      <c r="R1639" t="s">
        <v>8326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 s="15">
        <f t="shared" si="50"/>
        <v>50</v>
      </c>
      <c r="E1640"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>
        <f t="shared" si="51"/>
        <v>525</v>
      </c>
      <c r="Q1640" s="5" t="s">
        <v>8325</v>
      </c>
      <c r="R1640" t="s">
        <v>8326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 s="15">
        <f t="shared" si="50"/>
        <v>0</v>
      </c>
      <c r="E1641"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>
        <f t="shared" si="51"/>
        <v>900</v>
      </c>
      <c r="Q1641" s="5" t="s">
        <v>8325</v>
      </c>
      <c r="R1641" t="s">
        <v>8326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 s="15">
        <f t="shared" si="50"/>
        <v>279.44000000000005</v>
      </c>
      <c r="E1642"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>
        <f t="shared" si="51"/>
        <v>339.72</v>
      </c>
      <c r="Q1642" s="5" t="s">
        <v>8325</v>
      </c>
      <c r="R1642" t="s">
        <v>8326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 s="15">
        <f t="shared" si="50"/>
        <v>35</v>
      </c>
      <c r="E1643"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>
        <f t="shared" si="51"/>
        <v>1267.5</v>
      </c>
      <c r="Q1643" s="5" t="s">
        <v>8325</v>
      </c>
      <c r="R1643" t="s">
        <v>8346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 s="15">
        <f t="shared" si="50"/>
        <v>0</v>
      </c>
      <c r="E1644"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>
        <f t="shared" si="51"/>
        <v>600</v>
      </c>
      <c r="Q1644" s="5" t="s">
        <v>8325</v>
      </c>
      <c r="R1644" t="s">
        <v>8346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 s="15">
        <f t="shared" si="50"/>
        <v>1235</v>
      </c>
      <c r="E1645"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>
        <f t="shared" si="51"/>
        <v>3117.5</v>
      </c>
      <c r="Q1645" s="5" t="s">
        <v>8325</v>
      </c>
      <c r="R1645" t="s">
        <v>8346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 s="15">
        <f t="shared" si="50"/>
        <v>950</v>
      </c>
      <c r="E1646"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>
        <f t="shared" si="51"/>
        <v>5475</v>
      </c>
      <c r="Q1646" s="5" t="s">
        <v>8325</v>
      </c>
      <c r="R1646" t="s">
        <v>8346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 s="15">
        <f t="shared" si="50"/>
        <v>540</v>
      </c>
      <c r="E1647"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>
        <f t="shared" si="51"/>
        <v>2770</v>
      </c>
      <c r="Q1647" s="5" t="s">
        <v>8325</v>
      </c>
      <c r="R1647" t="s">
        <v>8346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 s="15">
        <f t="shared" si="50"/>
        <v>204</v>
      </c>
      <c r="E1648"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>
        <f t="shared" si="51"/>
        <v>1102</v>
      </c>
      <c r="Q1648" s="5" t="s">
        <v>8325</v>
      </c>
      <c r="R1648" t="s">
        <v>8346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 s="15">
        <f t="shared" si="50"/>
        <v>236</v>
      </c>
      <c r="E1649"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>
        <f t="shared" si="51"/>
        <v>2618</v>
      </c>
      <c r="Q1649" s="5" t="s">
        <v>8325</v>
      </c>
      <c r="R1649" t="s">
        <v>8346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 s="15">
        <f t="shared" si="50"/>
        <v>581</v>
      </c>
      <c r="E1650"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>
        <f t="shared" si="51"/>
        <v>1440.5</v>
      </c>
      <c r="Q1650" s="5" t="s">
        <v>8325</v>
      </c>
      <c r="R1650" t="s">
        <v>8346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 s="15">
        <f t="shared" si="50"/>
        <v>22.329999999999927</v>
      </c>
      <c r="E1651"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>
        <f t="shared" si="51"/>
        <v>1911.165</v>
      </c>
      <c r="Q1651" s="5" t="s">
        <v>8325</v>
      </c>
      <c r="R1651" t="s">
        <v>8346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 s="15">
        <f t="shared" si="50"/>
        <v>831</v>
      </c>
      <c r="E1652"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>
        <f t="shared" si="51"/>
        <v>1415.5</v>
      </c>
      <c r="Q1652" s="5" t="s">
        <v>8325</v>
      </c>
      <c r="R1652" t="s">
        <v>8346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 s="15">
        <f t="shared" si="50"/>
        <v>15</v>
      </c>
      <c r="E1653"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>
        <f t="shared" si="51"/>
        <v>1007.5</v>
      </c>
      <c r="Q1653" s="5" t="s">
        <v>8325</v>
      </c>
      <c r="R1653" t="s">
        <v>8346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 s="15">
        <f t="shared" si="50"/>
        <v>30</v>
      </c>
      <c r="E1654"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>
        <f t="shared" si="51"/>
        <v>2265</v>
      </c>
      <c r="Q1654" s="5" t="s">
        <v>8325</v>
      </c>
      <c r="R1654" t="s">
        <v>8346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 s="15">
        <f t="shared" si="50"/>
        <v>3711.5200000000004</v>
      </c>
      <c r="E1655"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>
        <f t="shared" si="51"/>
        <v>4355.76</v>
      </c>
      <c r="Q1655" s="5" t="s">
        <v>8325</v>
      </c>
      <c r="R1655" t="s">
        <v>8346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 s="15">
        <f t="shared" si="50"/>
        <v>219</v>
      </c>
      <c r="E1656"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>
        <f t="shared" si="51"/>
        <v>659.5</v>
      </c>
      <c r="Q1656" s="5" t="s">
        <v>8325</v>
      </c>
      <c r="R1656" t="s">
        <v>8346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 s="15">
        <f t="shared" si="50"/>
        <v>643</v>
      </c>
      <c r="E1657"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>
        <f t="shared" si="51"/>
        <v>1071.5</v>
      </c>
      <c r="Q1657" s="5" t="s">
        <v>8325</v>
      </c>
      <c r="R1657" t="s">
        <v>8346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 s="15">
        <f t="shared" si="50"/>
        <v>25.119999999999891</v>
      </c>
      <c r="E1658"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>
        <f t="shared" si="51"/>
        <v>3762.56</v>
      </c>
      <c r="Q1658" s="5" t="s">
        <v>8325</v>
      </c>
      <c r="R1658" t="s">
        <v>8346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 s="15">
        <f t="shared" si="50"/>
        <v>1233.4500000000007</v>
      </c>
      <c r="E1659"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>
        <f t="shared" si="51"/>
        <v>13116.725</v>
      </c>
      <c r="Q1659" s="5" t="s">
        <v>8325</v>
      </c>
      <c r="R1659" t="s">
        <v>8346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 s="15">
        <f t="shared" si="50"/>
        <v>1934</v>
      </c>
      <c r="E1660"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>
        <f t="shared" si="51"/>
        <v>3967</v>
      </c>
      <c r="Q1660" s="5" t="s">
        <v>8325</v>
      </c>
      <c r="R1660" t="s">
        <v>8346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 s="15">
        <f t="shared" si="50"/>
        <v>64</v>
      </c>
      <c r="E1661"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>
        <f t="shared" si="51"/>
        <v>282</v>
      </c>
      <c r="Q1661" s="5" t="s">
        <v>8325</v>
      </c>
      <c r="R1661" t="s">
        <v>8346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 s="15">
        <f t="shared" si="50"/>
        <v>923</v>
      </c>
      <c r="E1662"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>
        <f t="shared" si="51"/>
        <v>501.5</v>
      </c>
      <c r="Q1662" s="5" t="s">
        <v>8325</v>
      </c>
      <c r="R1662" t="s">
        <v>8346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 s="15">
        <f t="shared" si="50"/>
        <v>198</v>
      </c>
      <c r="E1663"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>
        <f t="shared" si="51"/>
        <v>4049</v>
      </c>
      <c r="Q1663" s="5" t="s">
        <v>8325</v>
      </c>
      <c r="R1663" t="s">
        <v>8346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 s="15">
        <f t="shared" si="50"/>
        <v>211</v>
      </c>
      <c r="E1664"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>
        <f t="shared" si="51"/>
        <v>4105.5</v>
      </c>
      <c r="Q1664" s="5" t="s">
        <v>8325</v>
      </c>
      <c r="R1664" t="s">
        <v>8346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 s="15">
        <f t="shared" si="50"/>
        <v>80</v>
      </c>
      <c r="E1665"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>
        <f t="shared" si="51"/>
        <v>540</v>
      </c>
      <c r="Q1665" s="5" t="s">
        <v>8325</v>
      </c>
      <c r="R1665" t="s">
        <v>8346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 s="15">
        <f t="shared" si="50"/>
        <v>560.2199999999998</v>
      </c>
      <c r="E1666"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>
        <f t="shared" si="51"/>
        <v>1530.11</v>
      </c>
      <c r="Q1666" s="5" t="s">
        <v>8325</v>
      </c>
      <c r="R1666" t="s">
        <v>8346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 s="15">
        <f t="shared" ref="D1667:D1730" si="52">F1667-E1667</f>
        <v>681</v>
      </c>
      <c r="E1667"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>
        <f t="shared" ref="P1667:P1730" si="53">AVERAGE(D1667:E1667)</f>
        <v>2090.5</v>
      </c>
      <c r="Q1667" s="5" t="s">
        <v>8325</v>
      </c>
      <c r="R1667" t="s">
        <v>8346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 s="15">
        <f t="shared" si="52"/>
        <v>1522</v>
      </c>
      <c r="E1668"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>
        <f t="shared" si="53"/>
        <v>2011</v>
      </c>
      <c r="Q1668" s="5" t="s">
        <v>8325</v>
      </c>
      <c r="R1668" t="s">
        <v>8346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 s="15">
        <f t="shared" si="52"/>
        <v>913</v>
      </c>
      <c r="E1669"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>
        <f t="shared" si="53"/>
        <v>2156.5</v>
      </c>
      <c r="Q1669" s="5" t="s">
        <v>8325</v>
      </c>
      <c r="R1669" t="s">
        <v>8346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 s="15">
        <f t="shared" si="52"/>
        <v>211</v>
      </c>
      <c r="E1670"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>
        <f t="shared" si="53"/>
        <v>4105.5</v>
      </c>
      <c r="Q1670" s="5" t="s">
        <v>8325</v>
      </c>
      <c r="R1670" t="s">
        <v>8346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 s="15">
        <f t="shared" si="52"/>
        <v>795</v>
      </c>
      <c r="E1671"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>
        <f t="shared" si="53"/>
        <v>1397.5</v>
      </c>
      <c r="Q1671" s="5" t="s">
        <v>8325</v>
      </c>
      <c r="R1671" t="s">
        <v>8346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 s="15">
        <f t="shared" si="52"/>
        <v>26</v>
      </c>
      <c r="E1672"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>
        <f t="shared" si="53"/>
        <v>513</v>
      </c>
      <c r="Q1672" s="5" t="s">
        <v>8325</v>
      </c>
      <c r="R1672" t="s">
        <v>8346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 s="15">
        <f t="shared" si="52"/>
        <v>13.470000000000027</v>
      </c>
      <c r="E1673"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>
        <f t="shared" si="53"/>
        <v>1006.735</v>
      </c>
      <c r="Q1673" s="5" t="s">
        <v>8325</v>
      </c>
      <c r="R1673" t="s">
        <v>8346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 s="15">
        <f t="shared" si="52"/>
        <v>220</v>
      </c>
      <c r="E1674"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>
        <f t="shared" si="53"/>
        <v>960</v>
      </c>
      <c r="Q1674" s="5" t="s">
        <v>8325</v>
      </c>
      <c r="R1674" t="s">
        <v>8346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 s="15">
        <f t="shared" si="52"/>
        <v>590</v>
      </c>
      <c r="E1675"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>
        <f t="shared" si="53"/>
        <v>1345</v>
      </c>
      <c r="Q1675" s="5" t="s">
        <v>8325</v>
      </c>
      <c r="R1675" t="s">
        <v>8346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 s="15">
        <f t="shared" si="52"/>
        <v>5085</v>
      </c>
      <c r="E1676"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>
        <f t="shared" si="53"/>
        <v>5042.5</v>
      </c>
      <c r="Q1676" s="5" t="s">
        <v>8325</v>
      </c>
      <c r="R1676" t="s">
        <v>8346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 s="15">
        <f t="shared" si="52"/>
        <v>374.16000000000008</v>
      </c>
      <c r="E1677"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>
        <f t="shared" si="53"/>
        <v>687.08</v>
      </c>
      <c r="Q1677" s="5" t="s">
        <v>8325</v>
      </c>
      <c r="R1677" t="s">
        <v>8346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 s="15">
        <f t="shared" si="52"/>
        <v>460</v>
      </c>
      <c r="E1678"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>
        <f t="shared" si="53"/>
        <v>1730</v>
      </c>
      <c r="Q1678" s="5" t="s">
        <v>8325</v>
      </c>
      <c r="R1678" t="s">
        <v>8346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 s="15">
        <f t="shared" si="52"/>
        <v>700</v>
      </c>
      <c r="E1679"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>
        <f t="shared" si="53"/>
        <v>3350</v>
      </c>
      <c r="Q1679" s="5" t="s">
        <v>8325</v>
      </c>
      <c r="R1679" t="s">
        <v>8346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 s="15">
        <f t="shared" si="52"/>
        <v>276</v>
      </c>
      <c r="E1680"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>
        <f t="shared" si="53"/>
        <v>888</v>
      </c>
      <c r="Q1680" s="5" t="s">
        <v>8325</v>
      </c>
      <c r="R1680" t="s">
        <v>8346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 s="15">
        <f t="shared" si="52"/>
        <v>1500</v>
      </c>
      <c r="E1681"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>
        <f t="shared" si="53"/>
        <v>1750</v>
      </c>
      <c r="Q1681" s="5" t="s">
        <v>8325</v>
      </c>
      <c r="R1681" t="s">
        <v>8346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 s="15">
        <f t="shared" si="52"/>
        <v>175</v>
      </c>
      <c r="E1682"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>
        <f t="shared" si="53"/>
        <v>587.5</v>
      </c>
      <c r="Q1682" s="5" t="s">
        <v>8325</v>
      </c>
      <c r="R1682" t="s">
        <v>8346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 s="15">
        <f t="shared" si="52"/>
        <v>924.38000000000466</v>
      </c>
      <c r="E1683">
        <v>65000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>
        <f t="shared" si="53"/>
        <v>32962.19</v>
      </c>
      <c r="Q1683" s="5" t="s">
        <v>8325</v>
      </c>
      <c r="R1683" t="s">
        <v>8347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 s="15">
        <f t="shared" si="52"/>
        <v>-6000</v>
      </c>
      <c r="E1684">
        <v>6000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>
        <f t="shared" si="53"/>
        <v>0</v>
      </c>
      <c r="Q1684" s="5" t="s">
        <v>8325</v>
      </c>
      <c r="R1684" t="s">
        <v>8347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 s="15">
        <f t="shared" si="52"/>
        <v>-2740</v>
      </c>
      <c r="E1685">
        <v>3500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>
        <f t="shared" si="53"/>
        <v>380</v>
      </c>
      <c r="Q1685" s="5" t="s">
        <v>8325</v>
      </c>
      <c r="R1685" t="s">
        <v>8347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 s="15">
        <f t="shared" si="52"/>
        <v>730</v>
      </c>
      <c r="E1686">
        <v>8000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>
        <f t="shared" si="53"/>
        <v>4365</v>
      </c>
      <c r="Q1686" s="5" t="s">
        <v>8325</v>
      </c>
      <c r="R1686" t="s">
        <v>8347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 s="15">
        <f t="shared" si="52"/>
        <v>10</v>
      </c>
      <c r="E1687">
        <v>350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>
        <f t="shared" si="53"/>
        <v>180</v>
      </c>
      <c r="Q1687" s="5" t="s">
        <v>8325</v>
      </c>
      <c r="R1687" t="s">
        <v>8347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 s="15">
        <f t="shared" si="52"/>
        <v>-4982</v>
      </c>
      <c r="E1688">
        <v>5000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>
        <f t="shared" si="53"/>
        <v>9</v>
      </c>
      <c r="Q1688" s="5" t="s">
        <v>8325</v>
      </c>
      <c r="R1688" t="s">
        <v>8347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 s="15">
        <f t="shared" si="52"/>
        <v>-6875</v>
      </c>
      <c r="E1689">
        <v>10000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>
        <f t="shared" si="53"/>
        <v>1562.5</v>
      </c>
      <c r="Q1689" s="5" t="s">
        <v>8325</v>
      </c>
      <c r="R1689" t="s">
        <v>8347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 s="15">
        <f t="shared" si="52"/>
        <v>-2228</v>
      </c>
      <c r="E1690">
        <v>4000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>
        <f t="shared" si="53"/>
        <v>886</v>
      </c>
      <c r="Q1690" s="5" t="s">
        <v>8325</v>
      </c>
      <c r="R1690" t="s">
        <v>8347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 s="15">
        <f t="shared" si="52"/>
        <v>0</v>
      </c>
      <c r="E1691">
        <v>2400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>
        <f t="shared" si="53"/>
        <v>1200</v>
      </c>
      <c r="Q1691" s="5" t="s">
        <v>8325</v>
      </c>
      <c r="R1691" t="s">
        <v>8347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 s="15">
        <f t="shared" si="52"/>
        <v>-1865</v>
      </c>
      <c r="E1692">
        <v>2500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>
        <f t="shared" si="53"/>
        <v>317.5</v>
      </c>
      <c r="Q1692" s="5" t="s">
        <v>8325</v>
      </c>
      <c r="R1692" t="s">
        <v>8347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 s="15">
        <f t="shared" si="52"/>
        <v>-19958</v>
      </c>
      <c r="E1693">
        <v>30000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>
        <f t="shared" si="53"/>
        <v>5021</v>
      </c>
      <c r="Q1693" s="5" t="s">
        <v>8325</v>
      </c>
      <c r="R1693" t="s">
        <v>8347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 s="15">
        <f t="shared" si="52"/>
        <v>-2610</v>
      </c>
      <c r="E1694">
        <v>5000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>
        <f t="shared" si="53"/>
        <v>1195</v>
      </c>
      <c r="Q1694" s="5" t="s">
        <v>8325</v>
      </c>
      <c r="R1694" t="s">
        <v>8347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 s="15">
        <f t="shared" si="52"/>
        <v>-2720</v>
      </c>
      <c r="E1695">
        <v>3000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>
        <f t="shared" si="53"/>
        <v>140</v>
      </c>
      <c r="Q1695" s="5" t="s">
        <v>8325</v>
      </c>
      <c r="R1695" t="s">
        <v>8347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 s="15">
        <f t="shared" si="52"/>
        <v>-9995</v>
      </c>
      <c r="E1696">
        <v>10000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>
        <f t="shared" si="53"/>
        <v>2.5</v>
      </c>
      <c r="Q1696" s="5" t="s">
        <v>8325</v>
      </c>
      <c r="R1696" t="s">
        <v>8347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 s="15">
        <f t="shared" si="52"/>
        <v>-10595</v>
      </c>
      <c r="E1697">
        <v>12000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>
        <f t="shared" si="53"/>
        <v>702.5</v>
      </c>
      <c r="Q1697" s="5" t="s">
        <v>8325</v>
      </c>
      <c r="R1697" t="s">
        <v>8347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 s="15">
        <f t="shared" si="52"/>
        <v>-300000</v>
      </c>
      <c r="E1698">
        <v>300000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>
        <f t="shared" si="53"/>
        <v>0</v>
      </c>
      <c r="Q1698" s="5" t="s">
        <v>8325</v>
      </c>
      <c r="R1698" t="s">
        <v>8347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 s="15">
        <f t="shared" si="52"/>
        <v>-9974</v>
      </c>
      <c r="E1699">
        <v>12500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>
        <f t="shared" si="53"/>
        <v>1263</v>
      </c>
      <c r="Q1699" s="5" t="s">
        <v>8325</v>
      </c>
      <c r="R1699" t="s">
        <v>8347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 s="15">
        <f t="shared" si="52"/>
        <v>-125000</v>
      </c>
      <c r="E1700">
        <v>125000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>
        <f t="shared" si="53"/>
        <v>0</v>
      </c>
      <c r="Q1700" s="5" t="s">
        <v>8325</v>
      </c>
      <c r="R1700" t="s">
        <v>8347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 s="15">
        <f t="shared" si="52"/>
        <v>-4889</v>
      </c>
      <c r="E1701">
        <v>5105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>
        <f t="shared" si="53"/>
        <v>108</v>
      </c>
      <c r="Q1701" s="5" t="s">
        <v>8325</v>
      </c>
      <c r="R1701" t="s">
        <v>8347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 s="15">
        <f t="shared" si="52"/>
        <v>-14788</v>
      </c>
      <c r="E1702">
        <v>20000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>
        <f t="shared" si="53"/>
        <v>2606</v>
      </c>
      <c r="Q1702" s="5" t="s">
        <v>8325</v>
      </c>
      <c r="R1702" t="s">
        <v>8347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 s="15">
        <f t="shared" si="52"/>
        <v>-5040</v>
      </c>
      <c r="E1703">
        <v>5050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>
        <f t="shared" si="53"/>
        <v>5</v>
      </c>
      <c r="Q1703" s="5" t="s">
        <v>8325</v>
      </c>
      <c r="R1703" t="s">
        <v>8347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 s="15">
        <f t="shared" si="52"/>
        <v>-16499</v>
      </c>
      <c r="E1704">
        <v>16500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>
        <f t="shared" si="53"/>
        <v>0.5</v>
      </c>
      <c r="Q1704" s="5" t="s">
        <v>8325</v>
      </c>
      <c r="R1704" t="s">
        <v>8347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 s="15">
        <f t="shared" si="52"/>
        <v>-4949</v>
      </c>
      <c r="E1705">
        <v>5000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>
        <f t="shared" si="53"/>
        <v>25.5</v>
      </c>
      <c r="Q1705" s="5" t="s">
        <v>8325</v>
      </c>
      <c r="R1705" t="s">
        <v>8347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 s="15">
        <f t="shared" si="52"/>
        <v>-698</v>
      </c>
      <c r="E1706">
        <v>2000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>
        <f t="shared" si="53"/>
        <v>651</v>
      </c>
      <c r="Q1706" s="5" t="s">
        <v>8325</v>
      </c>
      <c r="R1706" t="s">
        <v>8347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 s="15">
        <f t="shared" si="52"/>
        <v>-2000</v>
      </c>
      <c r="E1707">
        <v>2000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>
        <f t="shared" si="53"/>
        <v>0</v>
      </c>
      <c r="Q1707" s="5" t="s">
        <v>8325</v>
      </c>
      <c r="R1707" t="s">
        <v>8347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 s="15">
        <f t="shared" si="52"/>
        <v>-5500</v>
      </c>
      <c r="E1708">
        <v>5500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>
        <f t="shared" si="53"/>
        <v>0</v>
      </c>
      <c r="Q1708" s="5" t="s">
        <v>8325</v>
      </c>
      <c r="R1708" t="s">
        <v>8347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 s="15">
        <f t="shared" si="52"/>
        <v>-4513</v>
      </c>
      <c r="E1709">
        <v>5000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>
        <f t="shared" si="53"/>
        <v>243.5</v>
      </c>
      <c r="Q1709" s="5" t="s">
        <v>8325</v>
      </c>
      <c r="R1709" t="s">
        <v>8347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 s="15">
        <f t="shared" si="52"/>
        <v>-7000</v>
      </c>
      <c r="E1710">
        <v>7000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>
        <f t="shared" si="53"/>
        <v>0</v>
      </c>
      <c r="Q1710" s="5" t="s">
        <v>8325</v>
      </c>
      <c r="R1710" t="s">
        <v>8347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 s="15">
        <f t="shared" si="52"/>
        <v>-1665</v>
      </c>
      <c r="E1711">
        <v>1750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>
        <f t="shared" si="53"/>
        <v>42.5</v>
      </c>
      <c r="Q1711" s="5" t="s">
        <v>8325</v>
      </c>
      <c r="R1711" t="s">
        <v>8347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 s="15">
        <f t="shared" si="52"/>
        <v>-4966</v>
      </c>
      <c r="E1712">
        <v>5000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>
        <f t="shared" si="53"/>
        <v>17</v>
      </c>
      <c r="Q1712" s="5" t="s">
        <v>8325</v>
      </c>
      <c r="R1712" t="s">
        <v>8347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 s="15">
        <f t="shared" si="52"/>
        <v>-8950</v>
      </c>
      <c r="E1713">
        <v>10000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>
        <f t="shared" si="53"/>
        <v>525</v>
      </c>
      <c r="Q1713" s="5" t="s">
        <v>8325</v>
      </c>
      <c r="R1713" t="s">
        <v>8347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 s="15">
        <f t="shared" si="52"/>
        <v>-5000</v>
      </c>
      <c r="E1714">
        <v>5000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>
        <f t="shared" si="53"/>
        <v>0</v>
      </c>
      <c r="Q1714" s="5" t="s">
        <v>8325</v>
      </c>
      <c r="R1714" t="s">
        <v>8347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 s="15">
        <f t="shared" si="52"/>
        <v>-2950</v>
      </c>
      <c r="E1715">
        <v>3000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>
        <f t="shared" si="53"/>
        <v>25</v>
      </c>
      <c r="Q1715" s="5" t="s">
        <v>8325</v>
      </c>
      <c r="R1715" t="s">
        <v>8347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 s="15">
        <f t="shared" si="52"/>
        <v>-23033</v>
      </c>
      <c r="E1716">
        <v>25000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>
        <f t="shared" si="53"/>
        <v>983.5</v>
      </c>
      <c r="Q1716" s="5" t="s">
        <v>8325</v>
      </c>
      <c r="R1716" t="s">
        <v>8347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 s="15">
        <f t="shared" si="52"/>
        <v>-4989</v>
      </c>
      <c r="E1717"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>
        <f t="shared" si="53"/>
        <v>5.5</v>
      </c>
      <c r="Q1717" s="5" t="s">
        <v>8325</v>
      </c>
      <c r="R1717" t="s">
        <v>8347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 s="15">
        <f t="shared" si="52"/>
        <v>-1850</v>
      </c>
      <c r="E1718">
        <v>2000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>
        <f t="shared" si="53"/>
        <v>75</v>
      </c>
      <c r="Q1718" s="5" t="s">
        <v>8325</v>
      </c>
      <c r="R1718" t="s">
        <v>8347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 s="15">
        <f t="shared" si="52"/>
        <v>-1870</v>
      </c>
      <c r="E1719">
        <v>3265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>
        <f t="shared" si="53"/>
        <v>697.5</v>
      </c>
      <c r="Q1719" s="5" t="s">
        <v>8325</v>
      </c>
      <c r="R1719" t="s">
        <v>8347</v>
      </c>
    </row>
    <row r="1720" spans="1:18" x14ac:dyDescent="0.25">
      <c r="A1720">
        <v>1718</v>
      </c>
      <c r="B1720" s="3" t="s">
        <v>1719</v>
      </c>
      <c r="C1720" s="3" t="s">
        <v>5828</v>
      </c>
      <c r="D1720" s="15">
        <f t="shared" si="52"/>
        <v>-34925</v>
      </c>
      <c r="E1720">
        <v>35000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>
        <f t="shared" si="53"/>
        <v>37.5</v>
      </c>
      <c r="Q1720" s="5" t="s">
        <v>8325</v>
      </c>
      <c r="R1720" t="s">
        <v>8347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 s="15">
        <f t="shared" si="52"/>
        <v>-3965</v>
      </c>
      <c r="E1721">
        <v>4000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>
        <f t="shared" si="53"/>
        <v>17.5</v>
      </c>
      <c r="Q1721" s="5" t="s">
        <v>8325</v>
      </c>
      <c r="R1721" t="s">
        <v>8347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 s="15">
        <f t="shared" si="52"/>
        <v>-3775</v>
      </c>
      <c r="E1722">
        <v>4000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>
        <f t="shared" si="53"/>
        <v>112.5</v>
      </c>
      <c r="Q1722" s="5" t="s">
        <v>8325</v>
      </c>
      <c r="R1722" t="s">
        <v>8347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 s="15">
        <f t="shared" si="52"/>
        <v>-5000</v>
      </c>
      <c r="E1723">
        <v>5000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>
        <f t="shared" si="53"/>
        <v>0</v>
      </c>
      <c r="Q1723" s="5" t="s">
        <v>8325</v>
      </c>
      <c r="R1723" t="s">
        <v>8347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 s="15">
        <f t="shared" si="52"/>
        <v>-2879</v>
      </c>
      <c r="E1724">
        <v>2880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>
        <f t="shared" si="53"/>
        <v>0.5</v>
      </c>
      <c r="Q1724" s="5" t="s">
        <v>8325</v>
      </c>
      <c r="R1724" t="s">
        <v>8347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 s="15">
        <f t="shared" si="52"/>
        <v>-9350</v>
      </c>
      <c r="E1725">
        <v>10000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>
        <f t="shared" si="53"/>
        <v>325</v>
      </c>
      <c r="Q1725" s="5" t="s">
        <v>8325</v>
      </c>
      <c r="R1725" t="s">
        <v>8347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 s="15">
        <f t="shared" si="52"/>
        <v>-5965</v>
      </c>
      <c r="E1726">
        <v>6000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>
        <f t="shared" si="53"/>
        <v>17.5</v>
      </c>
      <c r="Q1726" s="5" t="s">
        <v>8325</v>
      </c>
      <c r="R1726" t="s">
        <v>8347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 s="15">
        <f t="shared" si="52"/>
        <v>-4940</v>
      </c>
      <c r="E1727">
        <v>5500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>
        <f t="shared" si="53"/>
        <v>280</v>
      </c>
      <c r="Q1727" s="5" t="s">
        <v>8325</v>
      </c>
      <c r="R1727" t="s">
        <v>8347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 s="15">
        <f t="shared" si="52"/>
        <v>-4304</v>
      </c>
      <c r="E1728">
        <v>6500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>
        <f t="shared" si="53"/>
        <v>1098</v>
      </c>
      <c r="Q1728" s="5" t="s">
        <v>8325</v>
      </c>
      <c r="R1728" t="s">
        <v>8347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 s="15">
        <f t="shared" si="52"/>
        <v>-2999</v>
      </c>
      <c r="E1729">
        <v>3000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>
        <f t="shared" si="53"/>
        <v>0.5</v>
      </c>
      <c r="Q1729" s="5" t="s">
        <v>8325</v>
      </c>
      <c r="R1729" t="s">
        <v>8347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 s="15">
        <f t="shared" si="52"/>
        <v>-395</v>
      </c>
      <c r="E1730">
        <v>1250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>
        <f t="shared" si="53"/>
        <v>427.5</v>
      </c>
      <c r="Q1730" s="5" t="s">
        <v>8325</v>
      </c>
      <c r="R1730" t="s">
        <v>8347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 s="15">
        <f t="shared" ref="D1731:D1794" si="54">F1731-E1731</f>
        <v>-10000</v>
      </c>
      <c r="E1731">
        <v>10000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>
        <f t="shared" ref="P1731:P1794" si="55">AVERAGE(D1731:E1731)</f>
        <v>0</v>
      </c>
      <c r="Q1731" s="5" t="s">
        <v>8325</v>
      </c>
      <c r="R1731" t="s">
        <v>8347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 s="15">
        <f t="shared" si="54"/>
        <v>-3000</v>
      </c>
      <c r="E1732">
        <v>3000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>
        <f t="shared" si="55"/>
        <v>0</v>
      </c>
      <c r="Q1732" s="5" t="s">
        <v>8325</v>
      </c>
      <c r="R1732" t="s">
        <v>8347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 s="15">
        <f t="shared" si="54"/>
        <v>-1000</v>
      </c>
      <c r="E1733">
        <v>1000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>
        <f t="shared" si="55"/>
        <v>0</v>
      </c>
      <c r="Q1733" s="5" t="s">
        <v>8325</v>
      </c>
      <c r="R1733" t="s">
        <v>8347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 s="15">
        <f t="shared" si="54"/>
        <v>-4000</v>
      </c>
      <c r="E1734">
        <v>4000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>
        <f t="shared" si="55"/>
        <v>0</v>
      </c>
      <c r="Q1734" s="5" t="s">
        <v>8325</v>
      </c>
      <c r="R1734" t="s">
        <v>8347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 s="15">
        <f t="shared" si="54"/>
        <v>-10000</v>
      </c>
      <c r="E1735">
        <v>10000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>
        <f t="shared" si="55"/>
        <v>0</v>
      </c>
      <c r="Q1735" s="5" t="s">
        <v>8325</v>
      </c>
      <c r="R1735" t="s">
        <v>8347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 s="15">
        <f t="shared" si="54"/>
        <v>-4499</v>
      </c>
      <c r="E1736">
        <v>4500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>
        <f t="shared" si="55"/>
        <v>0.5</v>
      </c>
      <c r="Q1736" s="5" t="s">
        <v>8325</v>
      </c>
      <c r="R1736" t="s">
        <v>8347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 s="15">
        <f t="shared" si="54"/>
        <v>-890</v>
      </c>
      <c r="E1737">
        <v>1000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>
        <f t="shared" si="55"/>
        <v>55</v>
      </c>
      <c r="Q1737" s="5" t="s">
        <v>8325</v>
      </c>
      <c r="R1737" t="s">
        <v>8347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 s="15">
        <f t="shared" si="54"/>
        <v>-2978</v>
      </c>
      <c r="E1738">
        <v>3000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>
        <f t="shared" si="55"/>
        <v>11</v>
      </c>
      <c r="Q1738" s="5" t="s">
        <v>8325</v>
      </c>
      <c r="R1738" t="s">
        <v>8347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 s="15">
        <f t="shared" si="54"/>
        <v>-3150</v>
      </c>
      <c r="E1739">
        <v>4000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>
        <f t="shared" si="55"/>
        <v>425</v>
      </c>
      <c r="Q1739" s="5" t="s">
        <v>8325</v>
      </c>
      <c r="R1739" t="s">
        <v>8347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 s="15">
        <f t="shared" si="54"/>
        <v>-4980</v>
      </c>
      <c r="E1740">
        <v>5000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>
        <f t="shared" si="55"/>
        <v>10</v>
      </c>
      <c r="Q1740" s="5" t="s">
        <v>8325</v>
      </c>
      <c r="R1740" t="s">
        <v>8347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 s="15">
        <f t="shared" si="54"/>
        <v>-999</v>
      </c>
      <c r="E1741">
        <v>1000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>
        <f t="shared" si="55"/>
        <v>0.5</v>
      </c>
      <c r="Q1741" s="5" t="s">
        <v>8325</v>
      </c>
      <c r="R1741" t="s">
        <v>8347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 s="15">
        <f t="shared" si="54"/>
        <v>-3000</v>
      </c>
      <c r="E1742">
        <v>3000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>
        <f t="shared" si="55"/>
        <v>0</v>
      </c>
      <c r="Q1742" s="5" t="s">
        <v>8325</v>
      </c>
      <c r="R1742" t="s">
        <v>8347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 s="15">
        <f t="shared" si="54"/>
        <v>130</v>
      </c>
      <c r="E1743"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>
        <f t="shared" si="55"/>
        <v>665</v>
      </c>
      <c r="Q1743" s="5" t="s">
        <v>8338</v>
      </c>
      <c r="R1743" t="s">
        <v>8339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 s="15">
        <f t="shared" si="54"/>
        <v>175</v>
      </c>
      <c r="E1744"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>
        <f t="shared" si="55"/>
        <v>1087.5</v>
      </c>
      <c r="Q1744" s="5" t="s">
        <v>8338</v>
      </c>
      <c r="R1744" t="s">
        <v>8339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 s="15">
        <f t="shared" si="54"/>
        <v>25</v>
      </c>
      <c r="E1745"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>
        <f t="shared" si="55"/>
        <v>3012.5</v>
      </c>
      <c r="Q1745" s="5" t="s">
        <v>8338</v>
      </c>
      <c r="R1745" t="s">
        <v>8339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 s="15">
        <f t="shared" si="54"/>
        <v>1015</v>
      </c>
      <c r="E1746"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>
        <f t="shared" si="55"/>
        <v>3257.5</v>
      </c>
      <c r="Q1746" s="5" t="s">
        <v>8338</v>
      </c>
      <c r="R1746" t="s">
        <v>8339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 s="15">
        <f t="shared" si="54"/>
        <v>981</v>
      </c>
      <c r="E1747"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>
        <f t="shared" si="55"/>
        <v>3990.5</v>
      </c>
      <c r="Q1747" s="5" t="s">
        <v>8338</v>
      </c>
      <c r="R1747" t="s">
        <v>8339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 s="15">
        <f t="shared" si="54"/>
        <v>7215</v>
      </c>
      <c r="E1748"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>
        <f t="shared" si="55"/>
        <v>11107.5</v>
      </c>
      <c r="Q1748" s="5" t="s">
        <v>8338</v>
      </c>
      <c r="R1748" t="s">
        <v>8339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 s="15">
        <f t="shared" si="54"/>
        <v>446</v>
      </c>
      <c r="E1749"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>
        <f t="shared" si="55"/>
        <v>4723</v>
      </c>
      <c r="Q1749" s="5" t="s">
        <v>8338</v>
      </c>
      <c r="R1749" t="s">
        <v>8339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 s="15">
        <f t="shared" si="54"/>
        <v>14974</v>
      </c>
      <c r="E1750"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>
        <f t="shared" si="55"/>
        <v>32487</v>
      </c>
      <c r="Q1750" s="5" t="s">
        <v>8338</v>
      </c>
      <c r="R1750" t="s">
        <v>8339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 s="15">
        <f t="shared" si="54"/>
        <v>2360.5</v>
      </c>
      <c r="E1751"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>
        <f t="shared" si="55"/>
        <v>6205.25</v>
      </c>
      <c r="Q1751" s="5" t="s">
        <v>8338</v>
      </c>
      <c r="R1751" t="s">
        <v>8339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 s="15">
        <f t="shared" si="54"/>
        <v>5081</v>
      </c>
      <c r="E1752"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>
        <f t="shared" si="55"/>
        <v>5040.5</v>
      </c>
      <c r="Q1752" s="5" t="s">
        <v>8338</v>
      </c>
      <c r="R1752" t="s">
        <v>8339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 s="15">
        <f t="shared" si="54"/>
        <v>290</v>
      </c>
      <c r="E1753"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>
        <f t="shared" si="55"/>
        <v>5145</v>
      </c>
      <c r="Q1753" s="5" t="s">
        <v>8338</v>
      </c>
      <c r="R1753" t="s">
        <v>8339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 s="15">
        <f t="shared" si="54"/>
        <v>1922</v>
      </c>
      <c r="E1754"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>
        <f t="shared" si="55"/>
        <v>1561</v>
      </c>
      <c r="Q1754" s="5" t="s">
        <v>8338</v>
      </c>
      <c r="R1754" t="s">
        <v>8339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 s="15">
        <f t="shared" si="54"/>
        <v>1200</v>
      </c>
      <c r="E1755"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>
        <f t="shared" si="55"/>
        <v>8100</v>
      </c>
      <c r="Q1755" s="5" t="s">
        <v>8338</v>
      </c>
      <c r="R1755" t="s">
        <v>8339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 s="15">
        <f t="shared" si="54"/>
        <v>895</v>
      </c>
      <c r="E1756"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>
        <f t="shared" si="55"/>
        <v>4697.5</v>
      </c>
      <c r="Q1756" s="5" t="s">
        <v>8338</v>
      </c>
      <c r="R1756" t="s">
        <v>8339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 s="15">
        <f t="shared" si="54"/>
        <v>5</v>
      </c>
      <c r="E1757"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>
        <f t="shared" si="55"/>
        <v>15</v>
      </c>
      <c r="Q1757" s="5" t="s">
        <v>8338</v>
      </c>
      <c r="R1757" t="s">
        <v>8339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 s="15">
        <f t="shared" si="54"/>
        <v>155.60000000000036</v>
      </c>
      <c r="E1758"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>
        <f t="shared" si="55"/>
        <v>2827.8</v>
      </c>
      <c r="Q1758" s="5" t="s">
        <v>8338</v>
      </c>
      <c r="R1758" t="s">
        <v>8339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 s="15">
        <f t="shared" si="54"/>
        <v>800</v>
      </c>
      <c r="E1759"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>
        <f t="shared" si="55"/>
        <v>2900</v>
      </c>
      <c r="Q1759" s="5" t="s">
        <v>8338</v>
      </c>
      <c r="R1759" t="s">
        <v>8339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 s="15">
        <f t="shared" si="54"/>
        <v>147</v>
      </c>
      <c r="E1760"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>
        <f t="shared" si="55"/>
        <v>573.5</v>
      </c>
      <c r="Q1760" s="5" t="s">
        <v>8338</v>
      </c>
      <c r="R1760" t="s">
        <v>8339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 s="15">
        <f t="shared" si="54"/>
        <v>330</v>
      </c>
      <c r="E1761"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>
        <f t="shared" si="55"/>
        <v>2665</v>
      </c>
      <c r="Q1761" s="5" t="s">
        <v>8338</v>
      </c>
      <c r="R1761" t="s">
        <v>8339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 s="15">
        <f t="shared" si="54"/>
        <v>3272</v>
      </c>
      <c r="E1762"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>
        <f t="shared" si="55"/>
        <v>4136</v>
      </c>
      <c r="Q1762" s="5" t="s">
        <v>8338</v>
      </c>
      <c r="R1762" t="s">
        <v>8339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 s="15">
        <f t="shared" si="54"/>
        <v>55</v>
      </c>
      <c r="E1763"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>
        <f t="shared" si="55"/>
        <v>77.5</v>
      </c>
      <c r="Q1763" s="5" t="s">
        <v>8338</v>
      </c>
      <c r="R1763" t="s">
        <v>8339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 s="15">
        <f t="shared" si="54"/>
        <v>785</v>
      </c>
      <c r="E1764"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>
        <f t="shared" si="55"/>
        <v>442.5</v>
      </c>
      <c r="Q1764" s="5" t="s">
        <v>8338</v>
      </c>
      <c r="R1764" t="s">
        <v>8339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 s="15">
        <f t="shared" si="54"/>
        <v>229</v>
      </c>
      <c r="E1765"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>
        <f t="shared" si="55"/>
        <v>6114.5</v>
      </c>
      <c r="Q1765" s="5" t="s">
        <v>8338</v>
      </c>
      <c r="R1765" t="s">
        <v>8339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 s="15">
        <f t="shared" si="54"/>
        <v>-8844</v>
      </c>
      <c r="E1766">
        <v>11000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>
        <f t="shared" si="55"/>
        <v>1078</v>
      </c>
      <c r="Q1766" s="5" t="s">
        <v>8338</v>
      </c>
      <c r="R1766" t="s">
        <v>8339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 s="15">
        <f t="shared" si="54"/>
        <v>-5066.5200000000004</v>
      </c>
      <c r="E1767">
        <v>12500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>
        <f t="shared" si="55"/>
        <v>3716.74</v>
      </c>
      <c r="Q1767" s="5" t="s">
        <v>8338</v>
      </c>
      <c r="R1767" t="s">
        <v>8339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 s="15">
        <f t="shared" si="54"/>
        <v>-1500</v>
      </c>
      <c r="E1768">
        <v>1500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>
        <f t="shared" si="55"/>
        <v>0</v>
      </c>
      <c r="Q1768" s="5" t="s">
        <v>8338</v>
      </c>
      <c r="R1768" t="s">
        <v>8339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 s="15">
        <f t="shared" si="54"/>
        <v>-2714</v>
      </c>
      <c r="E1769">
        <v>5000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>
        <f t="shared" si="55"/>
        <v>1143</v>
      </c>
      <c r="Q1769" s="5" t="s">
        <v>8338</v>
      </c>
      <c r="R1769" t="s">
        <v>8339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 s="15">
        <f t="shared" si="54"/>
        <v>-4813</v>
      </c>
      <c r="E1770">
        <v>5000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>
        <f t="shared" si="55"/>
        <v>93.5</v>
      </c>
      <c r="Q1770" s="5" t="s">
        <v>8338</v>
      </c>
      <c r="R1770" t="s">
        <v>8339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 s="15">
        <f t="shared" si="54"/>
        <v>-38919</v>
      </c>
      <c r="E1771">
        <v>40000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>
        <f t="shared" si="55"/>
        <v>540.5</v>
      </c>
      <c r="Q1771" s="5" t="s">
        <v>8338</v>
      </c>
      <c r="R1771" t="s">
        <v>8339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 s="15">
        <f t="shared" si="54"/>
        <v>-10654</v>
      </c>
      <c r="E1772">
        <v>24500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>
        <f t="shared" si="55"/>
        <v>6923</v>
      </c>
      <c r="Q1772" s="5" t="s">
        <v>8338</v>
      </c>
      <c r="R1772" t="s">
        <v>8339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 s="15">
        <f t="shared" si="54"/>
        <v>-3305</v>
      </c>
      <c r="E1773">
        <v>4200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>
        <f t="shared" si="55"/>
        <v>447.5</v>
      </c>
      <c r="Q1773" s="5" t="s">
        <v>8338</v>
      </c>
      <c r="R1773" t="s">
        <v>8339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 s="15">
        <f t="shared" si="54"/>
        <v>-4642</v>
      </c>
      <c r="E1774">
        <v>5500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>
        <f t="shared" si="55"/>
        <v>429</v>
      </c>
      <c r="Q1774" s="5" t="s">
        <v>8338</v>
      </c>
      <c r="R1774" t="s">
        <v>8339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 s="15">
        <f t="shared" si="54"/>
        <v>-28123</v>
      </c>
      <c r="E1775">
        <v>30000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>
        <f t="shared" si="55"/>
        <v>938.5</v>
      </c>
      <c r="Q1775" s="5" t="s">
        <v>8338</v>
      </c>
      <c r="R1775" t="s">
        <v>8339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 s="15">
        <f t="shared" si="54"/>
        <v>-1352</v>
      </c>
      <c r="E1776">
        <v>2500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>
        <f t="shared" si="55"/>
        <v>574</v>
      </c>
      <c r="Q1776" s="5" t="s">
        <v>8338</v>
      </c>
      <c r="R1776" t="s">
        <v>8339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 s="15">
        <f t="shared" si="54"/>
        <v>-11342</v>
      </c>
      <c r="E1777">
        <v>32500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>
        <f t="shared" si="55"/>
        <v>10579</v>
      </c>
      <c r="Q1777" s="5" t="s">
        <v>8338</v>
      </c>
      <c r="R1777" t="s">
        <v>8339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 s="15">
        <f t="shared" si="54"/>
        <v>-4665</v>
      </c>
      <c r="E1778">
        <v>5000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>
        <f t="shared" si="55"/>
        <v>167.5</v>
      </c>
      <c r="Q1778" s="5" t="s">
        <v>8338</v>
      </c>
      <c r="R1778" t="s">
        <v>8339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 s="15">
        <f t="shared" si="54"/>
        <v>-4149</v>
      </c>
      <c r="E1779">
        <v>4800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>
        <f t="shared" si="55"/>
        <v>325.5</v>
      </c>
      <c r="Q1779" s="5" t="s">
        <v>8338</v>
      </c>
      <c r="R1779" t="s">
        <v>8339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 s="15">
        <f t="shared" si="54"/>
        <v>-49005</v>
      </c>
      <c r="E1780">
        <v>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>
        <f t="shared" si="55"/>
        <v>497.5</v>
      </c>
      <c r="Q1780" s="5" t="s">
        <v>8338</v>
      </c>
      <c r="R1780" t="s">
        <v>8339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 s="15">
        <f t="shared" si="54"/>
        <v>-7014</v>
      </c>
      <c r="E1781">
        <v>11000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>
        <f t="shared" si="55"/>
        <v>1993</v>
      </c>
      <c r="Q1781" s="5" t="s">
        <v>8338</v>
      </c>
      <c r="R1781" t="s">
        <v>8339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 s="15">
        <f t="shared" si="54"/>
        <v>-18077</v>
      </c>
      <c r="E1782">
        <v>30000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>
        <f t="shared" si="55"/>
        <v>5961.5</v>
      </c>
      <c r="Q1782" s="5" t="s">
        <v>8338</v>
      </c>
      <c r="R1782" t="s">
        <v>8339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 s="15">
        <f t="shared" si="54"/>
        <v>-4083</v>
      </c>
      <c r="E1783">
        <v>5500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>
        <f t="shared" si="55"/>
        <v>708.5</v>
      </c>
      <c r="Q1783" s="5" t="s">
        <v>8338</v>
      </c>
      <c r="R1783" t="s">
        <v>8339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 s="15">
        <f t="shared" si="54"/>
        <v>-29578</v>
      </c>
      <c r="E1784">
        <v>35000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>
        <f t="shared" si="55"/>
        <v>2711</v>
      </c>
      <c r="Q1784" s="5" t="s">
        <v>8338</v>
      </c>
      <c r="R1784" t="s">
        <v>8339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 s="15">
        <f t="shared" si="54"/>
        <v>-30523</v>
      </c>
      <c r="E1785">
        <v>40000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>
        <f t="shared" si="55"/>
        <v>4738.5</v>
      </c>
      <c r="Q1785" s="5" t="s">
        <v>8338</v>
      </c>
      <c r="R1785" t="s">
        <v>8339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 s="15">
        <f t="shared" si="54"/>
        <v>-3012</v>
      </c>
      <c r="E1786">
        <v>5000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>
        <f t="shared" si="55"/>
        <v>994</v>
      </c>
      <c r="Q1786" s="5" t="s">
        <v>8338</v>
      </c>
      <c r="R1786" t="s">
        <v>8339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 s="15">
        <f t="shared" si="54"/>
        <v>-19147</v>
      </c>
      <c r="E1787">
        <v>24000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>
        <f t="shared" si="55"/>
        <v>2426.5</v>
      </c>
      <c r="Q1787" s="5" t="s">
        <v>8338</v>
      </c>
      <c r="R1787" t="s">
        <v>8339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 s="15">
        <f t="shared" si="54"/>
        <v>-995</v>
      </c>
      <c r="E1788">
        <v>1900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>
        <f t="shared" si="55"/>
        <v>452.5</v>
      </c>
      <c r="Q1788" s="5" t="s">
        <v>8338</v>
      </c>
      <c r="R1788" t="s">
        <v>8339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 s="15">
        <f t="shared" si="54"/>
        <v>-8467</v>
      </c>
      <c r="E1789">
        <v>10000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>
        <f t="shared" si="55"/>
        <v>766.5</v>
      </c>
      <c r="Q1789" s="5" t="s">
        <v>8338</v>
      </c>
      <c r="R1789" t="s">
        <v>8339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 s="15">
        <f t="shared" si="54"/>
        <v>-5424</v>
      </c>
      <c r="E1790">
        <v>5500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>
        <f t="shared" si="55"/>
        <v>38</v>
      </c>
      <c r="Q1790" s="5" t="s">
        <v>8338</v>
      </c>
      <c r="R1790" t="s">
        <v>8339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 s="15">
        <f t="shared" si="54"/>
        <v>-7960</v>
      </c>
      <c r="E1791">
        <v>8000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>
        <f t="shared" si="55"/>
        <v>20</v>
      </c>
      <c r="Q1791" s="5" t="s">
        <v>8338</v>
      </c>
      <c r="R1791" t="s">
        <v>8339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 s="15">
        <f t="shared" si="54"/>
        <v>-31364</v>
      </c>
      <c r="E1792">
        <v>33000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>
        <f t="shared" si="55"/>
        <v>818</v>
      </c>
      <c r="Q1792" s="5" t="s">
        <v>8338</v>
      </c>
      <c r="R1792" t="s">
        <v>8339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 s="15">
        <f t="shared" si="54"/>
        <v>-2893</v>
      </c>
      <c r="E1793">
        <v>3000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>
        <f t="shared" si="55"/>
        <v>53.5</v>
      </c>
      <c r="Q1793" s="5" t="s">
        <v>8338</v>
      </c>
      <c r="R1793" t="s">
        <v>8339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 s="15">
        <f t="shared" si="54"/>
        <v>-9719</v>
      </c>
      <c r="E1794">
        <v>25000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>
        <f t="shared" si="55"/>
        <v>7640.5</v>
      </c>
      <c r="Q1794" s="5" t="s">
        <v>8338</v>
      </c>
      <c r="R1794" t="s">
        <v>8339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 s="15">
        <f t="shared" ref="D1795:D1858" si="56">F1795-E1795</f>
        <v>-2960</v>
      </c>
      <c r="E1795">
        <v>3000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>
        <f t="shared" ref="P1795:P1858" si="57">AVERAGE(D1795:E1795)</f>
        <v>20</v>
      </c>
      <c r="Q1795" s="5" t="s">
        <v>8338</v>
      </c>
      <c r="R1795" t="s">
        <v>8339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 s="15">
        <f t="shared" si="56"/>
        <v>-8003</v>
      </c>
      <c r="E1796">
        <v>9000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>
        <f t="shared" si="57"/>
        <v>498.5</v>
      </c>
      <c r="Q1796" s="5" t="s">
        <v>8338</v>
      </c>
      <c r="R1796" t="s">
        <v>8339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 s="15">
        <f t="shared" si="56"/>
        <v>-17154</v>
      </c>
      <c r="E1797">
        <v>28000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>
        <f t="shared" si="57"/>
        <v>5423</v>
      </c>
      <c r="Q1797" s="5" t="s">
        <v>8338</v>
      </c>
      <c r="R1797" t="s">
        <v>8339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 s="15">
        <f t="shared" si="56"/>
        <v>-14810</v>
      </c>
      <c r="E1798">
        <v>19000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>
        <f t="shared" si="57"/>
        <v>2095</v>
      </c>
      <c r="Q1798" s="5" t="s">
        <v>8338</v>
      </c>
      <c r="R1798" t="s">
        <v>8339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 s="15">
        <f t="shared" si="56"/>
        <v>-3245</v>
      </c>
      <c r="E1799">
        <v>10000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>
        <f t="shared" si="57"/>
        <v>3377.5</v>
      </c>
      <c r="Q1799" s="5" t="s">
        <v>8338</v>
      </c>
      <c r="R1799" t="s">
        <v>8339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 s="15">
        <f t="shared" si="56"/>
        <v>-13818</v>
      </c>
      <c r="E1800">
        <v>16000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>
        <f t="shared" si="57"/>
        <v>1091</v>
      </c>
      <c r="Q1800" s="5" t="s">
        <v>8338</v>
      </c>
      <c r="R1800" t="s">
        <v>8339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 s="15">
        <f t="shared" si="56"/>
        <v>-3930.17</v>
      </c>
      <c r="E1801">
        <v>4000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>
        <f t="shared" si="57"/>
        <v>34.914999999999964</v>
      </c>
      <c r="Q1801" s="5" t="s">
        <v>8338</v>
      </c>
      <c r="R1801" t="s">
        <v>8339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 s="15">
        <f t="shared" si="56"/>
        <v>-36800</v>
      </c>
      <c r="E1802">
        <v>46260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>
        <f t="shared" si="57"/>
        <v>4730</v>
      </c>
      <c r="Q1802" s="5" t="s">
        <v>8338</v>
      </c>
      <c r="R1802" t="s">
        <v>8339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 s="15">
        <f t="shared" si="56"/>
        <v>-14645</v>
      </c>
      <c r="E1803">
        <v>17000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>
        <f t="shared" si="57"/>
        <v>1177.5</v>
      </c>
      <c r="Q1803" s="5" t="s">
        <v>8338</v>
      </c>
      <c r="R1803" t="s">
        <v>8339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 s="15">
        <f t="shared" si="56"/>
        <v>-1803</v>
      </c>
      <c r="E1804">
        <v>3500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>
        <f t="shared" si="57"/>
        <v>848.5</v>
      </c>
      <c r="Q1804" s="5" t="s">
        <v>8338</v>
      </c>
      <c r="R1804" t="s">
        <v>8339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 s="15">
        <f t="shared" si="56"/>
        <v>-12110</v>
      </c>
      <c r="E1805">
        <v>17500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>
        <f t="shared" si="57"/>
        <v>2695</v>
      </c>
      <c r="Q1805" s="5" t="s">
        <v>8338</v>
      </c>
      <c r="R1805" t="s">
        <v>8339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 s="15">
        <f t="shared" si="56"/>
        <v>-10048</v>
      </c>
      <c r="E1806">
        <v>15500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>
        <f t="shared" si="57"/>
        <v>2726</v>
      </c>
      <c r="Q1806" s="5" t="s">
        <v>8338</v>
      </c>
      <c r="R1806" t="s">
        <v>8339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 s="15">
        <f t="shared" si="56"/>
        <v>-14309</v>
      </c>
      <c r="E1807">
        <v>22500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>
        <f t="shared" si="57"/>
        <v>4095.5</v>
      </c>
      <c r="Q1807" s="5" t="s">
        <v>8338</v>
      </c>
      <c r="R1807" t="s">
        <v>8339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 s="15">
        <f t="shared" si="56"/>
        <v>-19409</v>
      </c>
      <c r="E1808">
        <v>20000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>
        <f t="shared" si="57"/>
        <v>295.5</v>
      </c>
      <c r="Q1808" s="5" t="s">
        <v>8338</v>
      </c>
      <c r="R1808" t="s">
        <v>8339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 s="15">
        <f t="shared" si="56"/>
        <v>-4447</v>
      </c>
      <c r="E1809">
        <v>5000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>
        <f t="shared" si="57"/>
        <v>276.5</v>
      </c>
      <c r="Q1809" s="5" t="s">
        <v>8338</v>
      </c>
      <c r="R1809" t="s">
        <v>8339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 s="15">
        <f t="shared" si="56"/>
        <v>-16406</v>
      </c>
      <c r="E1810">
        <v>28000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>
        <f t="shared" si="57"/>
        <v>5797</v>
      </c>
      <c r="Q1810" s="5" t="s">
        <v>8338</v>
      </c>
      <c r="R1810" t="s">
        <v>8339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 s="15">
        <f t="shared" si="56"/>
        <v>-3120</v>
      </c>
      <c r="E1811">
        <v>3500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>
        <f t="shared" si="57"/>
        <v>190</v>
      </c>
      <c r="Q1811" s="5" t="s">
        <v>8338</v>
      </c>
      <c r="R1811" t="s">
        <v>8339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 s="15">
        <f t="shared" si="56"/>
        <v>-435</v>
      </c>
      <c r="E1812">
        <v>450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>
        <f t="shared" si="57"/>
        <v>7.5</v>
      </c>
      <c r="Q1812" s="5" t="s">
        <v>8338</v>
      </c>
      <c r="R1812" t="s">
        <v>8339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 s="15">
        <f t="shared" si="56"/>
        <v>-53960</v>
      </c>
      <c r="E1813">
        <v>54000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>
        <f t="shared" si="57"/>
        <v>20</v>
      </c>
      <c r="Q1813" s="5" t="s">
        <v>8338</v>
      </c>
      <c r="R1813" t="s">
        <v>8339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 s="15">
        <f t="shared" si="56"/>
        <v>-5635</v>
      </c>
      <c r="E1814">
        <v>6500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>
        <f t="shared" si="57"/>
        <v>432.5</v>
      </c>
      <c r="Q1814" s="5" t="s">
        <v>8338</v>
      </c>
      <c r="R1814" t="s">
        <v>8339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 s="15">
        <f t="shared" si="56"/>
        <v>-8750</v>
      </c>
      <c r="E1815">
        <v>8750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>
        <f t="shared" si="57"/>
        <v>0</v>
      </c>
      <c r="Q1815" s="5" t="s">
        <v>8338</v>
      </c>
      <c r="R1815" t="s">
        <v>8339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 s="15">
        <f t="shared" si="56"/>
        <v>-6098</v>
      </c>
      <c r="E1816">
        <v>12000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>
        <f t="shared" si="57"/>
        <v>2951</v>
      </c>
      <c r="Q1816" s="5" t="s">
        <v>8338</v>
      </c>
      <c r="R1816" t="s">
        <v>8339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 s="15">
        <f t="shared" si="56"/>
        <v>-3000</v>
      </c>
      <c r="E1817">
        <v>3000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>
        <f t="shared" si="57"/>
        <v>0</v>
      </c>
      <c r="Q1817" s="5" t="s">
        <v>8338</v>
      </c>
      <c r="R1817" t="s">
        <v>8339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 s="15">
        <f t="shared" si="56"/>
        <v>-24491</v>
      </c>
      <c r="E1818">
        <v>25000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>
        <f t="shared" si="57"/>
        <v>254.5</v>
      </c>
      <c r="Q1818" s="5" t="s">
        <v>8338</v>
      </c>
      <c r="R1818" t="s">
        <v>8339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 s="15">
        <f t="shared" si="56"/>
        <v>-8581</v>
      </c>
      <c r="E1819">
        <v>18000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>
        <f t="shared" si="57"/>
        <v>4709.5</v>
      </c>
      <c r="Q1819" s="5" t="s">
        <v>8338</v>
      </c>
      <c r="R1819" t="s">
        <v>8339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 s="15">
        <f t="shared" si="56"/>
        <v>-15000</v>
      </c>
      <c r="E1820">
        <v>15000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>
        <f t="shared" si="57"/>
        <v>0</v>
      </c>
      <c r="Q1820" s="5" t="s">
        <v>8338</v>
      </c>
      <c r="R1820" t="s">
        <v>8339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 s="15">
        <f t="shared" si="56"/>
        <v>-1175</v>
      </c>
      <c r="E1821">
        <v>1200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>
        <f t="shared" si="57"/>
        <v>12.5</v>
      </c>
      <c r="Q1821" s="5" t="s">
        <v>8338</v>
      </c>
      <c r="R1821" t="s">
        <v>8339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 s="15">
        <f t="shared" si="56"/>
        <v>-24293</v>
      </c>
      <c r="E1822">
        <v>26000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>
        <f t="shared" si="57"/>
        <v>853.5</v>
      </c>
      <c r="Q1822" s="5" t="s">
        <v>8338</v>
      </c>
      <c r="R1822" t="s">
        <v>8339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 s="15">
        <f t="shared" si="56"/>
        <v>872.25</v>
      </c>
      <c r="E1823"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>
        <f t="shared" si="57"/>
        <v>1686.125</v>
      </c>
      <c r="Q1823" s="5" t="s">
        <v>8325</v>
      </c>
      <c r="R1823" t="s">
        <v>8326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 s="15">
        <f t="shared" si="56"/>
        <v>0</v>
      </c>
      <c r="E1824"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>
        <f t="shared" si="57"/>
        <v>150</v>
      </c>
      <c r="Q1824" s="5" t="s">
        <v>8325</v>
      </c>
      <c r="R1824" t="s">
        <v>8326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 s="15">
        <f t="shared" si="56"/>
        <v>111</v>
      </c>
      <c r="E1825"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>
        <f t="shared" si="57"/>
        <v>405.5</v>
      </c>
      <c r="Q1825" s="5" t="s">
        <v>8325</v>
      </c>
      <c r="R1825" t="s">
        <v>8326</v>
      </c>
    </row>
    <row r="1826" spans="1:18" x14ac:dyDescent="0.25">
      <c r="A1826">
        <v>1824</v>
      </c>
      <c r="B1826" s="3" t="s">
        <v>1825</v>
      </c>
      <c r="C1826" s="3" t="s">
        <v>5934</v>
      </c>
      <c r="D1826" s="15">
        <f t="shared" si="56"/>
        <v>2</v>
      </c>
      <c r="E1826"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>
        <f t="shared" si="57"/>
        <v>1501</v>
      </c>
      <c r="Q1826" s="5" t="s">
        <v>8325</v>
      </c>
      <c r="R1826" t="s">
        <v>8326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 s="15">
        <f t="shared" si="56"/>
        <v>101</v>
      </c>
      <c r="E1827"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>
        <f t="shared" si="57"/>
        <v>1050.5</v>
      </c>
      <c r="Q1827" s="5" t="s">
        <v>8325</v>
      </c>
      <c r="R1827" t="s">
        <v>8326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 s="15">
        <f t="shared" si="56"/>
        <v>20</v>
      </c>
      <c r="E1828"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>
        <f t="shared" si="57"/>
        <v>1010</v>
      </c>
      <c r="Q1828" s="5" t="s">
        <v>8325</v>
      </c>
      <c r="R1828" t="s">
        <v>8326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 s="15">
        <f t="shared" si="56"/>
        <v>53</v>
      </c>
      <c r="E1829"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>
        <f t="shared" si="57"/>
        <v>4026.5</v>
      </c>
      <c r="Q1829" s="5" t="s">
        <v>8325</v>
      </c>
      <c r="R1829" t="s">
        <v>8326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 s="15">
        <f t="shared" si="56"/>
        <v>32</v>
      </c>
      <c r="E1830"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>
        <f t="shared" si="57"/>
        <v>10016</v>
      </c>
      <c r="Q1830" s="5" t="s">
        <v>8325</v>
      </c>
      <c r="R1830" t="s">
        <v>8326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 s="15">
        <f t="shared" si="56"/>
        <v>1000.25</v>
      </c>
      <c r="E1831"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>
        <f t="shared" si="57"/>
        <v>1250.125</v>
      </c>
      <c r="Q1831" s="5" t="s">
        <v>8325</v>
      </c>
      <c r="R1831" t="s">
        <v>8326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 s="15">
        <f t="shared" si="56"/>
        <v>230</v>
      </c>
      <c r="E1832"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>
        <f t="shared" si="57"/>
        <v>7615</v>
      </c>
      <c r="Q1832" s="5" t="s">
        <v>8325</v>
      </c>
      <c r="R1832" t="s">
        <v>8326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 s="15">
        <f t="shared" si="56"/>
        <v>30</v>
      </c>
      <c r="E1833"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>
        <f t="shared" si="57"/>
        <v>515</v>
      </c>
      <c r="Q1833" s="5" t="s">
        <v>8325</v>
      </c>
      <c r="R1833" t="s">
        <v>8326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 s="15">
        <f t="shared" si="56"/>
        <v>150</v>
      </c>
      <c r="E1834"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>
        <f t="shared" si="57"/>
        <v>250</v>
      </c>
      <c r="Q1834" s="5" t="s">
        <v>8325</v>
      </c>
      <c r="R1834" t="s">
        <v>8326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 s="15">
        <f t="shared" si="56"/>
        <v>650</v>
      </c>
      <c r="E1835"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>
        <f t="shared" si="57"/>
        <v>525</v>
      </c>
      <c r="Q1835" s="5" t="s">
        <v>8325</v>
      </c>
      <c r="R1835" t="s">
        <v>8326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 s="15">
        <f t="shared" si="56"/>
        <v>1805</v>
      </c>
      <c r="E1836"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>
        <f t="shared" si="57"/>
        <v>5902.5</v>
      </c>
      <c r="Q1836" s="5" t="s">
        <v>8325</v>
      </c>
      <c r="R1836" t="s">
        <v>8326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 s="15">
        <f t="shared" si="56"/>
        <v>20</v>
      </c>
      <c r="E1837"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>
        <f t="shared" si="57"/>
        <v>260</v>
      </c>
      <c r="Q1837" s="5" t="s">
        <v>8325</v>
      </c>
      <c r="R1837" t="s">
        <v>8326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 s="15">
        <f t="shared" si="56"/>
        <v>5017</v>
      </c>
      <c r="E1838"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>
        <f t="shared" si="57"/>
        <v>5008.5</v>
      </c>
      <c r="Q1838" s="5" t="s">
        <v>8325</v>
      </c>
      <c r="R1838" t="s">
        <v>8326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 s="15">
        <f t="shared" si="56"/>
        <v>1241</v>
      </c>
      <c r="E1839"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>
        <f t="shared" si="57"/>
        <v>920.5</v>
      </c>
      <c r="Q1839" s="5" t="s">
        <v>8325</v>
      </c>
      <c r="R1839" t="s">
        <v>8326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 s="15">
        <f t="shared" si="56"/>
        <v>1.4900000000000091</v>
      </c>
      <c r="E1840"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>
        <f t="shared" si="57"/>
        <v>500.745</v>
      </c>
      <c r="Q1840" s="5" t="s">
        <v>8325</v>
      </c>
      <c r="R1840" t="s">
        <v>8326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 s="15">
        <f t="shared" si="56"/>
        <v>1053</v>
      </c>
      <c r="E1841"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>
        <f t="shared" si="57"/>
        <v>1026.5</v>
      </c>
      <c r="Q1841" s="5" t="s">
        <v>8325</v>
      </c>
      <c r="R1841" t="s">
        <v>8326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 s="15">
        <f t="shared" si="56"/>
        <v>80</v>
      </c>
      <c r="E1842"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>
        <f t="shared" si="57"/>
        <v>490</v>
      </c>
      <c r="Q1842" s="5" t="s">
        <v>8325</v>
      </c>
      <c r="R1842" t="s">
        <v>8326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 s="15">
        <f t="shared" si="56"/>
        <v>35</v>
      </c>
      <c r="E1843"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>
        <f t="shared" si="57"/>
        <v>1017.5</v>
      </c>
      <c r="Q1843" s="5" t="s">
        <v>8325</v>
      </c>
      <c r="R1843" t="s">
        <v>8326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 s="15">
        <f t="shared" si="56"/>
        <v>505</v>
      </c>
      <c r="E1844"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>
        <f t="shared" si="57"/>
        <v>1252.5</v>
      </c>
      <c r="Q1844" s="5" t="s">
        <v>8325</v>
      </c>
      <c r="R1844" t="s">
        <v>8326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 s="15">
        <f t="shared" si="56"/>
        <v>2400.6100000000006</v>
      </c>
      <c r="E1845"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>
        <f t="shared" si="57"/>
        <v>6200.3050000000003</v>
      </c>
      <c r="Q1845" s="5" t="s">
        <v>8325</v>
      </c>
      <c r="R1845" t="s">
        <v>8326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 s="15">
        <f t="shared" si="56"/>
        <v>21</v>
      </c>
      <c r="E1846"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>
        <f t="shared" si="57"/>
        <v>760.5</v>
      </c>
      <c r="Q1846" s="5" t="s">
        <v>8325</v>
      </c>
      <c r="R1846" t="s">
        <v>8326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 s="15">
        <f t="shared" si="56"/>
        <v>0</v>
      </c>
      <c r="E1847"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>
        <f t="shared" si="57"/>
        <v>500</v>
      </c>
      <c r="Q1847" s="5" t="s">
        <v>8325</v>
      </c>
      <c r="R1847" t="s">
        <v>8326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 s="15">
        <f t="shared" si="56"/>
        <v>5689</v>
      </c>
      <c r="E1848"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>
        <f t="shared" si="57"/>
        <v>10344.5</v>
      </c>
      <c r="Q1848" s="5" t="s">
        <v>8325</v>
      </c>
      <c r="R1848" t="s">
        <v>8326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 s="15">
        <f t="shared" si="56"/>
        <v>522</v>
      </c>
      <c r="E1849"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>
        <f t="shared" si="57"/>
        <v>1511</v>
      </c>
      <c r="Q1849" s="5" t="s">
        <v>8325</v>
      </c>
      <c r="R1849" t="s">
        <v>8326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 s="15">
        <f t="shared" si="56"/>
        <v>221</v>
      </c>
      <c r="E1850"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>
        <f t="shared" si="57"/>
        <v>1610.5</v>
      </c>
      <c r="Q1850" s="5" t="s">
        <v>8325</v>
      </c>
      <c r="R1850" t="s">
        <v>8326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 s="15">
        <f t="shared" si="56"/>
        <v>1</v>
      </c>
      <c r="E1851"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>
        <f t="shared" si="57"/>
        <v>150.5</v>
      </c>
      <c r="Q1851" s="5" t="s">
        <v>8325</v>
      </c>
      <c r="R1851" t="s">
        <v>8326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 s="15">
        <f t="shared" si="56"/>
        <v>137</v>
      </c>
      <c r="E1852"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>
        <f t="shared" si="57"/>
        <v>4568.5</v>
      </c>
      <c r="Q1852" s="5" t="s">
        <v>8325</v>
      </c>
      <c r="R1852" t="s">
        <v>8326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 s="15">
        <f t="shared" si="56"/>
        <v>1</v>
      </c>
      <c r="E1853"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>
        <f t="shared" si="57"/>
        <v>650.5</v>
      </c>
      <c r="Q1853" s="5" t="s">
        <v>8325</v>
      </c>
      <c r="R1853" t="s">
        <v>8326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 s="15">
        <f t="shared" si="56"/>
        <v>2545</v>
      </c>
      <c r="E1854"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>
        <f t="shared" si="57"/>
        <v>8772.5</v>
      </c>
      <c r="Q1854" s="5" t="s">
        <v>8325</v>
      </c>
      <c r="R1854" t="s">
        <v>8326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 s="15">
        <f t="shared" si="56"/>
        <v>15</v>
      </c>
      <c r="E1855"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>
        <f t="shared" si="57"/>
        <v>407.5</v>
      </c>
      <c r="Q1855" s="5" t="s">
        <v>8325</v>
      </c>
      <c r="R1855" t="s">
        <v>8326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 s="15">
        <f t="shared" si="56"/>
        <v>318.54999999999927</v>
      </c>
      <c r="E1856"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>
        <f t="shared" si="57"/>
        <v>7659.2749999999996</v>
      </c>
      <c r="Q1856" s="5" t="s">
        <v>8325</v>
      </c>
      <c r="R1856" t="s">
        <v>8326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 s="15">
        <f t="shared" si="56"/>
        <v>4730.16</v>
      </c>
      <c r="E1857"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>
        <f t="shared" si="57"/>
        <v>6740.08</v>
      </c>
      <c r="Q1857" s="5" t="s">
        <v>8325</v>
      </c>
      <c r="R1857" t="s">
        <v>8326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 s="15">
        <f t="shared" si="56"/>
        <v>25</v>
      </c>
      <c r="E1858"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>
        <f t="shared" si="57"/>
        <v>1012.5</v>
      </c>
      <c r="Q1858" s="5" t="s">
        <v>8325</v>
      </c>
      <c r="R1858" t="s">
        <v>8326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 s="15">
        <f t="shared" ref="D1859:D1922" si="58">F1859-E1859</f>
        <v>0</v>
      </c>
      <c r="E1859"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>
        <f t="shared" ref="P1859:P1922" si="59">AVERAGE(D1859:E1859)</f>
        <v>1500</v>
      </c>
      <c r="Q1859" s="5" t="s">
        <v>8325</v>
      </c>
      <c r="R1859" t="s">
        <v>8326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 s="15">
        <f t="shared" si="58"/>
        <v>486</v>
      </c>
      <c r="E1860"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>
        <f t="shared" si="59"/>
        <v>3020.7750000000001</v>
      </c>
      <c r="Q1860" s="5" t="s">
        <v>8325</v>
      </c>
      <c r="R1860" t="s">
        <v>8326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 s="15">
        <f t="shared" si="58"/>
        <v>955</v>
      </c>
      <c r="E1861"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>
        <f t="shared" si="59"/>
        <v>1977.5</v>
      </c>
      <c r="Q1861" s="5" t="s">
        <v>8325</v>
      </c>
      <c r="R1861" t="s">
        <v>8326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 s="15">
        <f t="shared" si="58"/>
        <v>251</v>
      </c>
      <c r="E1862"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>
        <f t="shared" si="59"/>
        <v>500.5</v>
      </c>
      <c r="Q1862" s="5" t="s">
        <v>8325</v>
      </c>
      <c r="R1862" t="s">
        <v>8326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 s="15">
        <f t="shared" si="58"/>
        <v>-250000</v>
      </c>
      <c r="E1863">
        <v>250000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>
        <f t="shared" si="59"/>
        <v>0</v>
      </c>
      <c r="Q1863" s="5" t="s">
        <v>8333</v>
      </c>
      <c r="R1863" t="s">
        <v>8335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 s="15">
        <f t="shared" si="58"/>
        <v>-16545</v>
      </c>
      <c r="E1864">
        <v>18000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>
        <f t="shared" si="59"/>
        <v>727.5</v>
      </c>
      <c r="Q1864" s="5" t="s">
        <v>8333</v>
      </c>
      <c r="R1864" t="s">
        <v>8335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 s="15">
        <f t="shared" si="58"/>
        <v>-2490</v>
      </c>
      <c r="E1865">
        <v>2500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>
        <f t="shared" si="59"/>
        <v>5</v>
      </c>
      <c r="Q1865" s="5" t="s">
        <v>8333</v>
      </c>
      <c r="R1865" t="s">
        <v>8335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 s="15">
        <f t="shared" si="58"/>
        <v>-3712</v>
      </c>
      <c r="E1866">
        <v>6500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>
        <f t="shared" si="59"/>
        <v>1394</v>
      </c>
      <c r="Q1866" s="5" t="s">
        <v>8333</v>
      </c>
      <c r="R1866" t="s">
        <v>8335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 s="15">
        <f t="shared" si="58"/>
        <v>-109996</v>
      </c>
      <c r="E1867">
        <v>110000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>
        <f t="shared" si="59"/>
        <v>2</v>
      </c>
      <c r="Q1867" s="5" t="s">
        <v>8333</v>
      </c>
      <c r="R1867" t="s">
        <v>8335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 s="15">
        <f t="shared" si="58"/>
        <v>-24875</v>
      </c>
      <c r="E1868">
        <v>25000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>
        <f t="shared" si="59"/>
        <v>62.5</v>
      </c>
      <c r="Q1868" s="5" t="s">
        <v>8333</v>
      </c>
      <c r="R1868" t="s">
        <v>8335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 s="15">
        <f t="shared" si="58"/>
        <v>-19990</v>
      </c>
      <c r="E1869">
        <v>20000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>
        <f t="shared" si="59"/>
        <v>5</v>
      </c>
      <c r="Q1869" s="5" t="s">
        <v>8333</v>
      </c>
      <c r="R1869" t="s">
        <v>8335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 s="15">
        <f t="shared" si="58"/>
        <v>-23783</v>
      </c>
      <c r="E1870">
        <v>25000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>
        <f t="shared" si="59"/>
        <v>608.5</v>
      </c>
      <c r="Q1870" s="5" t="s">
        <v>8333</v>
      </c>
      <c r="R1870" t="s">
        <v>8335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 s="15">
        <f t="shared" si="58"/>
        <v>-10000</v>
      </c>
      <c r="E1871">
        <v>10000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>
        <f t="shared" si="59"/>
        <v>0</v>
      </c>
      <c r="Q1871" s="5" t="s">
        <v>8333</v>
      </c>
      <c r="R1871" t="s">
        <v>8335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 s="15">
        <f t="shared" si="58"/>
        <v>-3139</v>
      </c>
      <c r="E1872">
        <v>3500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>
        <f t="shared" si="59"/>
        <v>180.5</v>
      </c>
      <c r="Q1872" s="5" t="s">
        <v>8333</v>
      </c>
      <c r="R1872" t="s">
        <v>8335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 s="15">
        <f t="shared" si="58"/>
        <v>-1834</v>
      </c>
      <c r="E1873">
        <v>6500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>
        <f t="shared" si="59"/>
        <v>2333</v>
      </c>
      <c r="Q1873" s="5" t="s">
        <v>8333</v>
      </c>
      <c r="R1873" t="s">
        <v>8335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 s="15">
        <f t="shared" si="58"/>
        <v>-19788</v>
      </c>
      <c r="E1874">
        <v>20000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>
        <f t="shared" si="59"/>
        <v>106</v>
      </c>
      <c r="Q1874" s="5" t="s">
        <v>8333</v>
      </c>
      <c r="R1874" t="s">
        <v>8335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 s="15">
        <f t="shared" si="58"/>
        <v>-7964</v>
      </c>
      <c r="E1875">
        <v>8000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>
        <f t="shared" si="59"/>
        <v>18</v>
      </c>
      <c r="Q1875" s="5" t="s">
        <v>8333</v>
      </c>
      <c r="R1875" t="s">
        <v>8335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 s="15">
        <f t="shared" si="58"/>
        <v>-159974</v>
      </c>
      <c r="E1876">
        <v>160000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>
        <f t="shared" si="59"/>
        <v>13</v>
      </c>
      <c r="Q1876" s="5" t="s">
        <v>8333</v>
      </c>
      <c r="R1876" t="s">
        <v>8335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 s="15">
        <f t="shared" si="58"/>
        <v>-9949</v>
      </c>
      <c r="E1877">
        <v>10000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>
        <f t="shared" si="59"/>
        <v>25.5</v>
      </c>
      <c r="Q1877" s="5" t="s">
        <v>8333</v>
      </c>
      <c r="R1877" t="s">
        <v>8335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 s="15">
        <f t="shared" si="58"/>
        <v>-280</v>
      </c>
      <c r="E1878">
        <v>280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>
        <f t="shared" si="59"/>
        <v>0</v>
      </c>
      <c r="Q1878" s="5" t="s">
        <v>8333</v>
      </c>
      <c r="R1878" t="s">
        <v>8335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 s="15">
        <f t="shared" si="58"/>
        <v>-60</v>
      </c>
      <c r="E1879">
        <v>60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>
        <f t="shared" si="59"/>
        <v>0</v>
      </c>
      <c r="Q1879" s="5" t="s">
        <v>8333</v>
      </c>
      <c r="R1879" t="s">
        <v>8335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 s="15">
        <f t="shared" si="58"/>
        <v>-8000</v>
      </c>
      <c r="E1880">
        <v>8000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>
        <f t="shared" si="59"/>
        <v>0</v>
      </c>
      <c r="Q1880" s="5" t="s">
        <v>8333</v>
      </c>
      <c r="R1880" t="s">
        <v>8335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 s="15">
        <f t="shared" si="58"/>
        <v>-4994</v>
      </c>
      <c r="E1881">
        <v>5000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>
        <f t="shared" si="59"/>
        <v>3</v>
      </c>
      <c r="Q1881" s="5" t="s">
        <v>8333</v>
      </c>
      <c r="R1881" t="s">
        <v>8335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 s="15">
        <f t="shared" si="58"/>
        <v>-3996</v>
      </c>
      <c r="E1882">
        <v>5000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>
        <f t="shared" si="59"/>
        <v>502</v>
      </c>
      <c r="Q1882" s="5" t="s">
        <v>8333</v>
      </c>
      <c r="R1882" t="s">
        <v>8335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 s="15">
        <f t="shared" si="58"/>
        <v>1453.69</v>
      </c>
      <c r="E1883"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>
        <f t="shared" si="59"/>
        <v>1726.845</v>
      </c>
      <c r="Q1883" s="5" t="s">
        <v>8325</v>
      </c>
      <c r="R1883" t="s">
        <v>8329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 s="15">
        <f t="shared" si="58"/>
        <v>30</v>
      </c>
      <c r="E1884"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>
        <f t="shared" si="59"/>
        <v>1690</v>
      </c>
      <c r="Q1884" s="5" t="s">
        <v>8325</v>
      </c>
      <c r="R1884" t="s">
        <v>8329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 s="15">
        <f t="shared" si="58"/>
        <v>48</v>
      </c>
      <c r="E1885"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>
        <f t="shared" si="59"/>
        <v>523.5</v>
      </c>
      <c r="Q1885" s="5" t="s">
        <v>8325</v>
      </c>
      <c r="R1885" t="s">
        <v>8329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 s="15">
        <f t="shared" si="58"/>
        <v>351</v>
      </c>
      <c r="E1886"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>
        <f t="shared" si="59"/>
        <v>675.5</v>
      </c>
      <c r="Q1886" s="5" t="s">
        <v>8325</v>
      </c>
      <c r="R1886" t="s">
        <v>8329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 s="15">
        <f t="shared" si="58"/>
        <v>747</v>
      </c>
      <c r="E1887"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>
        <f t="shared" si="59"/>
        <v>2661</v>
      </c>
      <c r="Q1887" s="5" t="s">
        <v>8325</v>
      </c>
      <c r="R1887" t="s">
        <v>8329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 s="15">
        <f t="shared" si="58"/>
        <v>25</v>
      </c>
      <c r="E1888"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>
        <f t="shared" si="59"/>
        <v>612.5</v>
      </c>
      <c r="Q1888" s="5" t="s">
        <v>8325</v>
      </c>
      <c r="R1888" t="s">
        <v>8329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 s="15">
        <f t="shared" si="58"/>
        <v>335</v>
      </c>
      <c r="E1889"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>
        <f t="shared" si="59"/>
        <v>1667.5</v>
      </c>
      <c r="Q1889" s="5" t="s">
        <v>8325</v>
      </c>
      <c r="R1889" t="s">
        <v>8329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 s="15">
        <f t="shared" si="58"/>
        <v>1652</v>
      </c>
      <c r="E1890"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>
        <f t="shared" si="59"/>
        <v>2076</v>
      </c>
      <c r="Q1890" s="5" t="s">
        <v>8325</v>
      </c>
      <c r="R1890" t="s">
        <v>8329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 s="15">
        <f t="shared" si="58"/>
        <v>132</v>
      </c>
      <c r="E1891"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>
        <f t="shared" si="59"/>
        <v>1066</v>
      </c>
      <c r="Q1891" s="5" t="s">
        <v>8325</v>
      </c>
      <c r="R1891" t="s">
        <v>8329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 s="15">
        <f t="shared" si="58"/>
        <v>5350.130000000001</v>
      </c>
      <c r="E1892"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>
        <f t="shared" si="59"/>
        <v>8675.0650000000005</v>
      </c>
      <c r="Q1892" s="5" t="s">
        <v>8325</v>
      </c>
      <c r="R1892" t="s">
        <v>8329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 s="15">
        <f t="shared" si="58"/>
        <v>555</v>
      </c>
      <c r="E1893"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>
        <f t="shared" si="59"/>
        <v>5277.5</v>
      </c>
      <c r="Q1893" s="5" t="s">
        <v>8325</v>
      </c>
      <c r="R1893" t="s">
        <v>8329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 s="15">
        <f t="shared" si="58"/>
        <v>183</v>
      </c>
      <c r="E1894"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>
        <f t="shared" si="59"/>
        <v>341.5</v>
      </c>
      <c r="Q1894" s="5" t="s">
        <v>8325</v>
      </c>
      <c r="R1894" t="s">
        <v>8329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 s="15">
        <f t="shared" si="58"/>
        <v>100</v>
      </c>
      <c r="E1895"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>
        <f t="shared" si="59"/>
        <v>1300</v>
      </c>
      <c r="Q1895" s="5" t="s">
        <v>8325</v>
      </c>
      <c r="R1895" t="s">
        <v>8329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 s="15">
        <f t="shared" si="58"/>
        <v>145</v>
      </c>
      <c r="E1896"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>
        <f t="shared" si="59"/>
        <v>572.5</v>
      </c>
      <c r="Q1896" s="5" t="s">
        <v>8325</v>
      </c>
      <c r="R1896" t="s">
        <v>8329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 s="15">
        <f t="shared" si="58"/>
        <v>156</v>
      </c>
      <c r="E1897"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>
        <f t="shared" si="59"/>
        <v>4614</v>
      </c>
      <c r="Q1897" s="5" t="s">
        <v>8325</v>
      </c>
      <c r="R1897" t="s">
        <v>8329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 s="15">
        <f t="shared" si="58"/>
        <v>108</v>
      </c>
      <c r="E1898"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>
        <f t="shared" si="59"/>
        <v>279.5</v>
      </c>
      <c r="Q1898" s="5" t="s">
        <v>8325</v>
      </c>
      <c r="R1898" t="s">
        <v>8329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 s="15">
        <f t="shared" si="58"/>
        <v>156</v>
      </c>
      <c r="E1899"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>
        <f t="shared" si="59"/>
        <v>3253</v>
      </c>
      <c r="Q1899" s="5" t="s">
        <v>8325</v>
      </c>
      <c r="R1899" t="s">
        <v>8329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 s="15">
        <f t="shared" si="58"/>
        <v>445</v>
      </c>
      <c r="E1900"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>
        <f t="shared" si="59"/>
        <v>722.5</v>
      </c>
      <c r="Q1900" s="5" t="s">
        <v>8325</v>
      </c>
      <c r="R1900" t="s">
        <v>8329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 s="15">
        <f t="shared" si="58"/>
        <v>300</v>
      </c>
      <c r="E1901"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>
        <f t="shared" si="59"/>
        <v>600</v>
      </c>
      <c r="Q1901" s="5" t="s">
        <v>8325</v>
      </c>
      <c r="R1901" t="s">
        <v>8329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 s="15">
        <f t="shared" si="58"/>
        <v>234.11000000000013</v>
      </c>
      <c r="E1902"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>
        <f t="shared" si="59"/>
        <v>1367.0550000000001</v>
      </c>
      <c r="Q1902" s="5" t="s">
        <v>8325</v>
      </c>
      <c r="R1902" t="s">
        <v>8329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 s="15">
        <f t="shared" si="58"/>
        <v>-96330</v>
      </c>
      <c r="E1903">
        <v>99000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>
        <f t="shared" si="59"/>
        <v>1335</v>
      </c>
      <c r="Q1903" s="5" t="s">
        <v>8319</v>
      </c>
      <c r="R1903" t="s">
        <v>8348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 s="15">
        <f t="shared" si="58"/>
        <v>-988</v>
      </c>
      <c r="E1904">
        <v>1000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>
        <f t="shared" si="59"/>
        <v>6</v>
      </c>
      <c r="Q1904" s="5" t="s">
        <v>8319</v>
      </c>
      <c r="R1904" t="s">
        <v>8348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 s="15">
        <f t="shared" si="58"/>
        <v>-1602</v>
      </c>
      <c r="E1905">
        <v>3000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>
        <f t="shared" si="59"/>
        <v>699</v>
      </c>
      <c r="Q1905" s="5" t="s">
        <v>8319</v>
      </c>
      <c r="R1905" t="s">
        <v>8348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 s="15">
        <f t="shared" si="58"/>
        <v>-49950</v>
      </c>
      <c r="E1906">
        <v>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>
        <f t="shared" si="59"/>
        <v>25</v>
      </c>
      <c r="Q1906" s="5" t="s">
        <v>8319</v>
      </c>
      <c r="R1906" t="s">
        <v>8348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 s="15">
        <f t="shared" si="58"/>
        <v>-24958</v>
      </c>
      <c r="E1907">
        <v>25000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>
        <f t="shared" si="59"/>
        <v>21</v>
      </c>
      <c r="Q1907" s="5" t="s">
        <v>8319</v>
      </c>
      <c r="R1907" t="s">
        <v>8348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 s="15">
        <f t="shared" si="58"/>
        <v>-28620</v>
      </c>
      <c r="E1908">
        <v>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>
        <f t="shared" si="59"/>
        <v>10690</v>
      </c>
      <c r="Q1908" s="5" t="s">
        <v>8319</v>
      </c>
      <c r="R1908" t="s">
        <v>8348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 s="15">
        <f t="shared" si="58"/>
        <v>-29915</v>
      </c>
      <c r="E1909">
        <v>30000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>
        <f t="shared" si="59"/>
        <v>42.5</v>
      </c>
      <c r="Q1909" s="5" t="s">
        <v>8319</v>
      </c>
      <c r="R1909" t="s">
        <v>8348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 s="15">
        <f t="shared" si="58"/>
        <v>-24567</v>
      </c>
      <c r="E1910">
        <v>25000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>
        <f t="shared" si="59"/>
        <v>216.5</v>
      </c>
      <c r="Q1910" s="5" t="s">
        <v>8319</v>
      </c>
      <c r="R1910" t="s">
        <v>8348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 s="15">
        <f t="shared" si="58"/>
        <v>-30061</v>
      </c>
      <c r="E1911">
        <v>35000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>
        <f t="shared" si="59"/>
        <v>2469.5</v>
      </c>
      <c r="Q1911" s="5" t="s">
        <v>8319</v>
      </c>
      <c r="R1911" t="s">
        <v>8348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 s="15">
        <f t="shared" si="58"/>
        <v>-51514</v>
      </c>
      <c r="E1912">
        <v>85000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>
        <f t="shared" si="59"/>
        <v>16743</v>
      </c>
      <c r="Q1912" s="5" t="s">
        <v>8319</v>
      </c>
      <c r="R1912" t="s">
        <v>8348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 s="15">
        <f t="shared" si="58"/>
        <v>-42490</v>
      </c>
      <c r="E1913">
        <v>42500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>
        <f t="shared" si="59"/>
        <v>5</v>
      </c>
      <c r="Q1913" s="5" t="s">
        <v>8319</v>
      </c>
      <c r="R1913" t="s">
        <v>8348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 s="15">
        <f t="shared" si="58"/>
        <v>-2035</v>
      </c>
      <c r="E1914">
        <v>5000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>
        <f t="shared" si="59"/>
        <v>1482.5</v>
      </c>
      <c r="Q1914" s="5" t="s">
        <v>8319</v>
      </c>
      <c r="R1914" t="s">
        <v>8348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 s="15">
        <f t="shared" si="58"/>
        <v>-47363</v>
      </c>
      <c r="E1915">
        <v>48000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>
        <f t="shared" si="59"/>
        <v>318.5</v>
      </c>
      <c r="Q1915" s="5" t="s">
        <v>8319</v>
      </c>
      <c r="R1915" t="s">
        <v>8348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 s="15">
        <f t="shared" si="58"/>
        <v>-606</v>
      </c>
      <c r="E1916">
        <v>666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>
        <f t="shared" si="59"/>
        <v>30</v>
      </c>
      <c r="Q1916" s="5" t="s">
        <v>8319</v>
      </c>
      <c r="R1916" t="s">
        <v>8348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 s="15">
        <f t="shared" si="58"/>
        <v>-492</v>
      </c>
      <c r="E1917">
        <v>500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>
        <f t="shared" si="59"/>
        <v>4</v>
      </c>
      <c r="Q1917" s="5" t="s">
        <v>8319</v>
      </c>
      <c r="R1917" t="s">
        <v>8348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 s="15">
        <f t="shared" si="58"/>
        <v>-19898</v>
      </c>
      <c r="E1918">
        <v>20000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>
        <f t="shared" si="59"/>
        <v>51</v>
      </c>
      <c r="Q1918" s="5" t="s">
        <v>8319</v>
      </c>
      <c r="R1918" t="s">
        <v>8348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 s="15">
        <f t="shared" si="58"/>
        <v>-184975</v>
      </c>
      <c r="E1919">
        <v>390000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>
        <f t="shared" si="59"/>
        <v>102512.5</v>
      </c>
      <c r="Q1919" s="5" t="s">
        <v>8319</v>
      </c>
      <c r="R1919" t="s">
        <v>8348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 s="15">
        <f t="shared" si="58"/>
        <v>-24740</v>
      </c>
      <c r="E1920">
        <v>25000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>
        <f t="shared" si="59"/>
        <v>130</v>
      </c>
      <c r="Q1920" s="5" t="s">
        <v>8319</v>
      </c>
      <c r="R1920" t="s">
        <v>8348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 s="15">
        <f t="shared" si="58"/>
        <v>-263</v>
      </c>
      <c r="E1921">
        <v>500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>
        <f t="shared" si="59"/>
        <v>118.5</v>
      </c>
      <c r="Q1921" s="5" t="s">
        <v>8319</v>
      </c>
      <c r="R1921" t="s">
        <v>8348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 s="15">
        <f t="shared" si="58"/>
        <v>-5697</v>
      </c>
      <c r="E1922">
        <v>10000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>
        <f t="shared" si="59"/>
        <v>2151.5</v>
      </c>
      <c r="Q1922" s="5" t="s">
        <v>8319</v>
      </c>
      <c r="R1922" t="s">
        <v>8348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 s="15">
        <f t="shared" ref="D1923:D1986" si="60">F1923-E1923</f>
        <v>552</v>
      </c>
      <c r="E1923"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>
        <f t="shared" ref="P1923:P1986" si="61">AVERAGE(D1923:E1923)</f>
        <v>1026</v>
      </c>
      <c r="Q1923" s="5" t="s">
        <v>8325</v>
      </c>
      <c r="R1923" t="s">
        <v>8329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 s="15">
        <f t="shared" si="60"/>
        <v>311</v>
      </c>
      <c r="E1924"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>
        <f t="shared" si="61"/>
        <v>1155.5</v>
      </c>
      <c r="Q1924" s="5" t="s">
        <v>8325</v>
      </c>
      <c r="R1924" t="s">
        <v>8329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 s="15">
        <f t="shared" si="60"/>
        <v>176</v>
      </c>
      <c r="E1925"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>
        <f t="shared" si="61"/>
        <v>150.5</v>
      </c>
      <c r="Q1925" s="5" t="s">
        <v>8325</v>
      </c>
      <c r="R1925" t="s">
        <v>8329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 s="15">
        <f t="shared" si="60"/>
        <v>432</v>
      </c>
      <c r="E1926"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>
        <f t="shared" si="61"/>
        <v>1716</v>
      </c>
      <c r="Q1926" s="5" t="s">
        <v>8325</v>
      </c>
      <c r="R1926" t="s">
        <v>8329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 s="15">
        <f t="shared" si="60"/>
        <v>155</v>
      </c>
      <c r="E1927"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>
        <f t="shared" si="61"/>
        <v>827.5</v>
      </c>
      <c r="Q1927" s="5" t="s">
        <v>8325</v>
      </c>
      <c r="R1927" t="s">
        <v>8329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 s="15">
        <f t="shared" si="60"/>
        <v>1430.69</v>
      </c>
      <c r="E1928"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>
        <f t="shared" si="61"/>
        <v>1465.345</v>
      </c>
      <c r="Q1928" s="5" t="s">
        <v>8325</v>
      </c>
      <c r="R1928" t="s">
        <v>8329</v>
      </c>
    </row>
    <row r="1929" spans="1:18" x14ac:dyDescent="0.25">
      <c r="A1929">
        <v>1927</v>
      </c>
      <c r="B1929" s="3" t="s">
        <v>1928</v>
      </c>
      <c r="C1929" s="3" t="s">
        <v>6037</v>
      </c>
      <c r="D1929" s="15">
        <f t="shared" si="60"/>
        <v>20</v>
      </c>
      <c r="E1929"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>
        <f t="shared" si="61"/>
        <v>310</v>
      </c>
      <c r="Q1929" s="5" t="s">
        <v>8325</v>
      </c>
      <c r="R1929" t="s">
        <v>8329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 s="15">
        <f t="shared" si="60"/>
        <v>80</v>
      </c>
      <c r="E1930"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>
        <f t="shared" si="61"/>
        <v>1315</v>
      </c>
      <c r="Q1930" s="5" t="s">
        <v>8325</v>
      </c>
      <c r="R1930" t="s">
        <v>8329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 s="15">
        <f t="shared" si="60"/>
        <v>10</v>
      </c>
      <c r="E1931"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>
        <f t="shared" si="61"/>
        <v>1605</v>
      </c>
      <c r="Q1931" s="5" t="s">
        <v>8325</v>
      </c>
      <c r="R1931" t="s">
        <v>8329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 s="15">
        <f t="shared" si="60"/>
        <v>270</v>
      </c>
      <c r="E1932"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>
        <f t="shared" si="61"/>
        <v>635</v>
      </c>
      <c r="Q1932" s="5" t="s">
        <v>8325</v>
      </c>
      <c r="R1932" t="s">
        <v>8329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 s="15">
        <f t="shared" si="60"/>
        <v>412.02</v>
      </c>
      <c r="E1933"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>
        <f t="shared" si="61"/>
        <v>1206.01</v>
      </c>
      <c r="Q1933" s="5" t="s">
        <v>8325</v>
      </c>
      <c r="R1933" t="s">
        <v>8329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 s="15">
        <f t="shared" si="60"/>
        <v>367</v>
      </c>
      <c r="E1934"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>
        <f t="shared" si="61"/>
        <v>2808.5</v>
      </c>
      <c r="Q1934" s="5" t="s">
        <v>8325</v>
      </c>
      <c r="R1934" t="s">
        <v>8329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 s="15">
        <f t="shared" si="60"/>
        <v>4346</v>
      </c>
      <c r="E1935"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>
        <f t="shared" si="61"/>
        <v>5173</v>
      </c>
      <c r="Q1935" s="5" t="s">
        <v>8325</v>
      </c>
      <c r="R1935" t="s">
        <v>8329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 s="15">
        <f t="shared" si="60"/>
        <v>1181</v>
      </c>
      <c r="E1936"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>
        <f t="shared" si="61"/>
        <v>3090.5</v>
      </c>
      <c r="Q1936" s="5" t="s">
        <v>8325</v>
      </c>
      <c r="R1936" t="s">
        <v>8329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 s="15">
        <f t="shared" si="60"/>
        <v>210</v>
      </c>
      <c r="E1937"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>
        <f t="shared" si="61"/>
        <v>1355</v>
      </c>
      <c r="Q1937" s="5" t="s">
        <v>8325</v>
      </c>
      <c r="R1937" t="s">
        <v>8329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 s="15">
        <f t="shared" si="60"/>
        <v>1239.0100000000002</v>
      </c>
      <c r="E1938"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>
        <f t="shared" si="61"/>
        <v>4369.5050000000001</v>
      </c>
      <c r="Q1938" s="5" t="s">
        <v>8325</v>
      </c>
      <c r="R1938" t="s">
        <v>8329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 s="15">
        <f t="shared" si="60"/>
        <v>523.47</v>
      </c>
      <c r="E1939"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>
        <f t="shared" si="61"/>
        <v>561.73500000000001</v>
      </c>
      <c r="Q1939" s="5" t="s">
        <v>8325</v>
      </c>
      <c r="R1939" t="s">
        <v>8329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 s="15">
        <f t="shared" si="60"/>
        <v>2390</v>
      </c>
      <c r="E1940"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>
        <f t="shared" si="61"/>
        <v>8695</v>
      </c>
      <c r="Q1940" s="5" t="s">
        <v>8325</v>
      </c>
      <c r="R1940" t="s">
        <v>8329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 s="15">
        <f t="shared" si="60"/>
        <v>1070</v>
      </c>
      <c r="E1941"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>
        <f t="shared" si="61"/>
        <v>5535</v>
      </c>
      <c r="Q1941" s="5" t="s">
        <v>8325</v>
      </c>
      <c r="R1941" t="s">
        <v>8329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 s="15">
        <f t="shared" si="60"/>
        <v>461</v>
      </c>
      <c r="E1942"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>
        <f t="shared" si="61"/>
        <v>555.5</v>
      </c>
      <c r="Q1942" s="5" t="s">
        <v>8325</v>
      </c>
      <c r="R1942" t="s">
        <v>8329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 s="15">
        <f t="shared" si="60"/>
        <v>65295.890000000014</v>
      </c>
      <c r="E1943"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>
        <f t="shared" si="61"/>
        <v>157647.94500000001</v>
      </c>
      <c r="Q1943" s="5" t="s">
        <v>8319</v>
      </c>
      <c r="R1943" t="s">
        <v>8349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 s="15">
        <f t="shared" si="60"/>
        <v>2306.42</v>
      </c>
      <c r="E1944"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>
        <f t="shared" si="61"/>
        <v>4153.21</v>
      </c>
      <c r="Q1944" s="5" t="s">
        <v>8319</v>
      </c>
      <c r="R1944" t="s">
        <v>8349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 s="15">
        <f t="shared" si="60"/>
        <v>160525</v>
      </c>
      <c r="E1945"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>
        <f t="shared" si="61"/>
        <v>85262.5</v>
      </c>
      <c r="Q1945" s="5" t="s">
        <v>8319</v>
      </c>
      <c r="R1945" t="s">
        <v>8349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 s="15">
        <f t="shared" si="60"/>
        <v>275222.2</v>
      </c>
      <c r="E1946"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>
        <f t="shared" si="61"/>
        <v>157611.1</v>
      </c>
      <c r="Q1946" s="5" t="s">
        <v>8319</v>
      </c>
      <c r="R1946" t="s">
        <v>8349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 s="15">
        <f t="shared" si="60"/>
        <v>248018</v>
      </c>
      <c r="E1947"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>
        <f t="shared" si="61"/>
        <v>174009</v>
      </c>
      <c r="Q1947" s="5" t="s">
        <v>8319</v>
      </c>
      <c r="R1947" t="s">
        <v>8349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 s="15">
        <f t="shared" si="60"/>
        <v>3731</v>
      </c>
      <c r="E1948"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>
        <f t="shared" si="61"/>
        <v>5615.5</v>
      </c>
      <c r="Q1948" s="5" t="s">
        <v>8319</v>
      </c>
      <c r="R1948" t="s">
        <v>8349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 s="15">
        <f t="shared" si="60"/>
        <v>5.07000000000005</v>
      </c>
      <c r="E1949"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>
        <f t="shared" si="61"/>
        <v>402.53500000000003</v>
      </c>
      <c r="Q1949" s="5" t="s">
        <v>8319</v>
      </c>
      <c r="R1949" t="s">
        <v>8349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 s="15">
        <f t="shared" si="60"/>
        <v>700211</v>
      </c>
      <c r="E1950"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>
        <f t="shared" si="61"/>
        <v>400105.5</v>
      </c>
      <c r="Q1950" s="5" t="s">
        <v>8319</v>
      </c>
      <c r="R1950" t="s">
        <v>8349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 s="15">
        <f t="shared" si="60"/>
        <v>3001.3000000000029</v>
      </c>
      <c r="E1951"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>
        <f t="shared" si="61"/>
        <v>26500.65</v>
      </c>
      <c r="Q1951" s="5" t="s">
        <v>8319</v>
      </c>
      <c r="R1951" t="s">
        <v>8349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 s="15">
        <f t="shared" si="60"/>
        <v>48248.960000000006</v>
      </c>
      <c r="E1952"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>
        <f t="shared" si="61"/>
        <v>48124.480000000003</v>
      </c>
      <c r="Q1952" s="5" t="s">
        <v>8319</v>
      </c>
      <c r="R1952" t="s">
        <v>8349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 s="15">
        <f t="shared" si="60"/>
        <v>56222</v>
      </c>
      <c r="E1953"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>
        <f t="shared" si="61"/>
        <v>53111</v>
      </c>
      <c r="Q1953" s="5" t="s">
        <v>8319</v>
      </c>
      <c r="R1953" t="s">
        <v>8349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 s="15">
        <f t="shared" si="60"/>
        <v>34465.33</v>
      </c>
      <c r="E1954"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>
        <f t="shared" si="61"/>
        <v>34732.665000000001</v>
      </c>
      <c r="Q1954" s="5" t="s">
        <v>8319</v>
      </c>
      <c r="R1954" t="s">
        <v>8349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 s="15">
        <f t="shared" si="60"/>
        <v>18892</v>
      </c>
      <c r="E1955"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>
        <f t="shared" si="61"/>
        <v>16946</v>
      </c>
      <c r="Q1955" s="5" t="s">
        <v>8319</v>
      </c>
      <c r="R1955" t="s">
        <v>8349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 s="15">
        <f t="shared" si="60"/>
        <v>299474</v>
      </c>
      <c r="E1956"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>
        <f t="shared" si="61"/>
        <v>174737</v>
      </c>
      <c r="Q1956" s="5" t="s">
        <v>8319</v>
      </c>
      <c r="R1956" t="s">
        <v>8349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 s="15">
        <f t="shared" si="60"/>
        <v>125410.01999999999</v>
      </c>
      <c r="E1957"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>
        <f t="shared" si="61"/>
        <v>83705.009999999995</v>
      </c>
      <c r="Q1957" s="5" t="s">
        <v>8319</v>
      </c>
      <c r="R1957" t="s">
        <v>8349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 s="15">
        <f t="shared" si="60"/>
        <v>116420</v>
      </c>
      <c r="E1958"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>
        <f t="shared" si="61"/>
        <v>88210</v>
      </c>
      <c r="Q1958" s="5" t="s">
        <v>8319</v>
      </c>
      <c r="R1958" t="s">
        <v>8349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 s="15">
        <f t="shared" si="60"/>
        <v>20251.410000000003</v>
      </c>
      <c r="E1959"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>
        <f t="shared" si="61"/>
        <v>25125.705000000002</v>
      </c>
      <c r="Q1959" s="5" t="s">
        <v>8319</v>
      </c>
      <c r="R1959" t="s">
        <v>8349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 s="15">
        <f t="shared" si="60"/>
        <v>93490.02</v>
      </c>
      <c r="E1960"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>
        <f t="shared" si="61"/>
        <v>50245.01</v>
      </c>
      <c r="Q1960" s="5" t="s">
        <v>8319</v>
      </c>
      <c r="R1960" t="s">
        <v>8349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 s="15">
        <f t="shared" si="60"/>
        <v>5673.4400000000005</v>
      </c>
      <c r="E1961"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>
        <f t="shared" si="61"/>
        <v>7836.72</v>
      </c>
      <c r="Q1961" s="5" t="s">
        <v>8319</v>
      </c>
      <c r="R1961" t="s">
        <v>8349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 s="15">
        <f t="shared" si="60"/>
        <v>12532</v>
      </c>
      <c r="E1962"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>
        <f t="shared" si="61"/>
        <v>41266</v>
      </c>
      <c r="Q1962" s="5" t="s">
        <v>8319</v>
      </c>
      <c r="R1962" t="s">
        <v>8349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 s="15">
        <f t="shared" si="60"/>
        <v>100538.12</v>
      </c>
      <c r="E1963"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>
        <f t="shared" si="61"/>
        <v>55269.06</v>
      </c>
      <c r="Q1963" s="5" t="s">
        <v>8319</v>
      </c>
      <c r="R1963" t="s">
        <v>8349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 s="15">
        <f t="shared" si="60"/>
        <v>9292.5</v>
      </c>
      <c r="E1964"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>
        <f t="shared" si="61"/>
        <v>9646.25</v>
      </c>
      <c r="Q1964" s="5" t="s">
        <v>8319</v>
      </c>
      <c r="R1964" t="s">
        <v>8349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 s="15">
        <f t="shared" si="60"/>
        <v>5108</v>
      </c>
      <c r="E1965"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>
        <f t="shared" si="61"/>
        <v>12054</v>
      </c>
      <c r="Q1965" s="5" t="s">
        <v>8319</v>
      </c>
      <c r="R1965" t="s">
        <v>8349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 s="15">
        <f t="shared" si="60"/>
        <v>142343.12</v>
      </c>
      <c r="E1966"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>
        <f t="shared" si="61"/>
        <v>115771.56</v>
      </c>
      <c r="Q1966" s="5" t="s">
        <v>8319</v>
      </c>
      <c r="R1966" t="s">
        <v>8349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 s="15">
        <f t="shared" si="60"/>
        <v>8114</v>
      </c>
      <c r="E1967"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>
        <f t="shared" si="61"/>
        <v>6557</v>
      </c>
      <c r="Q1967" s="5" t="s">
        <v>8319</v>
      </c>
      <c r="R1967" t="s">
        <v>8349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 s="15">
        <f t="shared" si="60"/>
        <v>106743.09</v>
      </c>
      <c r="E1968"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>
        <f t="shared" si="61"/>
        <v>103371.545</v>
      </c>
      <c r="Q1968" s="5" t="s">
        <v>8319</v>
      </c>
      <c r="R1968" t="s">
        <v>8349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 s="15">
        <f t="shared" si="60"/>
        <v>54026</v>
      </c>
      <c r="E1969"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>
        <f t="shared" si="61"/>
        <v>37013</v>
      </c>
      <c r="Q1969" s="5" t="s">
        <v>8319</v>
      </c>
      <c r="R1969" t="s">
        <v>8349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 s="15">
        <f t="shared" si="60"/>
        <v>92483</v>
      </c>
      <c r="E1970"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>
        <f t="shared" si="61"/>
        <v>71241.5</v>
      </c>
      <c r="Q1970" s="5" t="s">
        <v>8319</v>
      </c>
      <c r="R1970" t="s">
        <v>8349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 s="15">
        <f t="shared" si="60"/>
        <v>95816</v>
      </c>
      <c r="E1971"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>
        <f t="shared" si="61"/>
        <v>57908</v>
      </c>
      <c r="Q1971" s="5" t="s">
        <v>8319</v>
      </c>
      <c r="R1971" t="s">
        <v>8349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 s="15">
        <f t="shared" si="60"/>
        <v>51590</v>
      </c>
      <c r="E1972"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>
        <f t="shared" si="61"/>
        <v>28295</v>
      </c>
      <c r="Q1972" s="5" t="s">
        <v>8319</v>
      </c>
      <c r="R1972" t="s">
        <v>8349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 s="15">
        <f t="shared" si="60"/>
        <v>652110.87000000011</v>
      </c>
      <c r="E1973"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>
        <f t="shared" si="61"/>
        <v>526055.43500000006</v>
      </c>
      <c r="Q1973" s="5" t="s">
        <v>8319</v>
      </c>
      <c r="R1973" t="s">
        <v>8349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 s="15">
        <f t="shared" si="60"/>
        <v>14362</v>
      </c>
      <c r="E1974"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>
        <f t="shared" si="61"/>
        <v>8431</v>
      </c>
      <c r="Q1974" s="5" t="s">
        <v>8319</v>
      </c>
      <c r="R1974" t="s">
        <v>8349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 s="15">
        <f t="shared" si="60"/>
        <v>310525.01</v>
      </c>
      <c r="E1975"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>
        <f t="shared" si="61"/>
        <v>254262.505</v>
      </c>
      <c r="Q1975" s="5" t="s">
        <v>8319</v>
      </c>
      <c r="R1975" t="s">
        <v>8349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 s="15">
        <f t="shared" si="60"/>
        <v>55099.199999999997</v>
      </c>
      <c r="E1976"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>
        <f t="shared" si="61"/>
        <v>37549.599999999999</v>
      </c>
      <c r="Q1976" s="5" t="s">
        <v>8319</v>
      </c>
      <c r="R1976" t="s">
        <v>8349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 s="15">
        <f t="shared" si="60"/>
        <v>17393.339999999997</v>
      </c>
      <c r="E1977"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>
        <f t="shared" si="61"/>
        <v>16696.669999999998</v>
      </c>
      <c r="Q1977" s="5" t="s">
        <v>8319</v>
      </c>
      <c r="R1977" t="s">
        <v>8349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 s="15">
        <f t="shared" si="60"/>
        <v>9864</v>
      </c>
      <c r="E1978"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>
        <f t="shared" si="61"/>
        <v>6932</v>
      </c>
      <c r="Q1978" s="5" t="s">
        <v>8319</v>
      </c>
      <c r="R1978" t="s">
        <v>8349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 s="15">
        <f t="shared" si="60"/>
        <v>151165</v>
      </c>
      <c r="E1979"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>
        <f t="shared" si="61"/>
        <v>100582.5</v>
      </c>
      <c r="Q1979" s="5" t="s">
        <v>8319</v>
      </c>
      <c r="R1979" t="s">
        <v>8349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 s="15">
        <f t="shared" si="60"/>
        <v>463422.57</v>
      </c>
      <c r="E1980"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>
        <f t="shared" si="61"/>
        <v>256711.285</v>
      </c>
      <c r="Q1980" s="5" t="s">
        <v>8319</v>
      </c>
      <c r="R1980" t="s">
        <v>8349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 s="15">
        <f t="shared" si="60"/>
        <v>29802.309999999998</v>
      </c>
      <c r="E1981"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>
        <f t="shared" si="61"/>
        <v>114901.155</v>
      </c>
      <c r="Q1981" s="5" t="s">
        <v>8319</v>
      </c>
      <c r="R1981" t="s">
        <v>8349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 s="15">
        <f t="shared" si="60"/>
        <v>127412.01000000001</v>
      </c>
      <c r="E1982"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>
        <f t="shared" si="61"/>
        <v>88706.005000000005</v>
      </c>
      <c r="Q1982" s="5" t="s">
        <v>8319</v>
      </c>
      <c r="R1982" t="s">
        <v>8349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 s="15">
        <f t="shared" si="60"/>
        <v>-7119</v>
      </c>
      <c r="E1983">
        <v>7500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>
        <f t="shared" si="61"/>
        <v>190.5</v>
      </c>
      <c r="Q1983" s="5" t="s">
        <v>8338</v>
      </c>
      <c r="R1983" t="s">
        <v>8350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 s="15">
        <f t="shared" si="60"/>
        <v>-180000</v>
      </c>
      <c r="E1984">
        <v>180000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>
        <f t="shared" si="61"/>
        <v>0</v>
      </c>
      <c r="Q1984" s="5" t="s">
        <v>8338</v>
      </c>
      <c r="R1984" t="s">
        <v>8350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 s="15">
        <f t="shared" si="60"/>
        <v>-31581</v>
      </c>
      <c r="E1985">
        <v>33000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>
        <f t="shared" si="61"/>
        <v>709.5</v>
      </c>
      <c r="Q1985" s="5" t="s">
        <v>8338</v>
      </c>
      <c r="R1985" t="s">
        <v>8350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 s="15">
        <f t="shared" si="60"/>
        <v>-11828</v>
      </c>
      <c r="E1986">
        <v>15000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>
        <f t="shared" si="61"/>
        <v>1586</v>
      </c>
      <c r="Q1986" s="5" t="s">
        <v>8338</v>
      </c>
      <c r="R1986" t="s">
        <v>8350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 s="15">
        <f t="shared" ref="D1987:D2050" si="62">F1987-E1987</f>
        <v>-1549</v>
      </c>
      <c r="E1987">
        <v>1600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>
        <f t="shared" ref="P1987:P2050" si="63">AVERAGE(D1987:E1987)</f>
        <v>25.5</v>
      </c>
      <c r="Q1987" s="5" t="s">
        <v>8338</v>
      </c>
      <c r="R1987" t="s">
        <v>8350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 s="15">
        <f t="shared" si="62"/>
        <v>-1999</v>
      </c>
      <c r="E1988">
        <v>2000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>
        <f t="shared" si="63"/>
        <v>0.5</v>
      </c>
      <c r="Q1988" s="5" t="s">
        <v>8338</v>
      </c>
      <c r="R1988" t="s">
        <v>8350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 s="15">
        <f t="shared" si="62"/>
        <v>-3164</v>
      </c>
      <c r="E1989">
        <v>5500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>
        <f t="shared" si="63"/>
        <v>1168</v>
      </c>
      <c r="Q1989" s="5" t="s">
        <v>8338</v>
      </c>
      <c r="R1989" t="s">
        <v>8350</v>
      </c>
    </row>
    <row r="1990" spans="1:18" x14ac:dyDescent="0.25">
      <c r="A1990">
        <v>1988</v>
      </c>
      <c r="B1990" s="3" t="s">
        <v>1989</v>
      </c>
      <c r="C1990" s="3" t="s">
        <v>6098</v>
      </c>
      <c r="D1990" s="15">
        <f t="shared" si="62"/>
        <v>-5975</v>
      </c>
      <c r="E1990">
        <v>6000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>
        <f t="shared" si="63"/>
        <v>12.5</v>
      </c>
      <c r="Q1990" s="5" t="s">
        <v>8338</v>
      </c>
      <c r="R1990" t="s">
        <v>8350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 s="15">
        <f t="shared" si="62"/>
        <v>-4950</v>
      </c>
      <c r="E1991">
        <v>5000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>
        <f t="shared" si="63"/>
        <v>25</v>
      </c>
      <c r="Q1991" s="5" t="s">
        <v>8338</v>
      </c>
      <c r="R1991" t="s">
        <v>8350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 s="15">
        <f t="shared" si="62"/>
        <v>-2491</v>
      </c>
      <c r="E1992">
        <v>3000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>
        <f t="shared" si="63"/>
        <v>254.5</v>
      </c>
      <c r="Q1992" s="5" t="s">
        <v>8338</v>
      </c>
      <c r="R1992" t="s">
        <v>8350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 s="15">
        <f t="shared" si="62"/>
        <v>-1860</v>
      </c>
      <c r="E1993">
        <v>2000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>
        <f t="shared" si="63"/>
        <v>70</v>
      </c>
      <c r="Q1993" s="5" t="s">
        <v>8338</v>
      </c>
      <c r="R1993" t="s">
        <v>8350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 s="15">
        <f t="shared" si="62"/>
        <v>-1498</v>
      </c>
      <c r="E1994">
        <v>1500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>
        <f t="shared" si="63"/>
        <v>1</v>
      </c>
      <c r="Q1994" s="5" t="s">
        <v>8338</v>
      </c>
      <c r="R1994" t="s">
        <v>8350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 s="15">
        <f t="shared" si="62"/>
        <v>-2000</v>
      </c>
      <c r="E1995">
        <v>2000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>
        <f t="shared" si="63"/>
        <v>0</v>
      </c>
      <c r="Q1995" s="5" t="s">
        <v>8338</v>
      </c>
      <c r="R1995" t="s">
        <v>8350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 s="15">
        <f t="shared" si="62"/>
        <v>-3200</v>
      </c>
      <c r="E1996">
        <v>3200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>
        <f t="shared" si="63"/>
        <v>0</v>
      </c>
      <c r="Q1996" s="5" t="s">
        <v>8338</v>
      </c>
      <c r="R1996" t="s">
        <v>8350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 s="15">
        <f t="shared" si="62"/>
        <v>-922</v>
      </c>
      <c r="E1997">
        <v>1000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>
        <f t="shared" si="63"/>
        <v>39</v>
      </c>
      <c r="Q1997" s="5" t="s">
        <v>8338</v>
      </c>
      <c r="R1997" t="s">
        <v>8350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 s="15">
        <f t="shared" si="62"/>
        <v>-133800</v>
      </c>
      <c r="E1998">
        <v>133800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>
        <f t="shared" si="63"/>
        <v>0</v>
      </c>
      <c r="Q1998" s="5" t="s">
        <v>8338</v>
      </c>
      <c r="R1998" t="s">
        <v>8350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 s="15">
        <f t="shared" si="62"/>
        <v>-6500</v>
      </c>
      <c r="E1999">
        <v>6500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>
        <f t="shared" si="63"/>
        <v>0</v>
      </c>
      <c r="Q1999" s="5" t="s">
        <v>8338</v>
      </c>
      <c r="R1999" t="s">
        <v>8350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 s="15">
        <f t="shared" si="62"/>
        <v>-1845</v>
      </c>
      <c r="E2000">
        <v>2500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>
        <f t="shared" si="63"/>
        <v>327.5</v>
      </c>
      <c r="Q2000" s="5" t="s">
        <v>8338</v>
      </c>
      <c r="R2000" t="s">
        <v>8350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 s="15">
        <f t="shared" si="62"/>
        <v>-30764</v>
      </c>
      <c r="E2001">
        <v>31000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>
        <f t="shared" si="63"/>
        <v>118</v>
      </c>
      <c r="Q2001" s="5" t="s">
        <v>8338</v>
      </c>
      <c r="R2001" t="s">
        <v>8350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 s="15">
        <f t="shared" si="62"/>
        <v>-4375</v>
      </c>
      <c r="E2002">
        <v>5000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>
        <f t="shared" si="63"/>
        <v>312.5</v>
      </c>
      <c r="Q2002" s="5" t="s">
        <v>8338</v>
      </c>
      <c r="R2002" t="s">
        <v>8350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 s="15">
        <f t="shared" si="62"/>
        <v>155171</v>
      </c>
      <c r="E2003"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>
        <f t="shared" si="63"/>
        <v>105085.5</v>
      </c>
      <c r="Q2003" s="5" t="s">
        <v>8319</v>
      </c>
      <c r="R2003" t="s">
        <v>8349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 s="15">
        <f t="shared" si="62"/>
        <v>58397.11</v>
      </c>
      <c r="E2004"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>
        <f t="shared" si="63"/>
        <v>54198.555</v>
      </c>
      <c r="Q2004" s="5" t="s">
        <v>8319</v>
      </c>
      <c r="R2004" t="s">
        <v>8349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 s="15">
        <f t="shared" si="62"/>
        <v>1060</v>
      </c>
      <c r="E2005"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>
        <f t="shared" si="63"/>
        <v>780</v>
      </c>
      <c r="Q2005" s="5" t="s">
        <v>8319</v>
      </c>
      <c r="R2005" t="s">
        <v>8349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 s="15">
        <f t="shared" si="62"/>
        <v>67210.240000000005</v>
      </c>
      <c r="E2006"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>
        <f t="shared" si="63"/>
        <v>58605.120000000003</v>
      </c>
      <c r="Q2006" s="5" t="s">
        <v>8319</v>
      </c>
      <c r="R2006" t="s">
        <v>8349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 s="15">
        <f t="shared" si="62"/>
        <v>7104.0299999999988</v>
      </c>
      <c r="E2007"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>
        <f t="shared" si="63"/>
        <v>18552.014999999999</v>
      </c>
      <c r="Q2007" s="5" t="s">
        <v>8319</v>
      </c>
      <c r="R2007" t="s">
        <v>8349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 s="15">
        <f t="shared" si="62"/>
        <v>73920</v>
      </c>
      <c r="E2008"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>
        <f t="shared" si="63"/>
        <v>61960</v>
      </c>
      <c r="Q2008" s="5" t="s">
        <v>8319</v>
      </c>
      <c r="R2008" t="s">
        <v>8349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 s="15">
        <f t="shared" si="62"/>
        <v>1570.92</v>
      </c>
      <c r="E2009"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>
        <f t="shared" si="63"/>
        <v>5785.46</v>
      </c>
      <c r="Q2009" s="5" t="s">
        <v>8319</v>
      </c>
      <c r="R2009" t="s">
        <v>8349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 s="15">
        <f t="shared" si="62"/>
        <v>268.21000000000004</v>
      </c>
      <c r="E2010"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>
        <f t="shared" si="63"/>
        <v>919.5</v>
      </c>
      <c r="Q2010" s="5" t="s">
        <v>8319</v>
      </c>
      <c r="R2010" t="s">
        <v>8349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 s="15">
        <f t="shared" si="62"/>
        <v>102579</v>
      </c>
      <c r="E2011"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>
        <f t="shared" si="63"/>
        <v>76289.5</v>
      </c>
      <c r="Q2011" s="5" t="s">
        <v>8319</v>
      </c>
      <c r="R2011" t="s">
        <v>8349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 s="15">
        <f t="shared" si="62"/>
        <v>66015.899999999994</v>
      </c>
      <c r="E2012"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>
        <f t="shared" si="63"/>
        <v>48007.95</v>
      </c>
      <c r="Q2012" s="5" t="s">
        <v>8319</v>
      </c>
      <c r="R2012" t="s">
        <v>8349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 s="15">
        <f t="shared" si="62"/>
        <v>359782</v>
      </c>
      <c r="E2013"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>
        <f t="shared" si="63"/>
        <v>204891</v>
      </c>
      <c r="Q2013" s="5" t="s">
        <v>8319</v>
      </c>
      <c r="R2013" t="s">
        <v>8349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 s="15">
        <f t="shared" si="62"/>
        <v>6745</v>
      </c>
      <c r="E2014"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>
        <f t="shared" si="63"/>
        <v>5872.5</v>
      </c>
      <c r="Q2014" s="5" t="s">
        <v>8319</v>
      </c>
      <c r="R2014" t="s">
        <v>8349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 s="15">
        <f t="shared" si="62"/>
        <v>631862</v>
      </c>
      <c r="E2015"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>
        <f t="shared" si="63"/>
        <v>395931</v>
      </c>
      <c r="Q2015" s="5" t="s">
        <v>8319</v>
      </c>
      <c r="R2015" t="s">
        <v>8349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 s="15">
        <f t="shared" si="62"/>
        <v>2314134.67</v>
      </c>
      <c r="E2016"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>
        <f t="shared" si="63"/>
        <v>1172067.335</v>
      </c>
      <c r="Q2016" s="5" t="s">
        <v>8319</v>
      </c>
      <c r="R2016" t="s">
        <v>8349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 s="15">
        <f t="shared" si="62"/>
        <v>936.01000000000022</v>
      </c>
      <c r="E2017"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>
        <f t="shared" si="63"/>
        <v>4068.0050000000001</v>
      </c>
      <c r="Q2017" s="5" t="s">
        <v>8319</v>
      </c>
      <c r="R2017" t="s">
        <v>8349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 s="15">
        <f t="shared" si="62"/>
        <v>82154.22</v>
      </c>
      <c r="E2018"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>
        <f t="shared" si="63"/>
        <v>46077.11</v>
      </c>
      <c r="Q2018" s="5" t="s">
        <v>8319</v>
      </c>
      <c r="R2018" t="s">
        <v>8349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 s="15">
        <f t="shared" si="62"/>
        <v>6275.5999999999985</v>
      </c>
      <c r="E2019"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>
        <f t="shared" si="63"/>
        <v>15637.8</v>
      </c>
      <c r="Q2019" s="5" t="s">
        <v>8319</v>
      </c>
      <c r="R2019" t="s">
        <v>8349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 s="15">
        <f t="shared" si="62"/>
        <v>1458.2299999999959</v>
      </c>
      <c r="E2020"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>
        <f t="shared" si="63"/>
        <v>33229.114999999998</v>
      </c>
      <c r="Q2020" s="5" t="s">
        <v>8319</v>
      </c>
      <c r="R2020" t="s">
        <v>8349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 s="15">
        <f t="shared" si="62"/>
        <v>153963.9</v>
      </c>
      <c r="E2021"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>
        <f t="shared" si="63"/>
        <v>96981.95</v>
      </c>
      <c r="Q2021" s="5" t="s">
        <v>8319</v>
      </c>
      <c r="R2021" t="s">
        <v>8349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 s="15">
        <f t="shared" si="62"/>
        <v>1385</v>
      </c>
      <c r="E2022"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>
        <f t="shared" si="63"/>
        <v>1442.5</v>
      </c>
      <c r="Q2022" s="5" t="s">
        <v>8319</v>
      </c>
      <c r="R2022" t="s">
        <v>8349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 s="15">
        <f t="shared" si="62"/>
        <v>9055</v>
      </c>
      <c r="E2023"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>
        <f t="shared" si="63"/>
        <v>7027.5</v>
      </c>
      <c r="Q2023" s="5" t="s">
        <v>8319</v>
      </c>
      <c r="R2023" t="s">
        <v>8349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 s="15">
        <f t="shared" si="62"/>
        <v>25137</v>
      </c>
      <c r="E2024"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>
        <f t="shared" si="63"/>
        <v>62568.5</v>
      </c>
      <c r="Q2024" s="5" t="s">
        <v>8319</v>
      </c>
      <c r="R2024" t="s">
        <v>8349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 s="15">
        <f t="shared" si="62"/>
        <v>61459</v>
      </c>
      <c r="E2025"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>
        <f t="shared" si="63"/>
        <v>80729.5</v>
      </c>
      <c r="Q2025" s="5" t="s">
        <v>8319</v>
      </c>
      <c r="R2025" t="s">
        <v>8349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 s="15">
        <f t="shared" si="62"/>
        <v>19414</v>
      </c>
      <c r="E2026"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>
        <f t="shared" si="63"/>
        <v>11707</v>
      </c>
      <c r="Q2026" s="5" t="s">
        <v>8319</v>
      </c>
      <c r="R2026" t="s">
        <v>8349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 s="15">
        <f t="shared" si="62"/>
        <v>80920</v>
      </c>
      <c r="E2027"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>
        <f t="shared" si="63"/>
        <v>80460</v>
      </c>
      <c r="Q2027" s="5" t="s">
        <v>8319</v>
      </c>
      <c r="R2027" t="s">
        <v>8349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 s="15">
        <f t="shared" si="62"/>
        <v>8370.7699999999968</v>
      </c>
      <c r="E2028"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>
        <f t="shared" si="63"/>
        <v>16685.384999999998</v>
      </c>
      <c r="Q2028" s="5" t="s">
        <v>8319</v>
      </c>
      <c r="R2028" t="s">
        <v>8349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 s="15">
        <f t="shared" si="62"/>
        <v>20249</v>
      </c>
      <c r="E2029"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>
        <f t="shared" si="63"/>
        <v>60124.5</v>
      </c>
      <c r="Q2029" s="5" t="s">
        <v>8319</v>
      </c>
      <c r="R2029" t="s">
        <v>8349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 s="15">
        <f t="shared" si="62"/>
        <v>785</v>
      </c>
      <c r="E2030"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>
        <f t="shared" si="63"/>
        <v>1892.5</v>
      </c>
      <c r="Q2030" s="5" t="s">
        <v>8319</v>
      </c>
      <c r="R2030" t="s">
        <v>8349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 s="15">
        <f t="shared" si="62"/>
        <v>6530</v>
      </c>
      <c r="E2031"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>
        <f t="shared" si="63"/>
        <v>4515</v>
      </c>
      <c r="Q2031" s="5" t="s">
        <v>8319</v>
      </c>
      <c r="R2031" t="s">
        <v>8349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 s="15">
        <f t="shared" si="62"/>
        <v>41366</v>
      </c>
      <c r="E2032"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>
        <f t="shared" si="63"/>
        <v>37067</v>
      </c>
      <c r="Q2032" s="5" t="s">
        <v>8319</v>
      </c>
      <c r="R2032" t="s">
        <v>8349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 s="15">
        <f t="shared" si="62"/>
        <v>10175</v>
      </c>
      <c r="E2033"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>
        <f t="shared" si="63"/>
        <v>30087.5</v>
      </c>
      <c r="Q2033" s="5" t="s">
        <v>8319</v>
      </c>
      <c r="R2033" t="s">
        <v>8349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 s="15">
        <f t="shared" si="62"/>
        <v>51047</v>
      </c>
      <c r="E2034"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>
        <f t="shared" si="63"/>
        <v>38023.5</v>
      </c>
      <c r="Q2034" s="5" t="s">
        <v>8319</v>
      </c>
      <c r="R2034" t="s">
        <v>8349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 s="15">
        <f t="shared" si="62"/>
        <v>19669</v>
      </c>
      <c r="E2035"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>
        <f t="shared" si="63"/>
        <v>22334.5</v>
      </c>
      <c r="Q2035" s="5" t="s">
        <v>8319</v>
      </c>
      <c r="R2035" t="s">
        <v>8349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 s="15">
        <f t="shared" si="62"/>
        <v>223719.59000000003</v>
      </c>
      <c r="E2036"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>
        <f t="shared" si="63"/>
        <v>150859.79500000001</v>
      </c>
      <c r="Q2036" s="5" t="s">
        <v>8319</v>
      </c>
      <c r="R2036" t="s">
        <v>8349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 s="15">
        <f t="shared" si="62"/>
        <v>88829.140000000014</v>
      </c>
      <c r="E2037"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>
        <f t="shared" si="63"/>
        <v>84414.57</v>
      </c>
      <c r="Q2037" s="5" t="s">
        <v>8319</v>
      </c>
      <c r="R2037" t="s">
        <v>8349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 s="15">
        <f t="shared" si="62"/>
        <v>9500.5</v>
      </c>
      <c r="E2038"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>
        <f t="shared" si="63"/>
        <v>19750.25</v>
      </c>
      <c r="Q2038" s="5" t="s">
        <v>8319</v>
      </c>
      <c r="R2038" t="s">
        <v>8349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 s="15">
        <f t="shared" si="62"/>
        <v>20047.64</v>
      </c>
      <c r="E2039"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>
        <f t="shared" si="63"/>
        <v>15023.82</v>
      </c>
      <c r="Q2039" s="5" t="s">
        <v>8319</v>
      </c>
      <c r="R2039" t="s">
        <v>8349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 s="15">
        <f t="shared" si="62"/>
        <v>25641</v>
      </c>
      <c r="E2040"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>
        <f t="shared" si="63"/>
        <v>16820.5</v>
      </c>
      <c r="Q2040" s="5" t="s">
        <v>8319</v>
      </c>
      <c r="R2040" t="s">
        <v>8349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 s="15">
        <f t="shared" si="62"/>
        <v>45271</v>
      </c>
      <c r="E2041"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>
        <f t="shared" si="63"/>
        <v>85135.5</v>
      </c>
      <c r="Q2041" s="5" t="s">
        <v>8319</v>
      </c>
      <c r="R2041" t="s">
        <v>8349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 s="15">
        <f t="shared" si="62"/>
        <v>4445.1400000000003</v>
      </c>
      <c r="E2042"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>
        <f t="shared" si="63"/>
        <v>3722.57</v>
      </c>
      <c r="Q2042" s="5" t="s">
        <v>8319</v>
      </c>
      <c r="R2042" t="s">
        <v>8349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 s="15">
        <f t="shared" si="62"/>
        <v>7777</v>
      </c>
      <c r="E2043"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>
        <f t="shared" si="63"/>
        <v>8638.5</v>
      </c>
      <c r="Q2043" s="5" t="s">
        <v>8319</v>
      </c>
      <c r="R2043" t="s">
        <v>8349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 s="15">
        <f t="shared" si="62"/>
        <v>2353</v>
      </c>
      <c r="E2044"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>
        <f t="shared" si="63"/>
        <v>6176.5</v>
      </c>
      <c r="Q2044" s="5" t="s">
        <v>8319</v>
      </c>
      <c r="R2044" t="s">
        <v>8349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 s="15">
        <f t="shared" si="62"/>
        <v>5626</v>
      </c>
      <c r="E2045"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>
        <f t="shared" si="63"/>
        <v>3505.5</v>
      </c>
      <c r="Q2045" s="5" t="s">
        <v>8319</v>
      </c>
      <c r="R2045" t="s">
        <v>8349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 s="15">
        <f t="shared" si="62"/>
        <v>1232</v>
      </c>
      <c r="E2046"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>
        <f t="shared" si="63"/>
        <v>8116</v>
      </c>
      <c r="Q2046" s="5" t="s">
        <v>8319</v>
      </c>
      <c r="R2046" t="s">
        <v>8349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 s="15">
        <f t="shared" si="62"/>
        <v>35240.01</v>
      </c>
      <c r="E2047"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>
        <f t="shared" si="63"/>
        <v>20070.005000000001</v>
      </c>
      <c r="Q2047" s="5" t="s">
        <v>8319</v>
      </c>
      <c r="R2047" t="s">
        <v>8349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 s="15">
        <f t="shared" si="62"/>
        <v>2110</v>
      </c>
      <c r="E2048"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>
        <f t="shared" si="63"/>
        <v>6055</v>
      </c>
      <c r="Q2048" s="5" t="s">
        <v>8319</v>
      </c>
      <c r="R2048" t="s">
        <v>8349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 s="15">
        <f t="shared" si="62"/>
        <v>2939</v>
      </c>
      <c r="E2049"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>
        <f t="shared" si="63"/>
        <v>50469.5</v>
      </c>
      <c r="Q2049" s="5" t="s">
        <v>8319</v>
      </c>
      <c r="R2049" t="s">
        <v>8349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 s="15">
        <f t="shared" si="62"/>
        <v>41082.449999999997</v>
      </c>
      <c r="E2050"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>
        <f t="shared" si="63"/>
        <v>63041.224999999999</v>
      </c>
      <c r="Q2050" s="5" t="s">
        <v>8319</v>
      </c>
      <c r="R2050" t="s">
        <v>8349</v>
      </c>
    </row>
    <row r="2051" spans="1:18" x14ac:dyDescent="0.25">
      <c r="A2051">
        <v>2049</v>
      </c>
      <c r="B2051" s="3" t="s">
        <v>2050</v>
      </c>
      <c r="C2051" s="3" t="s">
        <v>6159</v>
      </c>
      <c r="D2051" s="15">
        <f t="shared" ref="D2051:D2114" si="64">F2051-E2051</f>
        <v>10095.349999999999</v>
      </c>
      <c r="E2051"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>
        <f t="shared" ref="P2051:P2114" si="65">AVERAGE(D2051:E2051)</f>
        <v>30047.674999999999</v>
      </c>
      <c r="Q2051" s="5" t="s">
        <v>8319</v>
      </c>
      <c r="R2051" t="s">
        <v>8349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 s="15">
        <f t="shared" si="64"/>
        <v>37327</v>
      </c>
      <c r="E2052"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>
        <f t="shared" si="65"/>
        <v>23663.5</v>
      </c>
      <c r="Q2052" s="5" t="s">
        <v>8319</v>
      </c>
      <c r="R2052" t="s">
        <v>8349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 s="15">
        <f t="shared" si="64"/>
        <v>2429</v>
      </c>
      <c r="E2053"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>
        <f t="shared" si="65"/>
        <v>5214.5</v>
      </c>
      <c r="Q2053" s="5" t="s">
        <v>8319</v>
      </c>
      <c r="R2053" t="s">
        <v>8349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 s="15">
        <f t="shared" si="64"/>
        <v>126524</v>
      </c>
      <c r="E2054"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>
        <f t="shared" si="65"/>
        <v>88262</v>
      </c>
      <c r="Q2054" s="5" t="s">
        <v>8319</v>
      </c>
      <c r="R2054" t="s">
        <v>8349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 s="15">
        <f t="shared" si="64"/>
        <v>51</v>
      </c>
      <c r="E2055"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>
        <f t="shared" si="65"/>
        <v>2525.5</v>
      </c>
      <c r="Q2055" s="5" t="s">
        <v>8319</v>
      </c>
      <c r="R2055" t="s">
        <v>8349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 s="15">
        <f t="shared" si="64"/>
        <v>4757</v>
      </c>
      <c r="E2056"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>
        <f t="shared" si="65"/>
        <v>19878.5</v>
      </c>
      <c r="Q2056" s="5" t="s">
        <v>8319</v>
      </c>
      <c r="R2056" t="s">
        <v>8349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 s="15">
        <f t="shared" si="64"/>
        <v>4045</v>
      </c>
      <c r="E2057"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>
        <f t="shared" si="65"/>
        <v>5022.5</v>
      </c>
      <c r="Q2057" s="5" t="s">
        <v>8319</v>
      </c>
      <c r="R2057" t="s">
        <v>8349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 s="15">
        <f t="shared" si="64"/>
        <v>26726</v>
      </c>
      <c r="E2058"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>
        <f t="shared" si="65"/>
        <v>38363</v>
      </c>
      <c r="Q2058" s="5" t="s">
        <v>8319</v>
      </c>
      <c r="R2058" t="s">
        <v>8349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 s="15">
        <f t="shared" si="64"/>
        <v>15334.830000000002</v>
      </c>
      <c r="E2059"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>
        <f t="shared" si="65"/>
        <v>15167.415000000001</v>
      </c>
      <c r="Q2059" s="5" t="s">
        <v>8319</v>
      </c>
      <c r="R2059" t="s">
        <v>8349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 s="15">
        <f t="shared" si="64"/>
        <v>1748</v>
      </c>
      <c r="E2060"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>
        <f t="shared" si="65"/>
        <v>2154</v>
      </c>
      <c r="Q2060" s="5" t="s">
        <v>8319</v>
      </c>
      <c r="R2060" t="s">
        <v>8349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 s="15">
        <f t="shared" si="64"/>
        <v>13037</v>
      </c>
      <c r="E2061"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>
        <f t="shared" si="65"/>
        <v>21518.5</v>
      </c>
      <c r="Q2061" s="5" t="s">
        <v>8319</v>
      </c>
      <c r="R2061" t="s">
        <v>8349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 s="15">
        <f t="shared" si="64"/>
        <v>24100</v>
      </c>
      <c r="E2062"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>
        <f t="shared" si="65"/>
        <v>24550</v>
      </c>
      <c r="Q2062" s="5" t="s">
        <v>8319</v>
      </c>
      <c r="R2062" t="s">
        <v>8349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 s="15">
        <f t="shared" si="64"/>
        <v>396</v>
      </c>
      <c r="E2063"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>
        <f t="shared" si="65"/>
        <v>2698</v>
      </c>
      <c r="Q2063" s="5" t="s">
        <v>8319</v>
      </c>
      <c r="R2063" t="s">
        <v>8349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 s="15">
        <f t="shared" si="64"/>
        <v>14977</v>
      </c>
      <c r="E2064"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>
        <f t="shared" si="65"/>
        <v>57488.5</v>
      </c>
      <c r="Q2064" s="5" t="s">
        <v>8319</v>
      </c>
      <c r="R2064" t="s">
        <v>8349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 s="15">
        <f t="shared" si="64"/>
        <v>1922</v>
      </c>
      <c r="E2065"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>
        <f t="shared" si="65"/>
        <v>2961</v>
      </c>
      <c r="Q2065" s="5" t="s">
        <v>8319</v>
      </c>
      <c r="R2065" t="s">
        <v>8349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 s="15">
        <f t="shared" si="64"/>
        <v>238822.27000000002</v>
      </c>
      <c r="E2066"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>
        <f t="shared" si="65"/>
        <v>250392.13500000001</v>
      </c>
      <c r="Q2066" s="5" t="s">
        <v>8319</v>
      </c>
      <c r="R2066" t="s">
        <v>8349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 s="15">
        <f t="shared" si="64"/>
        <v>39686.050000000003</v>
      </c>
      <c r="E2067"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>
        <f t="shared" si="65"/>
        <v>39843.025000000001</v>
      </c>
      <c r="Q2067" s="5" t="s">
        <v>8319</v>
      </c>
      <c r="R2067" t="s">
        <v>8349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 s="15">
        <f t="shared" si="64"/>
        <v>2372</v>
      </c>
      <c r="E2068"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>
        <f t="shared" si="65"/>
        <v>2186</v>
      </c>
      <c r="Q2068" s="5" t="s">
        <v>8319</v>
      </c>
      <c r="R2068" t="s">
        <v>8349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 s="15">
        <f t="shared" si="64"/>
        <v>133</v>
      </c>
      <c r="E2069"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>
        <f t="shared" si="65"/>
        <v>314</v>
      </c>
      <c r="Q2069" s="5" t="s">
        <v>8319</v>
      </c>
      <c r="R2069" t="s">
        <v>8349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 s="15">
        <f t="shared" si="64"/>
        <v>1305.9700000000012</v>
      </c>
      <c r="E2070"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>
        <f t="shared" si="65"/>
        <v>13152.985000000001</v>
      </c>
      <c r="Q2070" s="5" t="s">
        <v>8319</v>
      </c>
      <c r="R2070" t="s">
        <v>8349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 s="15">
        <f t="shared" si="64"/>
        <v>14203.330000000002</v>
      </c>
      <c r="E2071"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>
        <f t="shared" si="65"/>
        <v>32101.665000000001</v>
      </c>
      <c r="Q2071" s="5" t="s">
        <v>8319</v>
      </c>
      <c r="R2071" t="s">
        <v>8349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 s="15">
        <f t="shared" si="64"/>
        <v>271659</v>
      </c>
      <c r="E2072"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>
        <f t="shared" si="65"/>
        <v>198329.5</v>
      </c>
      <c r="Q2072" s="5" t="s">
        <v>8319</v>
      </c>
      <c r="R2072" t="s">
        <v>8349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 s="15">
        <f t="shared" si="64"/>
        <v>36146</v>
      </c>
      <c r="E2073"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>
        <f t="shared" si="65"/>
        <v>28073</v>
      </c>
      <c r="Q2073" s="5" t="s">
        <v>8319</v>
      </c>
      <c r="R2073" t="s">
        <v>8349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 s="15">
        <f t="shared" si="64"/>
        <v>7673</v>
      </c>
      <c r="E2074"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>
        <f t="shared" si="65"/>
        <v>39586.5</v>
      </c>
      <c r="Q2074" s="5" t="s">
        <v>8319</v>
      </c>
      <c r="R2074" t="s">
        <v>8349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 s="15">
        <f t="shared" si="64"/>
        <v>52604.299999999988</v>
      </c>
      <c r="E2075"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>
        <f t="shared" si="65"/>
        <v>76302.149999999994</v>
      </c>
      <c r="Q2075" s="5" t="s">
        <v>8319</v>
      </c>
      <c r="R2075" t="s">
        <v>8349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 s="15">
        <f t="shared" si="64"/>
        <v>15</v>
      </c>
      <c r="E2076"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>
        <f t="shared" si="65"/>
        <v>307.5</v>
      </c>
      <c r="Q2076" s="5" t="s">
        <v>8319</v>
      </c>
      <c r="R2076" t="s">
        <v>8349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 s="15">
        <f t="shared" si="64"/>
        <v>157821.6</v>
      </c>
      <c r="E2077"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>
        <f t="shared" si="65"/>
        <v>83910.3</v>
      </c>
      <c r="Q2077" s="5" t="s">
        <v>8319</v>
      </c>
      <c r="R2077" t="s">
        <v>8349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 s="15">
        <f t="shared" si="64"/>
        <v>793594.99</v>
      </c>
      <c r="E2078"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>
        <f t="shared" si="65"/>
        <v>486297.495</v>
      </c>
      <c r="Q2078" s="5" t="s">
        <v>8319</v>
      </c>
      <c r="R2078" t="s">
        <v>8349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 s="15">
        <f t="shared" si="64"/>
        <v>7754</v>
      </c>
      <c r="E2079"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>
        <f t="shared" si="65"/>
        <v>28877</v>
      </c>
      <c r="Q2079" s="5" t="s">
        <v>8319</v>
      </c>
      <c r="R2079" t="s">
        <v>8349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 s="15">
        <f t="shared" si="64"/>
        <v>6241</v>
      </c>
      <c r="E2080"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>
        <f t="shared" si="65"/>
        <v>13120.5</v>
      </c>
      <c r="Q2080" s="5" t="s">
        <v>8319</v>
      </c>
      <c r="R2080" t="s">
        <v>8349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 s="15">
        <f t="shared" si="64"/>
        <v>18817</v>
      </c>
      <c r="E2081"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>
        <f t="shared" si="65"/>
        <v>14408.5</v>
      </c>
      <c r="Q2081" s="5" t="s">
        <v>8319</v>
      </c>
      <c r="R2081" t="s">
        <v>8349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 s="15">
        <f t="shared" si="64"/>
        <v>4078</v>
      </c>
      <c r="E2082"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>
        <f t="shared" si="65"/>
        <v>2539</v>
      </c>
      <c r="Q2082" s="5" t="s">
        <v>8319</v>
      </c>
      <c r="R2082" t="s">
        <v>8349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 s="15">
        <f t="shared" si="64"/>
        <v>510</v>
      </c>
      <c r="E2083"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>
        <f t="shared" si="65"/>
        <v>2005</v>
      </c>
      <c r="Q2083" s="5" t="s">
        <v>8325</v>
      </c>
      <c r="R2083" t="s">
        <v>8329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 s="15">
        <f t="shared" si="64"/>
        <v>161</v>
      </c>
      <c r="E2084"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>
        <f t="shared" si="65"/>
        <v>830.5</v>
      </c>
      <c r="Q2084" s="5" t="s">
        <v>8325</v>
      </c>
      <c r="R2084" t="s">
        <v>8329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 s="15">
        <f t="shared" si="64"/>
        <v>100</v>
      </c>
      <c r="E2085"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>
        <f t="shared" si="65"/>
        <v>425</v>
      </c>
      <c r="Q2085" s="5" t="s">
        <v>8325</v>
      </c>
      <c r="R2085" t="s">
        <v>8329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 s="15">
        <f t="shared" si="64"/>
        <v>250</v>
      </c>
      <c r="E2086"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>
        <f t="shared" si="65"/>
        <v>1625</v>
      </c>
      <c r="Q2086" s="5" t="s">
        <v>8325</v>
      </c>
      <c r="R2086" t="s">
        <v>8329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 s="15">
        <f t="shared" si="64"/>
        <v>1412</v>
      </c>
      <c r="E2087"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>
        <f t="shared" si="65"/>
        <v>3706</v>
      </c>
      <c r="Q2087" s="5" t="s">
        <v>8325</v>
      </c>
      <c r="R2087" t="s">
        <v>8329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 s="15">
        <f t="shared" si="64"/>
        <v>28</v>
      </c>
      <c r="E2088"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>
        <f t="shared" si="65"/>
        <v>2014</v>
      </c>
      <c r="Q2088" s="5" t="s">
        <v>8325</v>
      </c>
      <c r="R2088" t="s">
        <v>8329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 s="15">
        <f t="shared" si="64"/>
        <v>53</v>
      </c>
      <c r="E2089"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>
        <f t="shared" si="65"/>
        <v>776.5</v>
      </c>
      <c r="Q2089" s="5" t="s">
        <v>8325</v>
      </c>
      <c r="R2089" t="s">
        <v>8329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 s="15">
        <f t="shared" si="64"/>
        <v>465.32000000000016</v>
      </c>
      <c r="E2090"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>
        <f t="shared" si="65"/>
        <v>1732.66</v>
      </c>
      <c r="Q2090" s="5" t="s">
        <v>8325</v>
      </c>
      <c r="R2090" t="s">
        <v>8329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 s="15">
        <f t="shared" si="64"/>
        <v>510.01000000000022</v>
      </c>
      <c r="E2091"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>
        <f t="shared" si="65"/>
        <v>1505.0050000000001</v>
      </c>
      <c r="Q2091" s="5" t="s">
        <v>8325</v>
      </c>
      <c r="R2091" t="s">
        <v>8329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 s="15">
        <f t="shared" si="64"/>
        <v>1203.2299999999996</v>
      </c>
      <c r="E2092"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>
        <f t="shared" si="65"/>
        <v>4601.6149999999998</v>
      </c>
      <c r="Q2092" s="5" t="s">
        <v>8325</v>
      </c>
      <c r="R2092" t="s">
        <v>8329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 s="15">
        <f t="shared" si="64"/>
        <v>3684.2000000000007</v>
      </c>
      <c r="E2093"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>
        <f t="shared" si="65"/>
        <v>10842.1</v>
      </c>
      <c r="Q2093" s="5" t="s">
        <v>8325</v>
      </c>
      <c r="R2093" t="s">
        <v>8329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 s="15">
        <f t="shared" si="64"/>
        <v>77</v>
      </c>
      <c r="E2094"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>
        <f t="shared" si="65"/>
        <v>3038.5</v>
      </c>
      <c r="Q2094" s="5" t="s">
        <v>8325</v>
      </c>
      <c r="R2094" t="s">
        <v>8329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 s="15">
        <f t="shared" si="64"/>
        <v>37</v>
      </c>
      <c r="E2095"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>
        <f t="shared" si="65"/>
        <v>768.5</v>
      </c>
      <c r="Q2095" s="5" t="s">
        <v>8325</v>
      </c>
      <c r="R2095" t="s">
        <v>8329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 s="15">
        <f t="shared" si="64"/>
        <v>719</v>
      </c>
      <c r="E2096"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>
        <f t="shared" si="65"/>
        <v>2109.5</v>
      </c>
      <c r="Q2096" s="5" t="s">
        <v>8325</v>
      </c>
      <c r="R2096" t="s">
        <v>8329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 s="15">
        <f t="shared" si="64"/>
        <v>0</v>
      </c>
      <c r="E2097"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>
        <f t="shared" si="65"/>
        <v>1250</v>
      </c>
      <c r="Q2097" s="5" t="s">
        <v>8325</v>
      </c>
      <c r="R2097" t="s">
        <v>8329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 s="15">
        <f t="shared" si="64"/>
        <v>10</v>
      </c>
      <c r="E2098"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>
        <f t="shared" si="65"/>
        <v>305</v>
      </c>
      <c r="Q2098" s="5" t="s">
        <v>8325</v>
      </c>
      <c r="R2098" t="s">
        <v>8329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 s="15">
        <f t="shared" si="64"/>
        <v>0</v>
      </c>
      <c r="E2099"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>
        <f t="shared" si="65"/>
        <v>1500</v>
      </c>
      <c r="Q2099" s="5" t="s">
        <v>8325</v>
      </c>
      <c r="R2099" t="s">
        <v>8329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 s="15">
        <f t="shared" si="64"/>
        <v>20</v>
      </c>
      <c r="E2100"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>
        <f t="shared" si="65"/>
        <v>3010</v>
      </c>
      <c r="Q2100" s="5" t="s">
        <v>8325</v>
      </c>
      <c r="R2100" t="s">
        <v>8329</v>
      </c>
    </row>
    <row r="2101" spans="1:18" x14ac:dyDescent="0.25">
      <c r="A2101">
        <v>2099</v>
      </c>
      <c r="B2101" s="3" t="s">
        <v>2100</v>
      </c>
      <c r="C2101" s="3" t="s">
        <v>6209</v>
      </c>
      <c r="D2101" s="15">
        <f t="shared" si="64"/>
        <v>971</v>
      </c>
      <c r="E2101"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>
        <f t="shared" si="65"/>
        <v>1985.5</v>
      </c>
      <c r="Q2101" s="5" t="s">
        <v>8325</v>
      </c>
      <c r="R2101" t="s">
        <v>8329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 s="15">
        <f t="shared" si="64"/>
        <v>220</v>
      </c>
      <c r="E2102"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>
        <f t="shared" si="65"/>
        <v>410</v>
      </c>
      <c r="Q2102" s="5" t="s">
        <v>8325</v>
      </c>
      <c r="R2102" t="s">
        <v>8329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 s="15">
        <f t="shared" si="64"/>
        <v>265</v>
      </c>
      <c r="E2103"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>
        <f t="shared" si="65"/>
        <v>1132.5</v>
      </c>
      <c r="Q2103" s="5" t="s">
        <v>8325</v>
      </c>
      <c r="R2103" t="s">
        <v>8329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 s="15">
        <f t="shared" si="64"/>
        <v>360</v>
      </c>
      <c r="E2104"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>
        <f t="shared" si="65"/>
        <v>680</v>
      </c>
      <c r="Q2104" s="5" t="s">
        <v>8325</v>
      </c>
      <c r="R2104" t="s">
        <v>8329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 s="15">
        <f t="shared" si="64"/>
        <v>3587</v>
      </c>
      <c r="E2105"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>
        <f t="shared" si="65"/>
        <v>5682</v>
      </c>
      <c r="Q2105" s="5" t="s">
        <v>8325</v>
      </c>
      <c r="R2105" t="s">
        <v>8329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 s="15">
        <f t="shared" si="64"/>
        <v>236</v>
      </c>
      <c r="E2106"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>
        <f t="shared" si="65"/>
        <v>518</v>
      </c>
      <c r="Q2106" s="5" t="s">
        <v>8325</v>
      </c>
      <c r="R2106" t="s">
        <v>8329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 s="15">
        <f t="shared" si="64"/>
        <v>3080</v>
      </c>
      <c r="E2107"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>
        <f t="shared" si="65"/>
        <v>2540</v>
      </c>
      <c r="Q2107" s="5" t="s">
        <v>8325</v>
      </c>
      <c r="R2107" t="s">
        <v>8329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 s="15">
        <f t="shared" si="64"/>
        <v>155</v>
      </c>
      <c r="E2108"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>
        <f t="shared" si="65"/>
        <v>1177.5</v>
      </c>
      <c r="Q2108" s="5" t="s">
        <v>8325</v>
      </c>
      <c r="R2108" t="s">
        <v>8329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 s="15">
        <f t="shared" si="64"/>
        <v>154.65999999999985</v>
      </c>
      <c r="E2109"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>
        <f t="shared" si="65"/>
        <v>1077.33</v>
      </c>
      <c r="Q2109" s="5" t="s">
        <v>8325</v>
      </c>
      <c r="R2109" t="s">
        <v>8329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 s="15">
        <f t="shared" si="64"/>
        <v>1170</v>
      </c>
      <c r="E2110"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>
        <f t="shared" si="65"/>
        <v>8585</v>
      </c>
      <c r="Q2110" s="5" t="s">
        <v>8325</v>
      </c>
      <c r="R2110" t="s">
        <v>8329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 s="15">
        <f t="shared" si="64"/>
        <v>261</v>
      </c>
      <c r="E2111"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>
        <f t="shared" si="65"/>
        <v>2130.5</v>
      </c>
      <c r="Q2111" s="5" t="s">
        <v>8325</v>
      </c>
      <c r="R2111" t="s">
        <v>8329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 s="15">
        <f t="shared" si="64"/>
        <v>7</v>
      </c>
      <c r="E2112"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>
        <f t="shared" si="65"/>
        <v>1003.5</v>
      </c>
      <c r="Q2112" s="5" t="s">
        <v>8325</v>
      </c>
      <c r="R2112" t="s">
        <v>8329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 s="15">
        <f t="shared" si="64"/>
        <v>130</v>
      </c>
      <c r="E2113"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>
        <f t="shared" si="65"/>
        <v>1065</v>
      </c>
      <c r="Q2113" s="5" t="s">
        <v>8325</v>
      </c>
      <c r="R2113" t="s">
        <v>8329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 s="15">
        <f t="shared" si="64"/>
        <v>0</v>
      </c>
      <c r="E2114"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>
        <f t="shared" si="65"/>
        <v>150</v>
      </c>
      <c r="Q2114" s="5" t="s">
        <v>8325</v>
      </c>
      <c r="R2114" t="s">
        <v>8329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 s="15">
        <f t="shared" ref="D2115:D2178" si="66">F2115-E2115</f>
        <v>340</v>
      </c>
      <c r="E2115"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>
        <f t="shared" ref="P2115:P2178" si="67">AVERAGE(D2115:E2115)</f>
        <v>3670</v>
      </c>
      <c r="Q2115" s="5" t="s">
        <v>8325</v>
      </c>
      <c r="R2115" t="s">
        <v>8329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 s="15">
        <f t="shared" si="66"/>
        <v>235</v>
      </c>
      <c r="E2116"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>
        <f t="shared" si="67"/>
        <v>2617.5</v>
      </c>
      <c r="Q2116" s="5" t="s">
        <v>8325</v>
      </c>
      <c r="R2116" t="s">
        <v>8329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 s="15">
        <f t="shared" si="66"/>
        <v>1885</v>
      </c>
      <c r="E2117"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>
        <f t="shared" si="67"/>
        <v>1692.5</v>
      </c>
      <c r="Q2117" s="5" t="s">
        <v>8325</v>
      </c>
      <c r="R2117" t="s">
        <v>8329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 s="15">
        <f t="shared" si="66"/>
        <v>434</v>
      </c>
      <c r="E2118"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>
        <f t="shared" si="67"/>
        <v>24217</v>
      </c>
      <c r="Q2118" s="5" t="s">
        <v>8325</v>
      </c>
      <c r="R2118" t="s">
        <v>8329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 s="15">
        <f t="shared" si="66"/>
        <v>573</v>
      </c>
      <c r="E2119"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>
        <f t="shared" si="67"/>
        <v>886.5</v>
      </c>
      <c r="Q2119" s="5" t="s">
        <v>8325</v>
      </c>
      <c r="R2119" t="s">
        <v>8329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 s="15">
        <f t="shared" si="66"/>
        <v>346.1099999999999</v>
      </c>
      <c r="E2120"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>
        <f t="shared" si="67"/>
        <v>673.05499999999995</v>
      </c>
      <c r="Q2120" s="5" t="s">
        <v>8325</v>
      </c>
      <c r="R2120" t="s">
        <v>8329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 s="15">
        <f t="shared" si="66"/>
        <v>15</v>
      </c>
      <c r="E2121"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>
        <f t="shared" si="67"/>
        <v>1007.5</v>
      </c>
      <c r="Q2121" s="5" t="s">
        <v>8325</v>
      </c>
      <c r="R2121" t="s">
        <v>8329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 s="15">
        <f t="shared" si="66"/>
        <v>70.430000000000291</v>
      </c>
      <c r="E2122"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>
        <f t="shared" si="67"/>
        <v>4035.2150000000001</v>
      </c>
      <c r="Q2122" s="5" t="s">
        <v>8325</v>
      </c>
      <c r="R2122" t="s">
        <v>8329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 s="15">
        <f t="shared" si="66"/>
        <v>-49716</v>
      </c>
      <c r="E2123">
        <v>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>
        <f t="shared" si="67"/>
        <v>142</v>
      </c>
      <c r="Q2123" s="5" t="s">
        <v>8333</v>
      </c>
      <c r="R2123" t="s">
        <v>8334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 s="15">
        <f t="shared" si="66"/>
        <v>-79690</v>
      </c>
      <c r="E2124">
        <v>80000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>
        <f t="shared" si="67"/>
        <v>155</v>
      </c>
      <c r="Q2124" s="5" t="s">
        <v>8333</v>
      </c>
      <c r="R2124" t="s">
        <v>8334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 s="15">
        <f t="shared" si="66"/>
        <v>-450</v>
      </c>
      <c r="E2125">
        <v>500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>
        <f t="shared" si="67"/>
        <v>25</v>
      </c>
      <c r="Q2125" s="5" t="s">
        <v>8333</v>
      </c>
      <c r="R2125" t="s">
        <v>8334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 s="15">
        <f t="shared" si="66"/>
        <v>-985</v>
      </c>
      <c r="E2126">
        <v>1100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>
        <f t="shared" si="67"/>
        <v>57.5</v>
      </c>
      <c r="Q2126" s="5" t="s">
        <v>8333</v>
      </c>
      <c r="R2126" t="s">
        <v>8334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 s="15">
        <f t="shared" si="66"/>
        <v>-59148</v>
      </c>
      <c r="E2127">
        <v>60000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>
        <f t="shared" si="67"/>
        <v>426</v>
      </c>
      <c r="Q2127" s="5" t="s">
        <v>8333</v>
      </c>
      <c r="R2127" t="s">
        <v>8334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 s="15">
        <f t="shared" si="66"/>
        <v>-19990</v>
      </c>
      <c r="E2128">
        <v>20000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>
        <f t="shared" si="67"/>
        <v>5</v>
      </c>
      <c r="Q2128" s="5" t="s">
        <v>8333</v>
      </c>
      <c r="R2128" t="s">
        <v>8334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 s="15">
        <f t="shared" si="66"/>
        <v>-19924</v>
      </c>
      <c r="E2129">
        <v>28000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>
        <f t="shared" si="67"/>
        <v>4038</v>
      </c>
      <c r="Q2129" s="5" t="s">
        <v>8333</v>
      </c>
      <c r="R2129" t="s">
        <v>8334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 s="15">
        <f t="shared" si="66"/>
        <v>-14975</v>
      </c>
      <c r="E2130">
        <v>15000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>
        <f t="shared" si="67"/>
        <v>12.5</v>
      </c>
      <c r="Q2130" s="5" t="s">
        <v>8333</v>
      </c>
      <c r="R2130" t="s">
        <v>8334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 s="15">
        <f t="shared" si="66"/>
        <v>-1764</v>
      </c>
      <c r="E2131">
        <v>2000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>
        <f t="shared" si="67"/>
        <v>118</v>
      </c>
      <c r="Q2131" s="5" t="s">
        <v>8333</v>
      </c>
      <c r="R2131" t="s">
        <v>8334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 s="15">
        <f t="shared" si="66"/>
        <v>-41915</v>
      </c>
      <c r="E2132">
        <v>42000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>
        <f t="shared" si="67"/>
        <v>42.5</v>
      </c>
      <c r="Q2132" s="5" t="s">
        <v>8333</v>
      </c>
      <c r="R2132" t="s">
        <v>8334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 s="15">
        <f t="shared" si="66"/>
        <v>-475</v>
      </c>
      <c r="E2133">
        <v>500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>
        <f t="shared" si="67"/>
        <v>12.5</v>
      </c>
      <c r="Q2133" s="5" t="s">
        <v>8333</v>
      </c>
      <c r="R2133" t="s">
        <v>8334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 s="15">
        <f t="shared" si="66"/>
        <v>-97887.01</v>
      </c>
      <c r="E2134">
        <v>100000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>
        <f t="shared" si="67"/>
        <v>1056.4950000000026</v>
      </c>
      <c r="Q2134" s="5" t="s">
        <v>8333</v>
      </c>
      <c r="R2134" t="s">
        <v>8334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 s="15">
        <f t="shared" si="66"/>
        <v>-984</v>
      </c>
      <c r="E2135">
        <v>1000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>
        <f t="shared" si="67"/>
        <v>8</v>
      </c>
      <c r="Q2135" s="5" t="s">
        <v>8333</v>
      </c>
      <c r="R2135" t="s">
        <v>8334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 s="15">
        <f t="shared" si="66"/>
        <v>-5896</v>
      </c>
      <c r="E2136">
        <v>6000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>
        <f t="shared" si="67"/>
        <v>52</v>
      </c>
      <c r="Q2136" s="5" t="s">
        <v>8333</v>
      </c>
      <c r="R2136" t="s">
        <v>8334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 s="15">
        <f t="shared" si="66"/>
        <v>-4522</v>
      </c>
      <c r="E2137">
        <v>5000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>
        <f t="shared" si="67"/>
        <v>239</v>
      </c>
      <c r="Q2137" s="5" t="s">
        <v>8333</v>
      </c>
      <c r="R2137" t="s">
        <v>8334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 s="15">
        <f t="shared" si="66"/>
        <v>-79952.31</v>
      </c>
      <c r="E2138">
        <v>80000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>
        <f t="shared" si="67"/>
        <v>23.845000000001164</v>
      </c>
      <c r="Q2138" s="5" t="s">
        <v>8333</v>
      </c>
      <c r="R2138" t="s">
        <v>8334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 s="15">
        <f t="shared" si="66"/>
        <v>-35797</v>
      </c>
      <c r="E2139">
        <v>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>
        <f t="shared" si="67"/>
        <v>7101.5</v>
      </c>
      <c r="Q2139" s="5" t="s">
        <v>8333</v>
      </c>
      <c r="R2139" t="s">
        <v>8334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 s="15">
        <f t="shared" si="66"/>
        <v>-872</v>
      </c>
      <c r="E2140">
        <v>1000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>
        <f t="shared" si="67"/>
        <v>64</v>
      </c>
      <c r="Q2140" s="5" t="s">
        <v>8333</v>
      </c>
      <c r="R2140" t="s">
        <v>8334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 s="15">
        <f t="shared" si="66"/>
        <v>-28374</v>
      </c>
      <c r="E2141">
        <v>30000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>
        <f t="shared" si="67"/>
        <v>813</v>
      </c>
      <c r="Q2141" s="5" t="s">
        <v>8333</v>
      </c>
      <c r="R2141" t="s">
        <v>8334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 s="15">
        <f t="shared" si="66"/>
        <v>-499440</v>
      </c>
      <c r="E2142">
        <v>500000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>
        <f t="shared" si="67"/>
        <v>280</v>
      </c>
      <c r="Q2142" s="5" t="s">
        <v>8333</v>
      </c>
      <c r="R2142" t="s">
        <v>8334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 s="15">
        <f t="shared" si="66"/>
        <v>-15000</v>
      </c>
      <c r="E2143">
        <v>15000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>
        <f t="shared" si="67"/>
        <v>0</v>
      </c>
      <c r="Q2143" s="5" t="s">
        <v>8333</v>
      </c>
      <c r="R2143" t="s">
        <v>8334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 s="15">
        <f t="shared" si="66"/>
        <v>-9899</v>
      </c>
      <c r="E2144">
        <v>10500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>
        <f t="shared" si="67"/>
        <v>300.5</v>
      </c>
      <c r="Q2144" s="5" t="s">
        <v>8333</v>
      </c>
      <c r="R2144" t="s">
        <v>8334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 s="15">
        <f t="shared" si="66"/>
        <v>-1775</v>
      </c>
      <c r="E2145">
        <v>2000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>
        <f t="shared" si="67"/>
        <v>112.5</v>
      </c>
      <c r="Q2145" s="5" t="s">
        <v>8333</v>
      </c>
      <c r="R2145" t="s">
        <v>8334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 s="15">
        <f t="shared" si="66"/>
        <v>-34893</v>
      </c>
      <c r="E2146">
        <v>35500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>
        <f t="shared" si="67"/>
        <v>303.5</v>
      </c>
      <c r="Q2146" s="5" t="s">
        <v>8333</v>
      </c>
      <c r="R2146" t="s">
        <v>8334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 s="15">
        <f t="shared" si="66"/>
        <v>-10435</v>
      </c>
      <c r="E2147">
        <v>15000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>
        <f t="shared" si="67"/>
        <v>2282.5</v>
      </c>
      <c r="Q2147" s="5" t="s">
        <v>8333</v>
      </c>
      <c r="R2147" t="s">
        <v>8334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 s="15">
        <f t="shared" si="66"/>
        <v>-4999</v>
      </c>
      <c r="E2148">
        <v>5000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>
        <f t="shared" si="67"/>
        <v>0.5</v>
      </c>
      <c r="Q2148" s="5" t="s">
        <v>8333</v>
      </c>
      <c r="R2148" t="s">
        <v>8334</v>
      </c>
    </row>
    <row r="2149" spans="1:18" x14ac:dyDescent="0.25">
      <c r="A2149">
        <v>2147</v>
      </c>
      <c r="B2149" s="3" t="s">
        <v>2148</v>
      </c>
      <c r="C2149" s="3" t="s">
        <v>6257</v>
      </c>
      <c r="D2149" s="15">
        <f t="shared" si="66"/>
        <v>-387284</v>
      </c>
      <c r="E2149">
        <v>390000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>
        <f t="shared" si="67"/>
        <v>1358</v>
      </c>
      <c r="Q2149" s="5" t="s">
        <v>8333</v>
      </c>
      <c r="R2149" t="s">
        <v>8334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 s="15">
        <f t="shared" si="66"/>
        <v>-98</v>
      </c>
      <c r="E2150">
        <v>100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>
        <f t="shared" si="67"/>
        <v>1</v>
      </c>
      <c r="Q2150" s="5" t="s">
        <v>8333</v>
      </c>
      <c r="R2150" t="s">
        <v>8334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 s="15">
        <f t="shared" si="66"/>
        <v>-2000</v>
      </c>
      <c r="E2151">
        <v>2000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>
        <f t="shared" si="67"/>
        <v>0</v>
      </c>
      <c r="Q2151" s="5" t="s">
        <v>8333</v>
      </c>
      <c r="R2151" t="s">
        <v>8334</v>
      </c>
    </row>
    <row r="2152" spans="1:18" x14ac:dyDescent="0.25">
      <c r="A2152">
        <v>2150</v>
      </c>
      <c r="B2152" s="3" t="s">
        <v>2151</v>
      </c>
      <c r="C2152" s="3" t="s">
        <v>6260</v>
      </c>
      <c r="D2152" s="15">
        <f t="shared" si="66"/>
        <v>-49595</v>
      </c>
      <c r="E2152">
        <v>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>
        <f t="shared" si="67"/>
        <v>202.5</v>
      </c>
      <c r="Q2152" s="5" t="s">
        <v>8333</v>
      </c>
      <c r="R2152" t="s">
        <v>8334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 s="15">
        <f t="shared" si="66"/>
        <v>-44882</v>
      </c>
      <c r="E2153">
        <v>45000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>
        <f t="shared" si="67"/>
        <v>59</v>
      </c>
      <c r="Q2153" s="5" t="s">
        <v>8333</v>
      </c>
      <c r="R2153" t="s">
        <v>8334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 s="15">
        <f t="shared" si="66"/>
        <v>-29950</v>
      </c>
      <c r="E2154">
        <v>30000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>
        <f t="shared" si="67"/>
        <v>25</v>
      </c>
      <c r="Q2154" s="5" t="s">
        <v>8333</v>
      </c>
      <c r="R2154" t="s">
        <v>8334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 s="15">
        <f t="shared" si="66"/>
        <v>-372591</v>
      </c>
      <c r="E2155">
        <v>372625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>
        <f t="shared" si="67"/>
        <v>17</v>
      </c>
      <c r="Q2155" s="5" t="s">
        <v>8333</v>
      </c>
      <c r="R2155" t="s">
        <v>8334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 s="15">
        <f t="shared" si="66"/>
        <v>-248</v>
      </c>
      <c r="E2156">
        <v>250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>
        <f t="shared" si="67"/>
        <v>1</v>
      </c>
      <c r="Q2156" s="5" t="s">
        <v>8333</v>
      </c>
      <c r="R2156" t="s">
        <v>8334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 s="15">
        <f t="shared" si="66"/>
        <v>-4885</v>
      </c>
      <c r="E2157">
        <v>5000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>
        <f t="shared" si="67"/>
        <v>57.5</v>
      </c>
      <c r="Q2157" s="5" t="s">
        <v>8333</v>
      </c>
      <c r="R2157" t="s">
        <v>8334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 s="15">
        <f t="shared" si="66"/>
        <v>-54507</v>
      </c>
      <c r="E2158">
        <v>56000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>
        <f t="shared" si="67"/>
        <v>746.5</v>
      </c>
      <c r="Q2158" s="5" t="s">
        <v>8333</v>
      </c>
      <c r="R2158" t="s">
        <v>8334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 s="15">
        <f t="shared" si="66"/>
        <v>-53856</v>
      </c>
      <c r="E2159">
        <v>75000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>
        <f t="shared" si="67"/>
        <v>10572</v>
      </c>
      <c r="Q2159" s="5" t="s">
        <v>8333</v>
      </c>
      <c r="R2159" t="s">
        <v>8334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 s="15">
        <f t="shared" si="66"/>
        <v>-280229.89</v>
      </c>
      <c r="E2160">
        <v>300000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>
        <f t="shared" si="67"/>
        <v>9885.054999999993</v>
      </c>
      <c r="Q2160" s="5" t="s">
        <v>8333</v>
      </c>
      <c r="R2160" t="s">
        <v>8334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 s="15">
        <f t="shared" si="66"/>
        <v>-3574</v>
      </c>
      <c r="E2161">
        <v>3600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>
        <f t="shared" si="67"/>
        <v>13</v>
      </c>
      <c r="Q2161" s="5" t="s">
        <v>8333</v>
      </c>
      <c r="R2161" t="s">
        <v>8334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 s="15">
        <f t="shared" si="66"/>
        <v>-9915</v>
      </c>
      <c r="E2162">
        <v>10000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>
        <f t="shared" si="67"/>
        <v>42.5</v>
      </c>
      <c r="Q2162" s="5" t="s">
        <v>8333</v>
      </c>
      <c r="R2162" t="s">
        <v>8334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 s="15">
        <f t="shared" si="66"/>
        <v>63</v>
      </c>
      <c r="E2163"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>
        <f t="shared" si="67"/>
        <v>231.5</v>
      </c>
      <c r="Q2163" s="5" t="s">
        <v>8325</v>
      </c>
      <c r="R2163" t="s">
        <v>8326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 s="15">
        <f t="shared" si="66"/>
        <v>552</v>
      </c>
      <c r="E2164"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>
        <f t="shared" si="67"/>
        <v>2526</v>
      </c>
      <c r="Q2164" s="5" t="s">
        <v>8325</v>
      </c>
      <c r="R2164" t="s">
        <v>8326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 s="15">
        <f t="shared" si="66"/>
        <v>805</v>
      </c>
      <c r="E2165"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>
        <f t="shared" si="67"/>
        <v>1652.5</v>
      </c>
      <c r="Q2165" s="5" t="s">
        <v>8325</v>
      </c>
      <c r="R2165" t="s">
        <v>8326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 s="15">
        <f t="shared" si="66"/>
        <v>145</v>
      </c>
      <c r="E2166"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>
        <f t="shared" si="67"/>
        <v>2822.5</v>
      </c>
      <c r="Q2166" s="5" t="s">
        <v>8325</v>
      </c>
      <c r="R2166" t="s">
        <v>8326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 s="15">
        <f t="shared" si="66"/>
        <v>966</v>
      </c>
      <c r="E2167"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>
        <f t="shared" si="67"/>
        <v>1733</v>
      </c>
      <c r="Q2167" s="5" t="s">
        <v>8325</v>
      </c>
      <c r="R2167" t="s">
        <v>8326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 s="15">
        <f t="shared" si="66"/>
        <v>932</v>
      </c>
      <c r="E2168"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>
        <f t="shared" si="67"/>
        <v>1466</v>
      </c>
      <c r="Q2168" s="5" t="s">
        <v>8325</v>
      </c>
      <c r="R2168" t="s">
        <v>8326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 s="15">
        <f t="shared" si="66"/>
        <v>30</v>
      </c>
      <c r="E2169"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>
        <f t="shared" si="67"/>
        <v>90</v>
      </c>
      <c r="Q2169" s="5" t="s">
        <v>8325</v>
      </c>
      <c r="R2169" t="s">
        <v>8326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 s="15">
        <f t="shared" si="66"/>
        <v>3884.6899999999987</v>
      </c>
      <c r="E2170"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>
        <f t="shared" si="67"/>
        <v>10942.344999999999</v>
      </c>
      <c r="Q2170" s="5" t="s">
        <v>8325</v>
      </c>
      <c r="R2170" t="s">
        <v>8326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 s="15">
        <f t="shared" si="66"/>
        <v>0</v>
      </c>
      <c r="E2171"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>
        <f t="shared" si="67"/>
        <v>76.5</v>
      </c>
      <c r="Q2171" s="5" t="s">
        <v>8325</v>
      </c>
      <c r="R2171" t="s">
        <v>8326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 s="15">
        <f t="shared" si="66"/>
        <v>283</v>
      </c>
      <c r="E2172"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>
        <f t="shared" si="67"/>
        <v>316.5</v>
      </c>
      <c r="Q2172" s="5" t="s">
        <v>8325</v>
      </c>
      <c r="R2172" t="s">
        <v>8326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 s="15">
        <f t="shared" si="66"/>
        <v>243</v>
      </c>
      <c r="E2173"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>
        <f t="shared" si="67"/>
        <v>2121.5</v>
      </c>
      <c r="Q2173" s="5" t="s">
        <v>8325</v>
      </c>
      <c r="R2173" t="s">
        <v>8326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 s="15">
        <f t="shared" si="66"/>
        <v>0</v>
      </c>
      <c r="E2174"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>
        <f t="shared" si="67"/>
        <v>500</v>
      </c>
      <c r="Q2174" s="5" t="s">
        <v>8325</v>
      </c>
      <c r="R2174" t="s">
        <v>8326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 s="15">
        <f t="shared" si="66"/>
        <v>1131</v>
      </c>
      <c r="E2175"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>
        <f t="shared" si="67"/>
        <v>2665.5</v>
      </c>
      <c r="Q2175" s="5" t="s">
        <v>8325</v>
      </c>
      <c r="R2175" t="s">
        <v>8326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 s="15">
        <f t="shared" si="66"/>
        <v>119</v>
      </c>
      <c r="E2176"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>
        <f t="shared" si="67"/>
        <v>2059.5</v>
      </c>
      <c r="Q2176" s="5" t="s">
        <v>8325</v>
      </c>
      <c r="R2176" t="s">
        <v>8326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 s="15">
        <f t="shared" si="66"/>
        <v>1050</v>
      </c>
      <c r="E2177"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>
        <f t="shared" si="67"/>
        <v>875</v>
      </c>
      <c r="Q2177" s="5" t="s">
        <v>8325</v>
      </c>
      <c r="R2177" t="s">
        <v>8326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 s="15">
        <f t="shared" si="66"/>
        <v>1301</v>
      </c>
      <c r="E2178"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>
        <f t="shared" si="67"/>
        <v>3150.5</v>
      </c>
      <c r="Q2178" s="5" t="s">
        <v>8325</v>
      </c>
      <c r="R2178" t="s">
        <v>8326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 s="15">
        <f t="shared" ref="D2179:D2242" si="68">F2179-E2179</f>
        <v>3</v>
      </c>
      <c r="E2179"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>
        <f t="shared" ref="P2179:P2242" si="69">AVERAGE(D2179:E2179)</f>
        <v>1251.5</v>
      </c>
      <c r="Q2179" s="5" t="s">
        <v>8325</v>
      </c>
      <c r="R2179" t="s">
        <v>8326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 s="15">
        <f t="shared" si="68"/>
        <v>9660</v>
      </c>
      <c r="E2180"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>
        <f t="shared" si="69"/>
        <v>17330</v>
      </c>
      <c r="Q2180" s="5" t="s">
        <v>8325</v>
      </c>
      <c r="R2180" t="s">
        <v>8326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 s="15">
        <f t="shared" si="68"/>
        <v>614</v>
      </c>
      <c r="E2181"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>
        <f t="shared" si="69"/>
        <v>807</v>
      </c>
      <c r="Q2181" s="5" t="s">
        <v>8325</v>
      </c>
      <c r="R2181" t="s">
        <v>8326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 s="15">
        <f t="shared" si="68"/>
        <v>359.21000000000004</v>
      </c>
      <c r="E2182"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>
        <f t="shared" si="69"/>
        <v>2679.605</v>
      </c>
      <c r="Q2182" s="5" t="s">
        <v>8325</v>
      </c>
      <c r="R2182" t="s">
        <v>8326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 s="15">
        <f t="shared" si="68"/>
        <v>1062</v>
      </c>
      <c r="E2183"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>
        <f t="shared" si="69"/>
        <v>1531</v>
      </c>
      <c r="Q2183" s="5" t="s">
        <v>8333</v>
      </c>
      <c r="R2183" t="s">
        <v>8351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 s="15">
        <f t="shared" si="68"/>
        <v>12725</v>
      </c>
      <c r="E2184"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>
        <f t="shared" si="69"/>
        <v>7862.5</v>
      </c>
      <c r="Q2184" s="5" t="s">
        <v>8333</v>
      </c>
      <c r="R2184" t="s">
        <v>8351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 s="15">
        <f t="shared" si="68"/>
        <v>7007</v>
      </c>
      <c r="E2185"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>
        <f t="shared" si="69"/>
        <v>4403.5</v>
      </c>
      <c r="Q2185" s="5" t="s">
        <v>8333</v>
      </c>
      <c r="R2185" t="s">
        <v>8351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 s="15">
        <f t="shared" si="68"/>
        <v>18474</v>
      </c>
      <c r="E2186"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>
        <f t="shared" si="69"/>
        <v>14237</v>
      </c>
      <c r="Q2186" s="5" t="s">
        <v>8333</v>
      </c>
      <c r="R2186" t="s">
        <v>8351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 s="15">
        <f t="shared" si="68"/>
        <v>87848.5</v>
      </c>
      <c r="E2187"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>
        <f t="shared" si="69"/>
        <v>46424.25</v>
      </c>
      <c r="Q2187" s="5" t="s">
        <v>8333</v>
      </c>
      <c r="R2187" t="s">
        <v>8351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 s="15">
        <f t="shared" si="68"/>
        <v>1935</v>
      </c>
      <c r="E2188"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>
        <f t="shared" si="69"/>
        <v>10967.5</v>
      </c>
      <c r="Q2188" s="5" t="s">
        <v>8333</v>
      </c>
      <c r="R2188" t="s">
        <v>8351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 s="15">
        <f t="shared" si="68"/>
        <v>182928.5</v>
      </c>
      <c r="E2189"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>
        <f t="shared" si="69"/>
        <v>101464.25</v>
      </c>
      <c r="Q2189" s="5" t="s">
        <v>8333</v>
      </c>
      <c r="R2189" t="s">
        <v>8351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 s="15">
        <f t="shared" si="68"/>
        <v>17151</v>
      </c>
      <c r="E2190"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>
        <f t="shared" si="69"/>
        <v>11322.5</v>
      </c>
      <c r="Q2190" s="5" t="s">
        <v>8333</v>
      </c>
      <c r="R2190" t="s">
        <v>8351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 s="15">
        <f t="shared" si="68"/>
        <v>4839</v>
      </c>
      <c r="E2191"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>
        <f t="shared" si="69"/>
        <v>3019.5</v>
      </c>
      <c r="Q2191" s="5" t="s">
        <v>8333</v>
      </c>
      <c r="R2191" t="s">
        <v>8351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 s="15">
        <f t="shared" si="68"/>
        <v>16076</v>
      </c>
      <c r="E2192"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>
        <f t="shared" si="69"/>
        <v>17538</v>
      </c>
      <c r="Q2192" s="5" t="s">
        <v>8333</v>
      </c>
      <c r="R2192" t="s">
        <v>8351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 s="15">
        <f t="shared" si="68"/>
        <v>148</v>
      </c>
      <c r="E2193"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>
        <f t="shared" si="69"/>
        <v>449</v>
      </c>
      <c r="Q2193" s="5" t="s">
        <v>8333</v>
      </c>
      <c r="R2193" t="s">
        <v>8351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 s="15">
        <f t="shared" si="68"/>
        <v>117748.82</v>
      </c>
      <c r="E2194"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>
        <f t="shared" si="69"/>
        <v>64874.41</v>
      </c>
      <c r="Q2194" s="5" t="s">
        <v>8333</v>
      </c>
      <c r="R2194" t="s">
        <v>8351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 s="15">
        <f t="shared" si="68"/>
        <v>52856</v>
      </c>
      <c r="E2195"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>
        <f t="shared" si="69"/>
        <v>33928</v>
      </c>
      <c r="Q2195" s="5" t="s">
        <v>8333</v>
      </c>
      <c r="R2195" t="s">
        <v>8351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 s="15">
        <f t="shared" si="68"/>
        <v>43737</v>
      </c>
      <c r="E2196"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>
        <f t="shared" si="69"/>
        <v>26868.5</v>
      </c>
      <c r="Q2196" s="5" t="s">
        <v>8333</v>
      </c>
      <c r="R2196" t="s">
        <v>8351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 s="15">
        <f t="shared" si="68"/>
        <v>935</v>
      </c>
      <c r="E2197"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>
        <f t="shared" si="69"/>
        <v>2767.5</v>
      </c>
      <c r="Q2197" s="5" t="s">
        <v>8333</v>
      </c>
      <c r="R2197" t="s">
        <v>8351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 s="15">
        <f t="shared" si="68"/>
        <v>1937</v>
      </c>
      <c r="E2198"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>
        <f t="shared" si="69"/>
        <v>7968.5</v>
      </c>
      <c r="Q2198" s="5" t="s">
        <v>8333</v>
      </c>
      <c r="R2198" t="s">
        <v>8351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 s="15">
        <f t="shared" si="68"/>
        <v>255309.33000000002</v>
      </c>
      <c r="E2199"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>
        <f t="shared" si="69"/>
        <v>142654.66500000001</v>
      </c>
      <c r="Q2199" s="5" t="s">
        <v>8333</v>
      </c>
      <c r="R2199" t="s">
        <v>8351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 s="15">
        <f t="shared" si="68"/>
        <v>13157</v>
      </c>
      <c r="E2200"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>
        <f t="shared" si="69"/>
        <v>26578.5</v>
      </c>
      <c r="Q2200" s="5" t="s">
        <v>8333</v>
      </c>
      <c r="R2200" t="s">
        <v>8351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 s="15">
        <f t="shared" si="68"/>
        <v>4228</v>
      </c>
      <c r="E2201"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>
        <f t="shared" si="69"/>
        <v>6614</v>
      </c>
      <c r="Q2201" s="5" t="s">
        <v>8333</v>
      </c>
      <c r="R2201" t="s">
        <v>8351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 s="15">
        <f t="shared" si="68"/>
        <v>8843</v>
      </c>
      <c r="E2202"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>
        <f t="shared" si="69"/>
        <v>5421.5</v>
      </c>
      <c r="Q2202" s="5" t="s">
        <v>8333</v>
      </c>
      <c r="R2202" t="s">
        <v>8351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 s="15">
        <f t="shared" si="68"/>
        <v>310.99</v>
      </c>
      <c r="E2203"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>
        <f t="shared" si="69"/>
        <v>210.495</v>
      </c>
      <c r="Q2203" s="5" t="s">
        <v>8325</v>
      </c>
      <c r="R2203" t="s">
        <v>8330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 s="15">
        <f t="shared" si="68"/>
        <v>24167.25</v>
      </c>
      <c r="E2204"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>
        <f t="shared" si="69"/>
        <v>14083.625</v>
      </c>
      <c r="Q2204" s="5" t="s">
        <v>8325</v>
      </c>
      <c r="R2204" t="s">
        <v>8330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 s="15">
        <f t="shared" si="68"/>
        <v>191</v>
      </c>
      <c r="E2205"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>
        <f t="shared" si="69"/>
        <v>1095.5</v>
      </c>
      <c r="Q2205" s="5" t="s">
        <v>8325</v>
      </c>
      <c r="R2205" t="s">
        <v>8330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 s="15">
        <f t="shared" si="68"/>
        <v>493</v>
      </c>
      <c r="E2206"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>
        <f t="shared" si="69"/>
        <v>996.5</v>
      </c>
      <c r="Q2206" s="5" t="s">
        <v>8325</v>
      </c>
      <c r="R2206" t="s">
        <v>8330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 s="15">
        <f t="shared" si="68"/>
        <v>390</v>
      </c>
      <c r="E2207"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>
        <f t="shared" si="69"/>
        <v>570</v>
      </c>
      <c r="Q2207" s="5" t="s">
        <v>8325</v>
      </c>
      <c r="R2207" t="s">
        <v>8330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 s="15">
        <f t="shared" si="68"/>
        <v>30</v>
      </c>
      <c r="E2208"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>
        <f t="shared" si="69"/>
        <v>565</v>
      </c>
      <c r="Q2208" s="5" t="s">
        <v>8325</v>
      </c>
      <c r="R2208" t="s">
        <v>8330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 s="15">
        <f t="shared" si="68"/>
        <v>0</v>
      </c>
      <c r="E2209"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>
        <f t="shared" si="69"/>
        <v>1000</v>
      </c>
      <c r="Q2209" s="5" t="s">
        <v>8325</v>
      </c>
      <c r="R2209" t="s">
        <v>8330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 s="15">
        <f t="shared" si="68"/>
        <v>16</v>
      </c>
      <c r="E2210"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>
        <f t="shared" si="69"/>
        <v>508</v>
      </c>
      <c r="Q2210" s="5" t="s">
        <v>8325</v>
      </c>
      <c r="R2210" t="s">
        <v>8330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 s="15">
        <f t="shared" si="68"/>
        <v>254</v>
      </c>
      <c r="E2211"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>
        <f t="shared" si="69"/>
        <v>377</v>
      </c>
      <c r="Q2211" s="5" t="s">
        <v>8325</v>
      </c>
      <c r="R2211" t="s">
        <v>8330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 s="15">
        <f t="shared" si="68"/>
        <v>457</v>
      </c>
      <c r="E2212"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>
        <f t="shared" si="69"/>
        <v>2228.5</v>
      </c>
      <c r="Q2212" s="5" t="s">
        <v>8325</v>
      </c>
      <c r="R2212" t="s">
        <v>8330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 s="15">
        <f t="shared" si="68"/>
        <v>2390</v>
      </c>
      <c r="E2213"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>
        <f t="shared" si="69"/>
        <v>2445</v>
      </c>
      <c r="Q2213" s="5" t="s">
        <v>8325</v>
      </c>
      <c r="R2213" t="s">
        <v>8330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 s="15">
        <f t="shared" si="68"/>
        <v>863</v>
      </c>
      <c r="E2214"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>
        <f t="shared" si="69"/>
        <v>3431.5</v>
      </c>
      <c r="Q2214" s="5" t="s">
        <v>8325</v>
      </c>
      <c r="R2214" t="s">
        <v>8330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 s="15">
        <f t="shared" si="68"/>
        <v>5</v>
      </c>
      <c r="E2215"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>
        <f t="shared" si="69"/>
        <v>5</v>
      </c>
      <c r="Q2215" s="5" t="s">
        <v>8325</v>
      </c>
      <c r="R2215" t="s">
        <v>8330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 s="15">
        <f t="shared" si="68"/>
        <v>1155.01</v>
      </c>
      <c r="E2216"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>
        <f t="shared" si="69"/>
        <v>877.505</v>
      </c>
      <c r="Q2216" s="5" t="s">
        <v>8325</v>
      </c>
      <c r="R2216" t="s">
        <v>8330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 s="15">
        <f t="shared" si="68"/>
        <v>310</v>
      </c>
      <c r="E2217"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>
        <f t="shared" si="69"/>
        <v>430</v>
      </c>
      <c r="Q2217" s="5" t="s">
        <v>8325</v>
      </c>
      <c r="R2217" t="s">
        <v>8330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 s="15">
        <f t="shared" si="68"/>
        <v>17</v>
      </c>
      <c r="E2218"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>
        <f t="shared" si="69"/>
        <v>158.5</v>
      </c>
      <c r="Q2218" s="5" t="s">
        <v>8325</v>
      </c>
      <c r="R2218" t="s">
        <v>8330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 s="15">
        <f t="shared" si="68"/>
        <v>5</v>
      </c>
      <c r="E2219"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>
        <f t="shared" si="69"/>
        <v>212.5</v>
      </c>
      <c r="Q2219" s="5" t="s">
        <v>8325</v>
      </c>
      <c r="R2219" t="s">
        <v>8330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 s="15">
        <f t="shared" si="68"/>
        <v>456.65999999999985</v>
      </c>
      <c r="E2220"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>
        <f t="shared" si="69"/>
        <v>1228.33</v>
      </c>
      <c r="Q2220" s="5" t="s">
        <v>8325</v>
      </c>
      <c r="R2220" t="s">
        <v>8330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 s="15">
        <f t="shared" si="68"/>
        <v>15</v>
      </c>
      <c r="E2221"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>
        <f t="shared" si="69"/>
        <v>507.5</v>
      </c>
      <c r="Q2221" s="5" t="s">
        <v>8325</v>
      </c>
      <c r="R2221" t="s">
        <v>8330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 s="15">
        <f t="shared" si="68"/>
        <v>40</v>
      </c>
      <c r="E2222"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>
        <f t="shared" si="69"/>
        <v>1770</v>
      </c>
      <c r="Q2222" s="5" t="s">
        <v>8325</v>
      </c>
      <c r="R2222" t="s">
        <v>8330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 s="15">
        <f t="shared" si="68"/>
        <v>609</v>
      </c>
      <c r="E2223"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>
        <f t="shared" si="69"/>
        <v>4054.5</v>
      </c>
      <c r="Q2223" s="5" t="s">
        <v>8333</v>
      </c>
      <c r="R2223" t="s">
        <v>8351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 s="15">
        <f t="shared" si="68"/>
        <v>313</v>
      </c>
      <c r="E2224"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>
        <f t="shared" si="69"/>
        <v>406.5</v>
      </c>
      <c r="Q2224" s="5" t="s">
        <v>8333</v>
      </c>
      <c r="R2224" t="s">
        <v>8351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 s="15">
        <f t="shared" si="68"/>
        <v>1131</v>
      </c>
      <c r="E2225"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>
        <f t="shared" si="69"/>
        <v>10315.5</v>
      </c>
      <c r="Q2225" s="5" t="s">
        <v>8333</v>
      </c>
      <c r="R2225" t="s">
        <v>8351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 s="15">
        <f t="shared" si="68"/>
        <v>14315</v>
      </c>
      <c r="E2226"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>
        <f t="shared" si="69"/>
        <v>12157.5</v>
      </c>
      <c r="Q2226" s="5" t="s">
        <v>8333</v>
      </c>
      <c r="R2226" t="s">
        <v>8351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 s="15">
        <f t="shared" si="68"/>
        <v>177415.01</v>
      </c>
      <c r="E2227"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>
        <f t="shared" si="69"/>
        <v>99207.505000000005</v>
      </c>
      <c r="Q2227" s="5" t="s">
        <v>8333</v>
      </c>
      <c r="R2227" t="s">
        <v>8351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 s="15">
        <f t="shared" si="68"/>
        <v>1523.3100000000013</v>
      </c>
      <c r="E2228"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>
        <f t="shared" si="69"/>
        <v>9761.6550000000007</v>
      </c>
      <c r="Q2228" s="5" t="s">
        <v>8333</v>
      </c>
      <c r="R2228" t="s">
        <v>8351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 s="15">
        <f t="shared" si="68"/>
        <v>7459</v>
      </c>
      <c r="E2229"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>
        <f t="shared" si="69"/>
        <v>10229.5</v>
      </c>
      <c r="Q2229" s="5" t="s">
        <v>8333</v>
      </c>
      <c r="R2229" t="s">
        <v>8351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 s="15">
        <f t="shared" si="68"/>
        <v>10744.9</v>
      </c>
      <c r="E2230"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>
        <f t="shared" si="69"/>
        <v>5872.45</v>
      </c>
      <c r="Q2230" s="5" t="s">
        <v>8333</v>
      </c>
      <c r="R2230" t="s">
        <v>8351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 s="15">
        <f t="shared" si="68"/>
        <v>5692.33</v>
      </c>
      <c r="E2231"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>
        <f t="shared" si="69"/>
        <v>6852.165</v>
      </c>
      <c r="Q2231" s="5" t="s">
        <v>8333</v>
      </c>
      <c r="R2231" t="s">
        <v>8351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 s="15">
        <f t="shared" si="68"/>
        <v>2206</v>
      </c>
      <c r="E2232"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>
        <f t="shared" si="69"/>
        <v>5353</v>
      </c>
      <c r="Q2232" s="5" t="s">
        <v>8333</v>
      </c>
      <c r="R2232" t="s">
        <v>8351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 s="15">
        <f t="shared" si="68"/>
        <v>27803.24</v>
      </c>
      <c r="E2233"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>
        <f t="shared" si="69"/>
        <v>15151.62</v>
      </c>
      <c r="Q2233" s="5" t="s">
        <v>8333</v>
      </c>
      <c r="R2233" t="s">
        <v>8351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 s="15">
        <f t="shared" si="68"/>
        <v>19790</v>
      </c>
      <c r="E2234"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>
        <f t="shared" si="69"/>
        <v>12395</v>
      </c>
      <c r="Q2234" s="5" t="s">
        <v>8333</v>
      </c>
      <c r="R2234" t="s">
        <v>8351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 s="15">
        <f t="shared" si="68"/>
        <v>5801</v>
      </c>
      <c r="E2235"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>
        <f t="shared" si="69"/>
        <v>4150.5</v>
      </c>
      <c r="Q2235" s="5" t="s">
        <v>8333</v>
      </c>
      <c r="R2235" t="s">
        <v>8351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 s="15">
        <f t="shared" si="68"/>
        <v>1065</v>
      </c>
      <c r="E2236"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>
        <f t="shared" si="69"/>
        <v>582.5</v>
      </c>
      <c r="Q2236" s="5" t="s">
        <v>8333</v>
      </c>
      <c r="R2236" t="s">
        <v>8351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 s="15">
        <f t="shared" si="68"/>
        <v>6931</v>
      </c>
      <c r="E2237"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>
        <f t="shared" si="69"/>
        <v>9965.5</v>
      </c>
      <c r="Q2237" s="5" t="s">
        <v>8333</v>
      </c>
      <c r="R2237" t="s">
        <v>8351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 s="15">
        <f t="shared" si="68"/>
        <v>12239</v>
      </c>
      <c r="E2238"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>
        <f t="shared" si="69"/>
        <v>7519.5</v>
      </c>
      <c r="Q2238" s="5" t="s">
        <v>8333</v>
      </c>
      <c r="R2238" t="s">
        <v>8351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 s="15">
        <f t="shared" si="68"/>
        <v>45527</v>
      </c>
      <c r="E2239"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>
        <f t="shared" si="69"/>
        <v>31763.5</v>
      </c>
      <c r="Q2239" s="5" t="s">
        <v>8333</v>
      </c>
      <c r="R2239" t="s">
        <v>8351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 s="15">
        <f t="shared" si="68"/>
        <v>1496</v>
      </c>
      <c r="E2240"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>
        <f t="shared" si="69"/>
        <v>2748</v>
      </c>
      <c r="Q2240" s="5" t="s">
        <v>8333</v>
      </c>
      <c r="R2240" t="s">
        <v>8351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 s="15">
        <f t="shared" si="68"/>
        <v>7006.6699999999983</v>
      </c>
      <c r="E2241"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>
        <f t="shared" si="69"/>
        <v>16003.334999999999</v>
      </c>
      <c r="Q2241" s="5" t="s">
        <v>8333</v>
      </c>
      <c r="R2241" t="s">
        <v>8351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 s="15">
        <f t="shared" si="68"/>
        <v>8534</v>
      </c>
      <c r="E2242"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>
        <f t="shared" si="69"/>
        <v>6767</v>
      </c>
      <c r="Q2242" s="5" t="s">
        <v>8333</v>
      </c>
      <c r="R2242" t="s">
        <v>8351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 s="15">
        <f t="shared" ref="D2243:D2306" si="70">F2243-E2243</f>
        <v>7064</v>
      </c>
      <c r="E2243"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>
        <f t="shared" ref="P2243:P2306" si="71">AVERAGE(D2243:E2243)</f>
        <v>4032</v>
      </c>
      <c r="Q2243" s="5" t="s">
        <v>8333</v>
      </c>
      <c r="R2243" t="s">
        <v>8351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 s="15">
        <f t="shared" si="70"/>
        <v>126009.76000000001</v>
      </c>
      <c r="E2244"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>
        <f t="shared" si="71"/>
        <v>68004.88</v>
      </c>
      <c r="Q2244" s="5" t="s">
        <v>8333</v>
      </c>
      <c r="R2244" t="s">
        <v>8351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 s="15">
        <f t="shared" si="70"/>
        <v>9301.5</v>
      </c>
      <c r="E2245"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>
        <f t="shared" si="71"/>
        <v>4651.25</v>
      </c>
      <c r="Q2245" s="5" t="s">
        <v>8333</v>
      </c>
      <c r="R2245" t="s">
        <v>8351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 s="15">
        <f t="shared" si="70"/>
        <v>13851</v>
      </c>
      <c r="E2246"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>
        <f t="shared" si="71"/>
        <v>9425.5</v>
      </c>
      <c r="Q2246" s="5" t="s">
        <v>8333</v>
      </c>
      <c r="R2246" t="s">
        <v>8351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 s="15">
        <f t="shared" si="70"/>
        <v>101881</v>
      </c>
      <c r="E2247"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>
        <f t="shared" si="71"/>
        <v>52940.5</v>
      </c>
      <c r="Q2247" s="5" t="s">
        <v>8333</v>
      </c>
      <c r="R2247" t="s">
        <v>8351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 s="15">
        <f t="shared" si="70"/>
        <v>3</v>
      </c>
      <c r="E2248"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>
        <f t="shared" si="71"/>
        <v>1251.5</v>
      </c>
      <c r="Q2248" s="5" t="s">
        <v>8333</v>
      </c>
      <c r="R2248" t="s">
        <v>8351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 s="15">
        <f t="shared" si="70"/>
        <v>824</v>
      </c>
      <c r="E2249"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>
        <f t="shared" si="71"/>
        <v>9662</v>
      </c>
      <c r="Q2249" s="5" t="s">
        <v>8333</v>
      </c>
      <c r="R2249" t="s">
        <v>8351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 s="15">
        <f t="shared" si="70"/>
        <v>505</v>
      </c>
      <c r="E2250"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>
        <f t="shared" si="71"/>
        <v>3752.5</v>
      </c>
      <c r="Q2250" s="5" t="s">
        <v>8333</v>
      </c>
      <c r="R2250" t="s">
        <v>8351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 s="15">
        <f t="shared" si="70"/>
        <v>2407</v>
      </c>
      <c r="E2251"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>
        <f t="shared" si="71"/>
        <v>2953.5</v>
      </c>
      <c r="Q2251" s="5" t="s">
        <v>8333</v>
      </c>
      <c r="R2251" t="s">
        <v>8351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 s="15">
        <f t="shared" si="70"/>
        <v>218778</v>
      </c>
      <c r="E2252"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>
        <f t="shared" si="71"/>
        <v>121889</v>
      </c>
      <c r="Q2252" s="5" t="s">
        <v>8333</v>
      </c>
      <c r="R2252" t="s">
        <v>8351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 s="15">
        <f t="shared" si="70"/>
        <v>2928.1900000000005</v>
      </c>
      <c r="E2253"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>
        <f t="shared" si="71"/>
        <v>5714.0950000000003</v>
      </c>
      <c r="Q2253" s="5" t="s">
        <v>8333</v>
      </c>
      <c r="R2253" t="s">
        <v>8351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 s="15">
        <f t="shared" si="70"/>
        <v>15505</v>
      </c>
      <c r="E2254"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>
        <f t="shared" si="71"/>
        <v>12252.5</v>
      </c>
      <c r="Q2254" s="5" t="s">
        <v>8333</v>
      </c>
      <c r="R2254" t="s">
        <v>8351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 s="15">
        <f t="shared" si="70"/>
        <v>1015</v>
      </c>
      <c r="E2255"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>
        <f t="shared" si="71"/>
        <v>4507.5</v>
      </c>
      <c r="Q2255" s="5" t="s">
        <v>8333</v>
      </c>
      <c r="R2255" t="s">
        <v>8351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 s="15">
        <f t="shared" si="70"/>
        <v>1799</v>
      </c>
      <c r="E2256"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>
        <f t="shared" si="71"/>
        <v>1149.5</v>
      </c>
      <c r="Q2256" s="5" t="s">
        <v>8333</v>
      </c>
      <c r="R2256" t="s">
        <v>8351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 s="15">
        <f t="shared" si="70"/>
        <v>7373</v>
      </c>
      <c r="E2257"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>
        <f t="shared" si="71"/>
        <v>5661.5</v>
      </c>
      <c r="Q2257" s="5" t="s">
        <v>8333</v>
      </c>
      <c r="R2257" t="s">
        <v>8351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 s="15">
        <f t="shared" si="70"/>
        <v>589</v>
      </c>
      <c r="E2258"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>
        <f t="shared" si="71"/>
        <v>534.5</v>
      </c>
      <c r="Q2258" s="5" t="s">
        <v>8333</v>
      </c>
      <c r="R2258" t="s">
        <v>8351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 s="15">
        <f t="shared" si="70"/>
        <v>13403.5</v>
      </c>
      <c r="E2259"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>
        <f t="shared" si="71"/>
        <v>7951.75</v>
      </c>
      <c r="Q2259" s="5" t="s">
        <v>8333</v>
      </c>
      <c r="R2259" t="s">
        <v>8351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 s="15">
        <f t="shared" si="70"/>
        <v>1023</v>
      </c>
      <c r="E2260"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>
        <f t="shared" si="71"/>
        <v>1611.5</v>
      </c>
      <c r="Q2260" s="5" t="s">
        <v>8333</v>
      </c>
      <c r="R2260" t="s">
        <v>8351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 s="15">
        <f t="shared" si="70"/>
        <v>17671</v>
      </c>
      <c r="E2261"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>
        <f t="shared" si="71"/>
        <v>9335.5</v>
      </c>
      <c r="Q2261" s="5" t="s">
        <v>8333</v>
      </c>
      <c r="R2261" t="s">
        <v>8351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 s="15">
        <f t="shared" si="70"/>
        <v>5673</v>
      </c>
      <c r="E2262"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>
        <f t="shared" si="71"/>
        <v>4086.5</v>
      </c>
      <c r="Q2262" s="5" t="s">
        <v>8333</v>
      </c>
      <c r="R2262" t="s">
        <v>8351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 s="15">
        <f t="shared" si="70"/>
        <v>6795</v>
      </c>
      <c r="E2263"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>
        <f t="shared" si="71"/>
        <v>3897.5</v>
      </c>
      <c r="Q2263" s="5" t="s">
        <v>8333</v>
      </c>
      <c r="R2263" t="s">
        <v>8351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 s="15">
        <f t="shared" si="70"/>
        <v>1787</v>
      </c>
      <c r="E2264"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>
        <f t="shared" si="71"/>
        <v>2543.5</v>
      </c>
      <c r="Q2264" s="5" t="s">
        <v>8333</v>
      </c>
      <c r="R2264" t="s">
        <v>8351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 s="15">
        <f t="shared" si="70"/>
        <v>1166</v>
      </c>
      <c r="E2265"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>
        <f t="shared" si="71"/>
        <v>4333</v>
      </c>
      <c r="Q2265" s="5" t="s">
        <v>8333</v>
      </c>
      <c r="R2265" t="s">
        <v>8351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 s="15">
        <f t="shared" si="70"/>
        <v>4802</v>
      </c>
      <c r="E2266"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>
        <f t="shared" si="71"/>
        <v>5401</v>
      </c>
      <c r="Q2266" s="5" t="s">
        <v>8333</v>
      </c>
      <c r="R2266" t="s">
        <v>8351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 s="15">
        <f t="shared" si="70"/>
        <v>397</v>
      </c>
      <c r="E2267"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>
        <f t="shared" si="71"/>
        <v>298.5</v>
      </c>
      <c r="Q2267" s="5" t="s">
        <v>8333</v>
      </c>
      <c r="R2267" t="s">
        <v>8351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 s="15">
        <f t="shared" si="70"/>
        <v>3304</v>
      </c>
      <c r="E2268"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>
        <f t="shared" si="71"/>
        <v>2402</v>
      </c>
      <c r="Q2268" s="5" t="s">
        <v>8333</v>
      </c>
      <c r="R2268" t="s">
        <v>8351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 s="15">
        <f t="shared" si="70"/>
        <v>56105</v>
      </c>
      <c r="E2269"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>
        <f t="shared" si="71"/>
        <v>38052.5</v>
      </c>
      <c r="Q2269" s="5" t="s">
        <v>8333</v>
      </c>
      <c r="R2269" t="s">
        <v>8351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 s="15">
        <f t="shared" si="70"/>
        <v>728</v>
      </c>
      <c r="E2270"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>
        <f t="shared" si="71"/>
        <v>14364</v>
      </c>
      <c r="Q2270" s="5" t="s">
        <v>8333</v>
      </c>
      <c r="R2270" t="s">
        <v>8351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 s="15">
        <f t="shared" si="70"/>
        <v>42541</v>
      </c>
      <c r="E2271"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>
        <f t="shared" si="71"/>
        <v>22520.5</v>
      </c>
      <c r="Q2271" s="5" t="s">
        <v>8333</v>
      </c>
      <c r="R2271" t="s">
        <v>8351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 s="15">
        <f t="shared" si="70"/>
        <v>155062</v>
      </c>
      <c r="E2272"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>
        <f t="shared" si="71"/>
        <v>90031</v>
      </c>
      <c r="Q2272" s="5" t="s">
        <v>8333</v>
      </c>
      <c r="R2272" t="s">
        <v>8351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 s="15">
        <f t="shared" si="70"/>
        <v>36618</v>
      </c>
      <c r="E2273"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>
        <f t="shared" si="71"/>
        <v>28309</v>
      </c>
      <c r="Q2273" s="5" t="s">
        <v>8333</v>
      </c>
      <c r="R2273" t="s">
        <v>8351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 s="15">
        <f t="shared" si="70"/>
        <v>12566</v>
      </c>
      <c r="E2274"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>
        <f t="shared" si="71"/>
        <v>6783</v>
      </c>
      <c r="Q2274" s="5" t="s">
        <v>8333</v>
      </c>
      <c r="R2274" t="s">
        <v>8351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 s="15">
        <f t="shared" si="70"/>
        <v>3009</v>
      </c>
      <c r="E2275"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>
        <f t="shared" si="71"/>
        <v>2754.5</v>
      </c>
      <c r="Q2275" s="5" t="s">
        <v>8333</v>
      </c>
      <c r="R2275" t="s">
        <v>8351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 s="15">
        <f t="shared" si="70"/>
        <v>490</v>
      </c>
      <c r="E2276"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>
        <f t="shared" si="71"/>
        <v>1495</v>
      </c>
      <c r="Q2276" s="5" t="s">
        <v>8333</v>
      </c>
      <c r="R2276" t="s">
        <v>8351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 s="15">
        <f t="shared" si="70"/>
        <v>2000.5</v>
      </c>
      <c r="E2277"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>
        <f t="shared" si="71"/>
        <v>1325.25</v>
      </c>
      <c r="Q2277" s="5" t="s">
        <v>8333</v>
      </c>
      <c r="R2277" t="s">
        <v>8351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 s="15">
        <f t="shared" si="70"/>
        <v>267</v>
      </c>
      <c r="E2278"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>
        <f t="shared" si="71"/>
        <v>2428</v>
      </c>
      <c r="Q2278" s="5" t="s">
        <v>8333</v>
      </c>
      <c r="R2278" t="s">
        <v>8351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 s="15">
        <f t="shared" si="70"/>
        <v>3492</v>
      </c>
      <c r="E2279"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>
        <f t="shared" si="71"/>
        <v>5996</v>
      </c>
      <c r="Q2279" s="5" t="s">
        <v>8333</v>
      </c>
      <c r="R2279" t="s">
        <v>8351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 s="15">
        <f t="shared" si="70"/>
        <v>3414</v>
      </c>
      <c r="E2280"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>
        <f t="shared" si="71"/>
        <v>2707</v>
      </c>
      <c r="Q2280" s="5" t="s">
        <v>8333</v>
      </c>
      <c r="R2280" t="s">
        <v>8351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 s="15">
        <f t="shared" si="70"/>
        <v>538</v>
      </c>
      <c r="E2281"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>
        <f t="shared" si="71"/>
        <v>769</v>
      </c>
      <c r="Q2281" s="5" t="s">
        <v>8333</v>
      </c>
      <c r="R2281" t="s">
        <v>8351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 s="15">
        <f t="shared" si="70"/>
        <v>29750.5</v>
      </c>
      <c r="E2282"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>
        <f t="shared" si="71"/>
        <v>19775.25</v>
      </c>
      <c r="Q2282" s="5" t="s">
        <v>8333</v>
      </c>
      <c r="R2282" t="s">
        <v>8351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 s="15">
        <f t="shared" si="70"/>
        <v>255</v>
      </c>
      <c r="E2283"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>
        <f t="shared" si="71"/>
        <v>277.5</v>
      </c>
      <c r="Q2283" s="5" t="s">
        <v>8325</v>
      </c>
      <c r="R2283" t="s">
        <v>8326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 s="15">
        <f t="shared" si="70"/>
        <v>640</v>
      </c>
      <c r="E2284"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>
        <f t="shared" si="71"/>
        <v>695</v>
      </c>
      <c r="Q2284" s="5" t="s">
        <v>8325</v>
      </c>
      <c r="R2284" t="s">
        <v>8326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 s="15">
        <f t="shared" si="70"/>
        <v>25.659999999999854</v>
      </c>
      <c r="E2285"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>
        <f t="shared" si="71"/>
        <v>1512.83</v>
      </c>
      <c r="Q2285" s="5" t="s">
        <v>8325</v>
      </c>
      <c r="R2285" t="s">
        <v>8326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 s="15">
        <f t="shared" si="70"/>
        <v>373.27000000000044</v>
      </c>
      <c r="E2286"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>
        <f t="shared" si="71"/>
        <v>3186.6350000000002</v>
      </c>
      <c r="Q2286" s="5" t="s">
        <v>8325</v>
      </c>
      <c r="R2286" t="s">
        <v>8326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 s="15">
        <f t="shared" si="70"/>
        <v>641</v>
      </c>
      <c r="E2287"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>
        <f t="shared" si="71"/>
        <v>1820.5</v>
      </c>
      <c r="Q2287" s="5" t="s">
        <v>8325</v>
      </c>
      <c r="R2287" t="s">
        <v>8326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 s="15">
        <f t="shared" si="70"/>
        <v>1</v>
      </c>
      <c r="E2288"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>
        <f t="shared" si="71"/>
        <v>750.5</v>
      </c>
      <c r="Q2288" s="5" t="s">
        <v>8325</v>
      </c>
      <c r="R2288" t="s">
        <v>8326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 s="15">
        <f t="shared" si="70"/>
        <v>898.98999999999978</v>
      </c>
      <c r="E2289"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>
        <f t="shared" si="71"/>
        <v>2699.4949999999999</v>
      </c>
      <c r="Q2289" s="5" t="s">
        <v>8325</v>
      </c>
      <c r="R2289" t="s">
        <v>8326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 s="15">
        <f t="shared" si="70"/>
        <v>1</v>
      </c>
      <c r="E2290"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>
        <f t="shared" si="71"/>
        <v>500.5</v>
      </c>
      <c r="Q2290" s="5" t="s">
        <v>8325</v>
      </c>
      <c r="R2290" t="s">
        <v>8326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 s="15">
        <f t="shared" si="70"/>
        <v>111</v>
      </c>
      <c r="E2291"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>
        <f t="shared" si="71"/>
        <v>805.5</v>
      </c>
      <c r="Q2291" s="5" t="s">
        <v>8325</v>
      </c>
      <c r="R2291" t="s">
        <v>8326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 s="15">
        <f t="shared" si="70"/>
        <v>61</v>
      </c>
      <c r="E2292"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>
        <f t="shared" si="71"/>
        <v>780.5</v>
      </c>
      <c r="Q2292" s="5" t="s">
        <v>8325</v>
      </c>
      <c r="R2292" t="s">
        <v>8326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 s="15">
        <f t="shared" si="70"/>
        <v>1820</v>
      </c>
      <c r="E2293"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>
        <f t="shared" si="71"/>
        <v>2160</v>
      </c>
      <c r="Q2293" s="5" t="s">
        <v>8325</v>
      </c>
      <c r="R2293" t="s">
        <v>8326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 s="15">
        <f t="shared" si="70"/>
        <v>145.01000000000022</v>
      </c>
      <c r="E2294"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>
        <f t="shared" si="71"/>
        <v>1072.5050000000001</v>
      </c>
      <c r="Q2294" s="5" t="s">
        <v>8325</v>
      </c>
      <c r="R2294" t="s">
        <v>8326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 s="15">
        <f t="shared" si="70"/>
        <v>70</v>
      </c>
      <c r="E2295"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>
        <f t="shared" si="71"/>
        <v>460</v>
      </c>
      <c r="Q2295" s="5" t="s">
        <v>8325</v>
      </c>
      <c r="R2295" t="s">
        <v>8326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 s="15">
        <f t="shared" si="70"/>
        <v>2304.04</v>
      </c>
      <c r="E2296"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>
        <f t="shared" si="71"/>
        <v>3652.02</v>
      </c>
      <c r="Q2296" s="5" t="s">
        <v>8325</v>
      </c>
      <c r="R2296" t="s">
        <v>8326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 s="15">
        <f t="shared" si="70"/>
        <v>303</v>
      </c>
      <c r="E2297"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>
        <f t="shared" si="71"/>
        <v>751.5</v>
      </c>
      <c r="Q2297" s="5" t="s">
        <v>8325</v>
      </c>
      <c r="R2297" t="s">
        <v>8326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 s="15">
        <f t="shared" si="70"/>
        <v>3435</v>
      </c>
      <c r="E2298"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>
        <f t="shared" si="71"/>
        <v>5217.5</v>
      </c>
      <c r="Q2298" s="5" t="s">
        <v>8325</v>
      </c>
      <c r="R2298" t="s">
        <v>8326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 s="15">
        <f t="shared" si="70"/>
        <v>6</v>
      </c>
      <c r="E2299"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>
        <f t="shared" si="71"/>
        <v>503</v>
      </c>
      <c r="Q2299" s="5" t="s">
        <v>8325</v>
      </c>
      <c r="R2299" t="s">
        <v>8326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 s="15">
        <f t="shared" si="70"/>
        <v>1522</v>
      </c>
      <c r="E2300"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>
        <f t="shared" si="71"/>
        <v>15761</v>
      </c>
      <c r="Q2300" s="5" t="s">
        <v>8325</v>
      </c>
      <c r="R2300" t="s">
        <v>8326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 s="15">
        <f t="shared" si="70"/>
        <v>750.5</v>
      </c>
      <c r="E2301"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>
        <f t="shared" si="71"/>
        <v>525.25</v>
      </c>
      <c r="Q2301" s="5" t="s">
        <v>8325</v>
      </c>
      <c r="R2301" t="s">
        <v>8326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 s="15">
        <f t="shared" si="70"/>
        <v>10</v>
      </c>
      <c r="E2302"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>
        <f t="shared" si="71"/>
        <v>405</v>
      </c>
      <c r="Q2302" s="5" t="s">
        <v>8325</v>
      </c>
      <c r="R2302" t="s">
        <v>8326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 s="15">
        <f t="shared" si="70"/>
        <v>1680.2200000000003</v>
      </c>
      <c r="E2303"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>
        <f t="shared" si="71"/>
        <v>3340.11</v>
      </c>
      <c r="Q2303" s="5" t="s">
        <v>8325</v>
      </c>
      <c r="R2303" t="s">
        <v>8329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 s="15">
        <f t="shared" si="70"/>
        <v>1625</v>
      </c>
      <c r="E2304"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>
        <f t="shared" si="71"/>
        <v>1962.5</v>
      </c>
      <c r="Q2304" s="5" t="s">
        <v>8325</v>
      </c>
      <c r="R2304" t="s">
        <v>8329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 s="15">
        <f t="shared" si="70"/>
        <v>603.60999999999967</v>
      </c>
      <c r="E2305"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>
        <f t="shared" si="71"/>
        <v>3526.8049999999998</v>
      </c>
      <c r="Q2305" s="5" t="s">
        <v>8325</v>
      </c>
      <c r="R2305" t="s">
        <v>8329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 s="15">
        <f t="shared" si="70"/>
        <v>42.020000000000437</v>
      </c>
      <c r="E2306"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>
        <f t="shared" si="71"/>
        <v>3021.01</v>
      </c>
      <c r="Q2306" s="5" t="s">
        <v>8325</v>
      </c>
      <c r="R2306" t="s">
        <v>8329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 s="15">
        <f t="shared" ref="D2307:D2370" si="72">F2307-E2307</f>
        <v>221</v>
      </c>
      <c r="E2307"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>
        <f t="shared" ref="P2307:P2370" si="73">AVERAGE(D2307:E2307)</f>
        <v>9110.5</v>
      </c>
      <c r="Q2307" s="5" t="s">
        <v>8325</v>
      </c>
      <c r="R2307" t="s">
        <v>8329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 s="15">
        <f t="shared" si="72"/>
        <v>236.55000000000018</v>
      </c>
      <c r="E2308"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>
        <f t="shared" si="73"/>
        <v>1868.2750000000001</v>
      </c>
      <c r="Q2308" s="5" t="s">
        <v>8325</v>
      </c>
      <c r="R2308" t="s">
        <v>8329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 s="15">
        <f t="shared" si="72"/>
        <v>130.79000000000019</v>
      </c>
      <c r="E2309"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>
        <f t="shared" si="73"/>
        <v>1047.6300000000001</v>
      </c>
      <c r="Q2309" s="5" t="s">
        <v>8325</v>
      </c>
      <c r="R2309" t="s">
        <v>8329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 s="15">
        <f t="shared" si="72"/>
        <v>653.11000000000058</v>
      </c>
      <c r="E2310"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>
        <f t="shared" si="73"/>
        <v>25326.555</v>
      </c>
      <c r="Q2310" s="5" t="s">
        <v>8325</v>
      </c>
      <c r="R2310" t="s">
        <v>8329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 s="15">
        <f t="shared" si="72"/>
        <v>400.47000000000025</v>
      </c>
      <c r="E2311"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>
        <f t="shared" si="73"/>
        <v>3200.2350000000001</v>
      </c>
      <c r="Q2311" s="5" t="s">
        <v>8325</v>
      </c>
      <c r="R2311" t="s">
        <v>8329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 s="15">
        <f t="shared" si="72"/>
        <v>60835.360000000001</v>
      </c>
      <c r="E2312"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>
        <f t="shared" si="73"/>
        <v>39667.68</v>
      </c>
      <c r="Q2312" s="5" t="s">
        <v>8325</v>
      </c>
      <c r="R2312" t="s">
        <v>8329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 s="15">
        <f t="shared" si="72"/>
        <v>370</v>
      </c>
      <c r="E2313"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>
        <f t="shared" si="73"/>
        <v>4685</v>
      </c>
      <c r="Q2313" s="5" t="s">
        <v>8325</v>
      </c>
      <c r="R2313" t="s">
        <v>8329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 s="15">
        <f t="shared" si="72"/>
        <v>236</v>
      </c>
      <c r="E2314"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>
        <f t="shared" si="73"/>
        <v>1618</v>
      </c>
      <c r="Q2314" s="5" t="s">
        <v>8325</v>
      </c>
      <c r="R2314" t="s">
        <v>8329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 s="15">
        <f t="shared" si="72"/>
        <v>3792.0200000000004</v>
      </c>
      <c r="E2315"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>
        <f t="shared" si="73"/>
        <v>4396.01</v>
      </c>
      <c r="Q2315" s="5" t="s">
        <v>8325</v>
      </c>
      <c r="R2315" t="s">
        <v>8329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 s="15">
        <f t="shared" si="72"/>
        <v>683.6400000000001</v>
      </c>
      <c r="E2316"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>
        <f t="shared" si="73"/>
        <v>941.82</v>
      </c>
      <c r="Q2316" s="5" t="s">
        <v>8325</v>
      </c>
      <c r="R2316" t="s">
        <v>8329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 s="15">
        <f t="shared" si="72"/>
        <v>65</v>
      </c>
      <c r="E2317"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>
        <f t="shared" si="73"/>
        <v>1282.5</v>
      </c>
      <c r="Q2317" s="5" t="s">
        <v>8325</v>
      </c>
      <c r="R2317" t="s">
        <v>8329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 s="15">
        <f t="shared" si="72"/>
        <v>606.39999999999964</v>
      </c>
      <c r="E2318"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>
        <f t="shared" si="73"/>
        <v>7803.2</v>
      </c>
      <c r="Q2318" s="5" t="s">
        <v>8325</v>
      </c>
      <c r="R2318" t="s">
        <v>8329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 s="15">
        <f t="shared" si="72"/>
        <v>16</v>
      </c>
      <c r="E2319"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>
        <f t="shared" si="73"/>
        <v>208</v>
      </c>
      <c r="Q2319" s="5" t="s">
        <v>8325</v>
      </c>
      <c r="R2319" t="s">
        <v>8329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 s="15">
        <f t="shared" si="72"/>
        <v>1053</v>
      </c>
      <c r="E2320"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>
        <f t="shared" si="73"/>
        <v>3026.5</v>
      </c>
      <c r="Q2320" s="5" t="s">
        <v>8325</v>
      </c>
      <c r="R2320" t="s">
        <v>8329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 s="15">
        <f t="shared" si="72"/>
        <v>231</v>
      </c>
      <c r="E2321"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>
        <f t="shared" si="73"/>
        <v>1615.5</v>
      </c>
      <c r="Q2321" s="5" t="s">
        <v>8325</v>
      </c>
      <c r="R2321" t="s">
        <v>8329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 s="15">
        <f t="shared" si="72"/>
        <v>433</v>
      </c>
      <c r="E2322"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>
        <f t="shared" si="73"/>
        <v>2716.5</v>
      </c>
      <c r="Q2322" s="5" t="s">
        <v>8325</v>
      </c>
      <c r="R2322" t="s">
        <v>8329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 s="15">
        <f t="shared" si="72"/>
        <v>-6427</v>
      </c>
      <c r="E2323">
        <v>10557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>
        <f t="shared" si="73"/>
        <v>2065</v>
      </c>
      <c r="Q2323" s="5" t="s">
        <v>8336</v>
      </c>
      <c r="R2323" t="s">
        <v>8352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 s="15">
        <f t="shared" si="72"/>
        <v>-2615</v>
      </c>
      <c r="E2324">
        <v>2700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>
        <f t="shared" si="73"/>
        <v>42.5</v>
      </c>
      <c r="Q2324" s="5" t="s">
        <v>8336</v>
      </c>
      <c r="R2324" t="s">
        <v>8352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 s="15">
        <f t="shared" si="72"/>
        <v>-130</v>
      </c>
      <c r="E2325">
        <v>250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>
        <f t="shared" si="73"/>
        <v>60</v>
      </c>
      <c r="Q2325" s="5" t="s">
        <v>8336</v>
      </c>
      <c r="R2325" t="s">
        <v>8352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 s="15">
        <f t="shared" si="72"/>
        <v>-5945</v>
      </c>
      <c r="E2326">
        <v>7500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>
        <f t="shared" si="73"/>
        <v>777.5</v>
      </c>
      <c r="Q2326" s="5" t="s">
        <v>8336</v>
      </c>
      <c r="R2326" t="s">
        <v>8352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 s="15">
        <f t="shared" si="72"/>
        <v>-920</v>
      </c>
      <c r="E2327">
        <v>1000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>
        <f t="shared" si="73"/>
        <v>40</v>
      </c>
      <c r="Q2327" s="5" t="s">
        <v>8336</v>
      </c>
      <c r="R2327" t="s">
        <v>8352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 s="15">
        <f t="shared" si="72"/>
        <v>-14892</v>
      </c>
      <c r="E2328">
        <v>15000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>
        <f t="shared" si="73"/>
        <v>54</v>
      </c>
      <c r="Q2328" s="5" t="s">
        <v>8336</v>
      </c>
      <c r="R2328" t="s">
        <v>8352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 s="15">
        <f t="shared" si="72"/>
        <v>149133.01</v>
      </c>
      <c r="E2329"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>
        <f t="shared" si="73"/>
        <v>92066.505000000005</v>
      </c>
      <c r="Q2329" s="5" t="s">
        <v>8336</v>
      </c>
      <c r="R2329" t="s">
        <v>8352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 s="15">
        <f t="shared" si="72"/>
        <v>15445</v>
      </c>
      <c r="E2330"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>
        <f t="shared" si="73"/>
        <v>12722.5</v>
      </c>
      <c r="Q2330" s="5" t="s">
        <v>8336</v>
      </c>
      <c r="R2330" t="s">
        <v>8352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 s="15">
        <f t="shared" si="72"/>
        <v>1480</v>
      </c>
      <c r="E2331"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>
        <f t="shared" si="73"/>
        <v>13240</v>
      </c>
      <c r="Q2331" s="5" t="s">
        <v>8336</v>
      </c>
      <c r="R2331" t="s">
        <v>8352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 s="15">
        <f t="shared" si="72"/>
        <v>848</v>
      </c>
      <c r="E2332"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>
        <f t="shared" si="73"/>
        <v>17924</v>
      </c>
      <c r="Q2332" s="5" t="s">
        <v>8336</v>
      </c>
      <c r="R2332" t="s">
        <v>8352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 s="15">
        <f t="shared" si="72"/>
        <v>3545.1000000000004</v>
      </c>
      <c r="E2333"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>
        <f t="shared" si="73"/>
        <v>5772.55</v>
      </c>
      <c r="Q2333" s="5" t="s">
        <v>8336</v>
      </c>
      <c r="R2333" t="s">
        <v>8352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 s="15">
        <f t="shared" si="72"/>
        <v>1577</v>
      </c>
      <c r="E2334"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>
        <f t="shared" si="73"/>
        <v>13288.5</v>
      </c>
      <c r="Q2334" s="5" t="s">
        <v>8336</v>
      </c>
      <c r="R2334" t="s">
        <v>8352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 s="15">
        <f t="shared" si="72"/>
        <v>673</v>
      </c>
      <c r="E2335"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>
        <f t="shared" si="73"/>
        <v>636.5</v>
      </c>
      <c r="Q2335" s="5" t="s">
        <v>8336</v>
      </c>
      <c r="R2335" t="s">
        <v>8352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 s="15">
        <f t="shared" si="72"/>
        <v>78</v>
      </c>
      <c r="E2336"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>
        <f t="shared" si="73"/>
        <v>2039</v>
      </c>
      <c r="Q2336" s="5" t="s">
        <v>8336</v>
      </c>
      <c r="R2336" t="s">
        <v>8352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 s="15">
        <f t="shared" si="72"/>
        <v>568</v>
      </c>
      <c r="E2337"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>
        <f t="shared" si="73"/>
        <v>12784</v>
      </c>
      <c r="Q2337" s="5" t="s">
        <v>8336</v>
      </c>
      <c r="R2337" t="s">
        <v>8352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 s="15">
        <f t="shared" si="72"/>
        <v>84146.51</v>
      </c>
      <c r="E2338"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>
        <f t="shared" si="73"/>
        <v>52073.254999999997</v>
      </c>
      <c r="Q2338" s="5" t="s">
        <v>8336</v>
      </c>
      <c r="R2338" t="s">
        <v>8352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 s="15">
        <f t="shared" si="72"/>
        <v>1279</v>
      </c>
      <c r="E2339"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>
        <f t="shared" si="73"/>
        <v>6639.5</v>
      </c>
      <c r="Q2339" s="5" t="s">
        <v>8336</v>
      </c>
      <c r="R2339" t="s">
        <v>8352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 s="15">
        <f t="shared" si="72"/>
        <v>171.5</v>
      </c>
      <c r="E2340"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>
        <f t="shared" si="73"/>
        <v>7585.75</v>
      </c>
      <c r="Q2340" s="5" t="s">
        <v>8336</v>
      </c>
      <c r="R2340" t="s">
        <v>8352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 s="15">
        <f t="shared" si="72"/>
        <v>48552</v>
      </c>
      <c r="E2341"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>
        <f t="shared" si="73"/>
        <v>36776</v>
      </c>
      <c r="Q2341" s="5" t="s">
        <v>8336</v>
      </c>
      <c r="R2341" t="s">
        <v>8352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 s="15">
        <f t="shared" si="72"/>
        <v>2311</v>
      </c>
      <c r="E2342"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>
        <f t="shared" si="73"/>
        <v>21155.5</v>
      </c>
      <c r="Q2342" s="5" t="s">
        <v>8336</v>
      </c>
      <c r="R2342" t="s">
        <v>8352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15">
        <f t="shared" si="72"/>
        <v>-5000</v>
      </c>
      <c r="E2343">
        <v>5000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>
        <f t="shared" si="73"/>
        <v>0</v>
      </c>
      <c r="Q2343" s="5" t="s">
        <v>8319</v>
      </c>
      <c r="R2343" t="s">
        <v>8320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15">
        <f t="shared" si="72"/>
        <v>-5500</v>
      </c>
      <c r="E2344">
        <v>5500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>
        <f t="shared" si="73"/>
        <v>0</v>
      </c>
      <c r="Q2344" s="5" t="s">
        <v>8319</v>
      </c>
      <c r="R2344" t="s">
        <v>8320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15">
        <f t="shared" si="72"/>
        <v>-9700</v>
      </c>
      <c r="E2345">
        <v>10000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>
        <f t="shared" si="73"/>
        <v>150</v>
      </c>
      <c r="Q2345" s="5" t="s">
        <v>8319</v>
      </c>
      <c r="R2345" t="s">
        <v>8320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15">
        <f t="shared" si="72"/>
        <v>-999</v>
      </c>
      <c r="E2346">
        <v>1000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>
        <f t="shared" si="73"/>
        <v>0.5</v>
      </c>
      <c r="Q2346" s="5" t="s">
        <v>8319</v>
      </c>
      <c r="R2346" t="s">
        <v>8320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15">
        <f t="shared" si="72"/>
        <v>-3000</v>
      </c>
      <c r="E2347">
        <v>3000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>
        <f t="shared" si="73"/>
        <v>0</v>
      </c>
      <c r="Q2347" s="5" t="s">
        <v>8319</v>
      </c>
      <c r="R2347" t="s">
        <v>8320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15">
        <f t="shared" si="72"/>
        <v>-59961</v>
      </c>
      <c r="E2348">
        <v>60000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>
        <f t="shared" si="73"/>
        <v>19.5</v>
      </c>
      <c r="Q2348" s="5" t="s">
        <v>8319</v>
      </c>
      <c r="R2348" t="s">
        <v>8320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15">
        <f t="shared" si="72"/>
        <v>-985</v>
      </c>
      <c r="E2349">
        <v>1000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>
        <f t="shared" si="73"/>
        <v>7.5</v>
      </c>
      <c r="Q2349" s="5" t="s">
        <v>8319</v>
      </c>
      <c r="R2349" t="s">
        <v>8320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15">
        <f t="shared" si="72"/>
        <v>-69730</v>
      </c>
      <c r="E2350">
        <v>70000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>
        <f t="shared" si="73"/>
        <v>135</v>
      </c>
      <c r="Q2350" s="5" t="s">
        <v>8319</v>
      </c>
      <c r="R2350" t="s">
        <v>8320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15">
        <f t="shared" si="72"/>
        <v>-474900</v>
      </c>
      <c r="E2351">
        <v>474900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>
        <f t="shared" si="73"/>
        <v>0</v>
      </c>
      <c r="Q2351" s="5" t="s">
        <v>8319</v>
      </c>
      <c r="R2351" t="s">
        <v>8320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15">
        <f t="shared" si="72"/>
        <v>-50000</v>
      </c>
      <c r="E2352">
        <v>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>
        <f t="shared" si="73"/>
        <v>0</v>
      </c>
      <c r="Q2352" s="5" t="s">
        <v>8319</v>
      </c>
      <c r="R2352" t="s">
        <v>8320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15">
        <f t="shared" si="72"/>
        <v>-18792</v>
      </c>
      <c r="E2353">
        <v>18900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>
        <f t="shared" si="73"/>
        <v>54</v>
      </c>
      <c r="Q2353" s="5" t="s">
        <v>8319</v>
      </c>
      <c r="R2353" t="s">
        <v>8320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15">
        <f t="shared" si="72"/>
        <v>-2000</v>
      </c>
      <c r="E2354">
        <v>2000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>
        <f t="shared" si="73"/>
        <v>0</v>
      </c>
      <c r="Q2354" s="5" t="s">
        <v>8319</v>
      </c>
      <c r="R2354" t="s">
        <v>8320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 s="15">
        <f t="shared" si="72"/>
        <v>-1000</v>
      </c>
      <c r="E2355">
        <v>1000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>
        <f t="shared" si="73"/>
        <v>0</v>
      </c>
      <c r="Q2355" s="5" t="s">
        <v>8319</v>
      </c>
      <c r="R2355" t="s">
        <v>8320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15">
        <f t="shared" si="72"/>
        <v>-34975</v>
      </c>
      <c r="E2356">
        <v>35000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>
        <f t="shared" si="73"/>
        <v>12.5</v>
      </c>
      <c r="Q2356" s="5" t="s">
        <v>8319</v>
      </c>
      <c r="R2356" t="s">
        <v>8320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15">
        <f t="shared" si="72"/>
        <v>-7945</v>
      </c>
      <c r="E2357">
        <v>8000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>
        <f t="shared" si="73"/>
        <v>27.5</v>
      </c>
      <c r="Q2357" s="5" t="s">
        <v>8319</v>
      </c>
      <c r="R2357" t="s">
        <v>8320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15">
        <f t="shared" si="72"/>
        <v>-10000</v>
      </c>
      <c r="E2358">
        <v>10000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>
        <f t="shared" si="73"/>
        <v>0</v>
      </c>
      <c r="Q2358" s="5" t="s">
        <v>8319</v>
      </c>
      <c r="R2358" t="s">
        <v>8320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15">
        <f t="shared" si="72"/>
        <v>-27000</v>
      </c>
      <c r="E2359">
        <v>27000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>
        <f t="shared" si="73"/>
        <v>0</v>
      </c>
      <c r="Q2359" s="5" t="s">
        <v>8319</v>
      </c>
      <c r="R2359" t="s">
        <v>8320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15">
        <f t="shared" si="72"/>
        <v>-1500</v>
      </c>
      <c r="E2360">
        <v>1500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>
        <f t="shared" si="73"/>
        <v>0</v>
      </c>
      <c r="Q2360" s="5" t="s">
        <v>8319</v>
      </c>
      <c r="R2360" t="s">
        <v>8320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15">
        <f t="shared" si="72"/>
        <v>-6399</v>
      </c>
      <c r="E2361">
        <v>7500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>
        <f t="shared" si="73"/>
        <v>550.5</v>
      </c>
      <c r="Q2361" s="5" t="s">
        <v>8319</v>
      </c>
      <c r="R2361" t="s">
        <v>8320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15">
        <f t="shared" si="72"/>
        <v>-4998</v>
      </c>
      <c r="E2362">
        <v>5000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>
        <f t="shared" si="73"/>
        <v>1</v>
      </c>
      <c r="Q2362" s="5" t="s">
        <v>8319</v>
      </c>
      <c r="R2362" t="s">
        <v>8320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15">
        <f t="shared" si="72"/>
        <v>-200</v>
      </c>
      <c r="E2363">
        <v>200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>
        <f t="shared" si="73"/>
        <v>0</v>
      </c>
      <c r="Q2363" s="5" t="s">
        <v>8319</v>
      </c>
      <c r="R2363" t="s">
        <v>8320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15">
        <f t="shared" si="72"/>
        <v>-300</v>
      </c>
      <c r="E2364">
        <v>420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>
        <f t="shared" si="73"/>
        <v>60</v>
      </c>
      <c r="Q2364" s="5" t="s">
        <v>8319</v>
      </c>
      <c r="R2364" t="s">
        <v>8320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15">
        <f t="shared" si="72"/>
        <v>-175000</v>
      </c>
      <c r="E2365">
        <v>175000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>
        <f t="shared" si="73"/>
        <v>0</v>
      </c>
      <c r="Q2365" s="5" t="s">
        <v>8319</v>
      </c>
      <c r="R2365" t="s">
        <v>8320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15">
        <f t="shared" si="72"/>
        <v>-128</v>
      </c>
      <c r="E2366">
        <v>128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>
        <f t="shared" si="73"/>
        <v>0</v>
      </c>
      <c r="Q2366" s="5" t="s">
        <v>8319</v>
      </c>
      <c r="R2366" t="s">
        <v>8320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15">
        <f t="shared" si="72"/>
        <v>-1000</v>
      </c>
      <c r="E2367">
        <v>1000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>
        <f t="shared" si="73"/>
        <v>0</v>
      </c>
      <c r="Q2367" s="5" t="s">
        <v>8319</v>
      </c>
      <c r="R2367" t="s">
        <v>8320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15">
        <f t="shared" si="72"/>
        <v>-22370</v>
      </c>
      <c r="E2368">
        <v>25000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>
        <f t="shared" si="73"/>
        <v>1315</v>
      </c>
      <c r="Q2368" s="5" t="s">
        <v>8319</v>
      </c>
      <c r="R2368" t="s">
        <v>8320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 s="15">
        <f t="shared" si="72"/>
        <v>-49330</v>
      </c>
      <c r="E2369">
        <v>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>
        <f t="shared" si="73"/>
        <v>335</v>
      </c>
      <c r="Q2369" s="5" t="s">
        <v>8319</v>
      </c>
      <c r="R2369" t="s">
        <v>8320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15">
        <f t="shared" si="72"/>
        <v>-39900</v>
      </c>
      <c r="E2370">
        <v>40000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>
        <f t="shared" si="73"/>
        <v>50</v>
      </c>
      <c r="Q2370" s="5" t="s">
        <v>8319</v>
      </c>
      <c r="R2370" t="s">
        <v>8320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15">
        <f t="shared" ref="D2371:D2434" si="74">F2371-E2371</f>
        <v>-25000</v>
      </c>
      <c r="E2371">
        <v>25000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>
        <f t="shared" ref="P2371:P2434" si="75">AVERAGE(D2371:E2371)</f>
        <v>0</v>
      </c>
      <c r="Q2371" s="5" t="s">
        <v>8319</v>
      </c>
      <c r="R2371" t="s">
        <v>8320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15">
        <f t="shared" si="74"/>
        <v>-24918</v>
      </c>
      <c r="E2372">
        <v>25000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>
        <f t="shared" si="75"/>
        <v>41</v>
      </c>
      <c r="Q2372" s="5" t="s">
        <v>8319</v>
      </c>
      <c r="R2372" t="s">
        <v>8320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15">
        <f t="shared" si="74"/>
        <v>-2000</v>
      </c>
      <c r="E2373">
        <v>2000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>
        <f t="shared" si="75"/>
        <v>0</v>
      </c>
      <c r="Q2373" s="5" t="s">
        <v>8319</v>
      </c>
      <c r="R2373" t="s">
        <v>8320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 s="15">
        <f t="shared" si="74"/>
        <v>-5320</v>
      </c>
      <c r="E2374">
        <v>5500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>
        <f t="shared" si="75"/>
        <v>90</v>
      </c>
      <c r="Q2374" s="5" t="s">
        <v>8319</v>
      </c>
      <c r="R2374" t="s">
        <v>8320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15">
        <f t="shared" si="74"/>
        <v>-849950</v>
      </c>
      <c r="E2375">
        <v>850000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>
        <f t="shared" si="75"/>
        <v>25</v>
      </c>
      <c r="Q2375" s="5" t="s">
        <v>8319</v>
      </c>
      <c r="R2375" t="s">
        <v>8320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15">
        <f t="shared" si="74"/>
        <v>-21990</v>
      </c>
      <c r="E2376">
        <v>22000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>
        <f t="shared" si="75"/>
        <v>5</v>
      </c>
      <c r="Q2376" s="5" t="s">
        <v>8319</v>
      </c>
      <c r="R2376" t="s">
        <v>8320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15">
        <f t="shared" si="74"/>
        <v>-10000</v>
      </c>
      <c r="E2377">
        <v>10000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>
        <f t="shared" si="75"/>
        <v>0</v>
      </c>
      <c r="Q2377" s="5" t="s">
        <v>8319</v>
      </c>
      <c r="R2377" t="s">
        <v>8320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15">
        <f t="shared" si="74"/>
        <v>-2673.67</v>
      </c>
      <c r="E2378">
        <v>3000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>
        <f t="shared" si="75"/>
        <v>163.16499999999996</v>
      </c>
      <c r="Q2378" s="5" t="s">
        <v>8319</v>
      </c>
      <c r="R2378" t="s">
        <v>8320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15">
        <f t="shared" si="74"/>
        <v>-2500</v>
      </c>
      <c r="E2379">
        <v>2500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>
        <f t="shared" si="75"/>
        <v>0</v>
      </c>
      <c r="Q2379" s="5" t="s">
        <v>8319</v>
      </c>
      <c r="R2379" t="s">
        <v>8320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15">
        <f t="shared" si="74"/>
        <v>-110000</v>
      </c>
      <c r="E2380">
        <v>110000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>
        <f t="shared" si="75"/>
        <v>0</v>
      </c>
      <c r="Q2380" s="5" t="s">
        <v>8319</v>
      </c>
      <c r="R2380" t="s">
        <v>8320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15">
        <f t="shared" si="74"/>
        <v>-30000</v>
      </c>
      <c r="E2381">
        <v>30000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>
        <f t="shared" si="75"/>
        <v>0</v>
      </c>
      <c r="Q2381" s="5" t="s">
        <v>8319</v>
      </c>
      <c r="R2381" t="s">
        <v>8320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15">
        <f t="shared" si="74"/>
        <v>-14945</v>
      </c>
      <c r="E2382">
        <v>15000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>
        <f t="shared" si="75"/>
        <v>27.5</v>
      </c>
      <c r="Q2382" s="5" t="s">
        <v>8319</v>
      </c>
      <c r="R2382" t="s">
        <v>8320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15">
        <f t="shared" si="74"/>
        <v>-84779</v>
      </c>
      <c r="E2383">
        <v>86350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>
        <f t="shared" si="75"/>
        <v>785.5</v>
      </c>
      <c r="Q2383" s="5" t="s">
        <v>8319</v>
      </c>
      <c r="R2383" t="s">
        <v>8320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15">
        <f t="shared" si="74"/>
        <v>-2925</v>
      </c>
      <c r="E2384">
        <v>3000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>
        <f t="shared" si="75"/>
        <v>37.5</v>
      </c>
      <c r="Q2384" s="5" t="s">
        <v>8319</v>
      </c>
      <c r="R2384" t="s">
        <v>8320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15">
        <f t="shared" si="74"/>
        <v>-9565</v>
      </c>
      <c r="E2385">
        <v>10000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>
        <f t="shared" si="75"/>
        <v>217.5</v>
      </c>
      <c r="Q2385" s="5" t="s">
        <v>8319</v>
      </c>
      <c r="R2385" t="s">
        <v>8320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15">
        <f t="shared" si="74"/>
        <v>-992</v>
      </c>
      <c r="E2386">
        <v>1000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>
        <f t="shared" si="75"/>
        <v>4</v>
      </c>
      <c r="Q2386" s="5" t="s">
        <v>8319</v>
      </c>
      <c r="R2386" t="s">
        <v>8320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15">
        <f t="shared" si="74"/>
        <v>-64212</v>
      </c>
      <c r="E2387">
        <v>65000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>
        <f t="shared" si="75"/>
        <v>394</v>
      </c>
      <c r="Q2387" s="5" t="s">
        <v>8319</v>
      </c>
      <c r="R2387" t="s">
        <v>8320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15">
        <f t="shared" si="74"/>
        <v>-30000</v>
      </c>
      <c r="E2388">
        <v>30000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>
        <f t="shared" si="75"/>
        <v>0</v>
      </c>
      <c r="Q2388" s="5" t="s">
        <v>8319</v>
      </c>
      <c r="R2388" t="s">
        <v>8320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15">
        <f t="shared" si="74"/>
        <v>-148974</v>
      </c>
      <c r="E2389">
        <v>150000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>
        <f t="shared" si="75"/>
        <v>513</v>
      </c>
      <c r="Q2389" s="5" t="s">
        <v>8319</v>
      </c>
      <c r="R2389" t="s">
        <v>8320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15">
        <f t="shared" si="74"/>
        <v>-36537</v>
      </c>
      <c r="E2390">
        <v>37000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>
        <f t="shared" si="75"/>
        <v>231.5</v>
      </c>
      <c r="Q2390" s="5" t="s">
        <v>8319</v>
      </c>
      <c r="R2390" t="s">
        <v>8320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15">
        <f t="shared" si="74"/>
        <v>-15970</v>
      </c>
      <c r="E2391">
        <v>16000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>
        <f t="shared" si="75"/>
        <v>15</v>
      </c>
      <c r="Q2391" s="5" t="s">
        <v>8319</v>
      </c>
      <c r="R2391" t="s">
        <v>8320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15">
        <f t="shared" si="74"/>
        <v>-510000</v>
      </c>
      <c r="E2392">
        <v>510000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>
        <f t="shared" si="75"/>
        <v>0</v>
      </c>
      <c r="Q2392" s="5" t="s">
        <v>8319</v>
      </c>
      <c r="R2392" t="s">
        <v>8320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15">
        <f t="shared" si="74"/>
        <v>-19975</v>
      </c>
      <c r="E2393">
        <v>20000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>
        <f t="shared" si="75"/>
        <v>12.5</v>
      </c>
      <c r="Q2393" s="5" t="s">
        <v>8319</v>
      </c>
      <c r="R2393" t="s">
        <v>8320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15">
        <f t="shared" si="74"/>
        <v>-4200</v>
      </c>
      <c r="E2394">
        <v>4200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>
        <f t="shared" si="75"/>
        <v>0</v>
      </c>
      <c r="Q2394" s="5" t="s">
        <v>8319</v>
      </c>
      <c r="R2394" t="s">
        <v>8320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15">
        <f t="shared" si="74"/>
        <v>-99950</v>
      </c>
      <c r="E2395">
        <v>100000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>
        <f t="shared" si="75"/>
        <v>25</v>
      </c>
      <c r="Q2395" s="5" t="s">
        <v>8319</v>
      </c>
      <c r="R2395" t="s">
        <v>8320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15">
        <f t="shared" si="74"/>
        <v>-4997</v>
      </c>
      <c r="E2396">
        <v>5000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>
        <f t="shared" si="75"/>
        <v>1.5</v>
      </c>
      <c r="Q2396" s="5" t="s">
        <v>8319</v>
      </c>
      <c r="R2396" t="s">
        <v>8320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15">
        <f t="shared" si="74"/>
        <v>-33000</v>
      </c>
      <c r="E2397">
        <v>33000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>
        <f t="shared" si="75"/>
        <v>0</v>
      </c>
      <c r="Q2397" s="5" t="s">
        <v>8319</v>
      </c>
      <c r="R2397" t="s">
        <v>8320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15">
        <f t="shared" si="74"/>
        <v>-4990</v>
      </c>
      <c r="E2398">
        <v>5000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>
        <f t="shared" si="75"/>
        <v>5</v>
      </c>
      <c r="Q2398" s="5" t="s">
        <v>8319</v>
      </c>
      <c r="R2398" t="s">
        <v>8320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15">
        <f t="shared" si="74"/>
        <v>-124000</v>
      </c>
      <c r="E2399">
        <v>124000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>
        <f t="shared" si="75"/>
        <v>0</v>
      </c>
      <c r="Q2399" s="5" t="s">
        <v>8319</v>
      </c>
      <c r="R2399" t="s">
        <v>8320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15">
        <f t="shared" si="74"/>
        <v>-4000</v>
      </c>
      <c r="E2400">
        <v>4000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>
        <f t="shared" si="75"/>
        <v>0</v>
      </c>
      <c r="Q2400" s="5" t="s">
        <v>8319</v>
      </c>
      <c r="R2400" t="s">
        <v>8320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15">
        <f t="shared" si="74"/>
        <v>-13000</v>
      </c>
      <c r="E2401">
        <v>13000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>
        <f t="shared" si="75"/>
        <v>0</v>
      </c>
      <c r="Q2401" s="5" t="s">
        <v>8319</v>
      </c>
      <c r="R2401" t="s">
        <v>8320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15">
        <f t="shared" si="74"/>
        <v>-50000</v>
      </c>
      <c r="E2402">
        <v>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>
        <f t="shared" si="75"/>
        <v>0</v>
      </c>
      <c r="Q2402" s="5" t="s">
        <v>8319</v>
      </c>
      <c r="R2402" t="s">
        <v>8320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 s="15">
        <f t="shared" si="74"/>
        <v>-27799</v>
      </c>
      <c r="E2403">
        <v>28000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>
        <f t="shared" si="75"/>
        <v>100.5</v>
      </c>
      <c r="Q2403" s="5" t="s">
        <v>8336</v>
      </c>
      <c r="R2403" t="s">
        <v>8337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 s="15">
        <f t="shared" si="74"/>
        <v>-11948</v>
      </c>
      <c r="E2404">
        <v>12000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>
        <f t="shared" si="75"/>
        <v>26</v>
      </c>
      <c r="Q2404" s="5" t="s">
        <v>8336</v>
      </c>
      <c r="R2404" t="s">
        <v>8337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 s="15">
        <f t="shared" si="74"/>
        <v>-998</v>
      </c>
      <c r="E2405">
        <v>1200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>
        <f t="shared" si="75"/>
        <v>101</v>
      </c>
      <c r="Q2405" s="5" t="s">
        <v>8336</v>
      </c>
      <c r="R2405" t="s">
        <v>8337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 s="15">
        <f t="shared" si="74"/>
        <v>-15000</v>
      </c>
      <c r="E2406">
        <v>15000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>
        <f t="shared" si="75"/>
        <v>0</v>
      </c>
      <c r="Q2406" s="5" t="s">
        <v>8336</v>
      </c>
      <c r="R2406" t="s">
        <v>8337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 s="15">
        <f t="shared" si="74"/>
        <v>-3874</v>
      </c>
      <c r="E2407">
        <v>5000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>
        <f t="shared" si="75"/>
        <v>563</v>
      </c>
      <c r="Q2407" s="5" t="s">
        <v>8336</v>
      </c>
      <c r="R2407" t="s">
        <v>8337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 s="15">
        <f t="shared" si="74"/>
        <v>-1905</v>
      </c>
      <c r="E2408">
        <v>3250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>
        <f t="shared" si="75"/>
        <v>672.5</v>
      </c>
      <c r="Q2408" s="5" t="s">
        <v>8336</v>
      </c>
      <c r="R2408" t="s">
        <v>8337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 s="15">
        <f t="shared" si="74"/>
        <v>-16443</v>
      </c>
      <c r="E2409">
        <v>22000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>
        <f t="shared" si="75"/>
        <v>2778.5</v>
      </c>
      <c r="Q2409" s="5" t="s">
        <v>8336</v>
      </c>
      <c r="R2409" t="s">
        <v>8337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 s="15">
        <f t="shared" si="74"/>
        <v>-14970</v>
      </c>
      <c r="E2410">
        <v>15000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>
        <f t="shared" si="75"/>
        <v>15</v>
      </c>
      <c r="Q2410" s="5" t="s">
        <v>8336</v>
      </c>
      <c r="R2410" t="s">
        <v>8337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 s="15">
        <f t="shared" si="74"/>
        <v>-24540</v>
      </c>
      <c r="E2411">
        <v>25000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>
        <f t="shared" si="75"/>
        <v>230</v>
      </c>
      <c r="Q2411" s="5" t="s">
        <v>8336</v>
      </c>
      <c r="R2411" t="s">
        <v>8337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 s="15">
        <f t="shared" si="74"/>
        <v>-15000</v>
      </c>
      <c r="E2412">
        <v>15000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>
        <f t="shared" si="75"/>
        <v>0</v>
      </c>
      <c r="Q2412" s="5" t="s">
        <v>8336</v>
      </c>
      <c r="R2412" t="s">
        <v>8337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 s="15">
        <f t="shared" si="74"/>
        <v>-24849</v>
      </c>
      <c r="E2413">
        <v>25000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>
        <f t="shared" si="75"/>
        <v>75.5</v>
      </c>
      <c r="Q2413" s="5" t="s">
        <v>8336</v>
      </c>
      <c r="R2413" t="s">
        <v>8337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 s="15">
        <f t="shared" si="74"/>
        <v>-8000</v>
      </c>
      <c r="E2414">
        <v>8000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>
        <f t="shared" si="75"/>
        <v>0</v>
      </c>
      <c r="Q2414" s="5" t="s">
        <v>8336</v>
      </c>
      <c r="R2414" t="s">
        <v>8337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 s="15">
        <f t="shared" si="74"/>
        <v>-2975</v>
      </c>
      <c r="E2415">
        <v>3000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>
        <f t="shared" si="75"/>
        <v>12.5</v>
      </c>
      <c r="Q2415" s="5" t="s">
        <v>8336</v>
      </c>
      <c r="R2415" t="s">
        <v>8337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 s="15">
        <f t="shared" si="74"/>
        <v>-14540</v>
      </c>
      <c r="E2416">
        <v>15000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>
        <f t="shared" si="75"/>
        <v>230</v>
      </c>
      <c r="Q2416" s="5" t="s">
        <v>8336</v>
      </c>
      <c r="R2416" t="s">
        <v>8337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 s="15">
        <f t="shared" si="74"/>
        <v>-59665</v>
      </c>
      <c r="E2417">
        <v>60000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>
        <f t="shared" si="75"/>
        <v>167.5</v>
      </c>
      <c r="Q2417" s="5" t="s">
        <v>8336</v>
      </c>
      <c r="R2417" t="s">
        <v>8337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 s="15">
        <f t="shared" si="74"/>
        <v>-19995</v>
      </c>
      <c r="E2418">
        <v>20000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>
        <f t="shared" si="75"/>
        <v>2.5</v>
      </c>
      <c r="Q2418" s="5" t="s">
        <v>8336</v>
      </c>
      <c r="R2418" t="s">
        <v>8337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 s="15">
        <f t="shared" si="74"/>
        <v>-1000</v>
      </c>
      <c r="E2419">
        <v>1000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>
        <f t="shared" si="75"/>
        <v>0</v>
      </c>
      <c r="Q2419" s="5" t="s">
        <v>8336</v>
      </c>
      <c r="R2419" t="s">
        <v>8337</v>
      </c>
    </row>
    <row r="2420" spans="1:18" x14ac:dyDescent="0.25">
      <c r="A2420">
        <v>2418</v>
      </c>
      <c r="B2420" s="3" t="s">
        <v>2419</v>
      </c>
      <c r="C2420" s="3" t="s">
        <v>6528</v>
      </c>
      <c r="D2420" s="15">
        <f t="shared" si="74"/>
        <v>-24995</v>
      </c>
      <c r="E2420">
        <v>25000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>
        <f t="shared" si="75"/>
        <v>2.5</v>
      </c>
      <c r="Q2420" s="5" t="s">
        <v>8336</v>
      </c>
      <c r="R2420" t="s">
        <v>8337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 s="15">
        <f t="shared" si="74"/>
        <v>-3000</v>
      </c>
      <c r="E2421">
        <v>3000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>
        <f t="shared" si="75"/>
        <v>0</v>
      </c>
      <c r="Q2421" s="5" t="s">
        <v>8336</v>
      </c>
      <c r="R2421" t="s">
        <v>8337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 s="15">
        <f t="shared" si="74"/>
        <v>-14369</v>
      </c>
      <c r="E2422">
        <v>16870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>
        <f t="shared" si="75"/>
        <v>1250.5</v>
      </c>
      <c r="Q2422" s="5" t="s">
        <v>8336</v>
      </c>
      <c r="R2422" t="s">
        <v>8337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 s="15">
        <f t="shared" si="74"/>
        <v>-5999</v>
      </c>
      <c r="E2423">
        <v>6000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>
        <f t="shared" si="75"/>
        <v>0.5</v>
      </c>
      <c r="Q2423" s="5" t="s">
        <v>8336</v>
      </c>
      <c r="R2423" t="s">
        <v>8337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 s="15">
        <f t="shared" si="74"/>
        <v>-499</v>
      </c>
      <c r="E2424">
        <v>500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>
        <f t="shared" si="75"/>
        <v>0.5</v>
      </c>
      <c r="Q2424" s="5" t="s">
        <v>8336</v>
      </c>
      <c r="R2424" t="s">
        <v>8337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 s="15">
        <f t="shared" si="74"/>
        <v>-59992</v>
      </c>
      <c r="E2425">
        <v>60000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>
        <f t="shared" si="75"/>
        <v>4</v>
      </c>
      <c r="Q2425" s="5" t="s">
        <v>8336</v>
      </c>
      <c r="R2425" t="s">
        <v>8337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 s="15">
        <f t="shared" si="74"/>
        <v>-24690</v>
      </c>
      <c r="E2426">
        <v>25000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>
        <f t="shared" si="75"/>
        <v>155</v>
      </c>
      <c r="Q2426" s="5" t="s">
        <v>8336</v>
      </c>
      <c r="R2426" t="s">
        <v>8337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 s="15">
        <f t="shared" si="74"/>
        <v>-3499</v>
      </c>
      <c r="E2427">
        <v>3500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>
        <f t="shared" si="75"/>
        <v>0.5</v>
      </c>
      <c r="Q2427" s="5" t="s">
        <v>8336</v>
      </c>
      <c r="R2427" t="s">
        <v>8337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 s="15">
        <f t="shared" si="74"/>
        <v>-20000</v>
      </c>
      <c r="E2428">
        <v>20000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>
        <f t="shared" si="75"/>
        <v>0</v>
      </c>
      <c r="Q2428" s="5" t="s">
        <v>8336</v>
      </c>
      <c r="R2428" t="s">
        <v>8337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 s="15">
        <f t="shared" si="74"/>
        <v>-49999</v>
      </c>
      <c r="E2429">
        <v>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>
        <f t="shared" si="75"/>
        <v>0.5</v>
      </c>
      <c r="Q2429" s="5" t="s">
        <v>8336</v>
      </c>
      <c r="R2429" t="s">
        <v>8337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 s="15">
        <f t="shared" si="74"/>
        <v>-34999</v>
      </c>
      <c r="E2430">
        <v>35000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>
        <f t="shared" si="75"/>
        <v>0.5</v>
      </c>
      <c r="Q2430" s="5" t="s">
        <v>8336</v>
      </c>
      <c r="R2430" t="s">
        <v>8337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 s="15">
        <f t="shared" si="74"/>
        <v>-137995</v>
      </c>
      <c r="E2431">
        <v>140000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>
        <f t="shared" si="75"/>
        <v>1002.5</v>
      </c>
      <c r="Q2431" s="5" t="s">
        <v>8336</v>
      </c>
      <c r="R2431" t="s">
        <v>8337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 s="15">
        <f t="shared" si="74"/>
        <v>-2979</v>
      </c>
      <c r="E2432">
        <v>3000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>
        <f t="shared" si="75"/>
        <v>10.5</v>
      </c>
      <c r="Q2432" s="5" t="s">
        <v>8336</v>
      </c>
      <c r="R2432" t="s">
        <v>8337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 s="15">
        <f t="shared" si="74"/>
        <v>-99998</v>
      </c>
      <c r="E2433">
        <v>100000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>
        <f t="shared" si="75"/>
        <v>1</v>
      </c>
      <c r="Q2433" s="5" t="s">
        <v>8336</v>
      </c>
      <c r="R2433" t="s">
        <v>8337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 s="15">
        <f t="shared" si="74"/>
        <v>-13998</v>
      </c>
      <c r="E2434">
        <v>14000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>
        <f t="shared" si="75"/>
        <v>1</v>
      </c>
      <c r="Q2434" s="5" t="s">
        <v>8336</v>
      </c>
      <c r="R2434" t="s">
        <v>8337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 s="15">
        <f t="shared" ref="D2435:D2498" si="76">F2435-E2435</f>
        <v>-10000</v>
      </c>
      <c r="E2435">
        <v>10000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>
        <f t="shared" ref="P2435:P2498" si="77">AVERAGE(D2435:E2435)</f>
        <v>0</v>
      </c>
      <c r="Q2435" s="5" t="s">
        <v>8336</v>
      </c>
      <c r="R2435" t="s">
        <v>8337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 s="15">
        <f t="shared" si="76"/>
        <v>-19974</v>
      </c>
      <c r="E2436">
        <v>20000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>
        <f t="shared" si="77"/>
        <v>13</v>
      </c>
      <c r="Q2436" s="5" t="s">
        <v>8336</v>
      </c>
      <c r="R2436" t="s">
        <v>8337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 s="15">
        <f t="shared" si="76"/>
        <v>-248776</v>
      </c>
      <c r="E2437">
        <v>250000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>
        <f t="shared" si="77"/>
        <v>612</v>
      </c>
      <c r="Q2437" s="5" t="s">
        <v>8336</v>
      </c>
      <c r="R2437" t="s">
        <v>8337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 s="15">
        <f t="shared" si="76"/>
        <v>-116955</v>
      </c>
      <c r="E2438">
        <v>117000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>
        <f t="shared" si="77"/>
        <v>22.5</v>
      </c>
      <c r="Q2438" s="5" t="s">
        <v>8336</v>
      </c>
      <c r="R2438" t="s">
        <v>8337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 s="15">
        <f t="shared" si="76"/>
        <v>-8000</v>
      </c>
      <c r="E2439">
        <v>8000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>
        <f t="shared" si="77"/>
        <v>0</v>
      </c>
      <c r="Q2439" s="5" t="s">
        <v>8336</v>
      </c>
      <c r="R2439" t="s">
        <v>8337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 s="15">
        <f t="shared" si="76"/>
        <v>-14950</v>
      </c>
      <c r="E2440">
        <v>15000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>
        <f t="shared" si="77"/>
        <v>25</v>
      </c>
      <c r="Q2440" s="5" t="s">
        <v>8336</v>
      </c>
      <c r="R2440" t="s">
        <v>8337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 s="15">
        <f t="shared" si="76"/>
        <v>-10000</v>
      </c>
      <c r="E2441"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>
        <f t="shared" si="77"/>
        <v>0</v>
      </c>
      <c r="Q2441" s="5" t="s">
        <v>8336</v>
      </c>
      <c r="R2441" t="s">
        <v>8337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 s="15">
        <f t="shared" si="76"/>
        <v>-4990</v>
      </c>
      <c r="E2442">
        <v>5000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>
        <f t="shared" si="77"/>
        <v>5</v>
      </c>
      <c r="Q2442" s="5" t="s">
        <v>8336</v>
      </c>
      <c r="R2442" t="s">
        <v>8337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 s="15">
        <f t="shared" si="76"/>
        <v>591</v>
      </c>
      <c r="E2443"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>
        <f t="shared" si="77"/>
        <v>4045.5</v>
      </c>
      <c r="Q2443" s="5" t="s">
        <v>8336</v>
      </c>
      <c r="R2443" t="s">
        <v>8352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 s="15">
        <f t="shared" si="76"/>
        <v>6226</v>
      </c>
      <c r="E2444"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>
        <f t="shared" si="77"/>
        <v>15113</v>
      </c>
      <c r="Q2444" s="5" t="s">
        <v>8336</v>
      </c>
      <c r="R2444" t="s">
        <v>8352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 s="15">
        <f t="shared" si="76"/>
        <v>20502.989999999998</v>
      </c>
      <c r="E2445"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>
        <f t="shared" si="77"/>
        <v>20251.494999999999</v>
      </c>
      <c r="Q2445" s="5" t="s">
        <v>8336</v>
      </c>
      <c r="R2445" t="s">
        <v>8352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 s="15">
        <f t="shared" si="76"/>
        <v>258</v>
      </c>
      <c r="E2446"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>
        <f t="shared" si="77"/>
        <v>1629</v>
      </c>
      <c r="Q2446" s="5" t="s">
        <v>8336</v>
      </c>
      <c r="R2446" t="s">
        <v>8352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 s="15">
        <f t="shared" si="76"/>
        <v>3640</v>
      </c>
      <c r="E2447"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>
        <f t="shared" si="77"/>
        <v>4320</v>
      </c>
      <c r="Q2447" s="5" t="s">
        <v>8336</v>
      </c>
      <c r="R2447" t="s">
        <v>8352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 s="15">
        <f t="shared" si="76"/>
        <v>3399</v>
      </c>
      <c r="E2448"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>
        <f t="shared" si="77"/>
        <v>4199.5</v>
      </c>
      <c r="Q2448" s="5" t="s">
        <v>8336</v>
      </c>
      <c r="R2448" t="s">
        <v>8352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 s="15">
        <f t="shared" si="76"/>
        <v>8180</v>
      </c>
      <c r="E2449"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>
        <f t="shared" si="77"/>
        <v>5340</v>
      </c>
      <c r="Q2449" s="5" t="s">
        <v>8336</v>
      </c>
      <c r="R2449" t="s">
        <v>8352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 s="15">
        <f t="shared" si="76"/>
        <v>30</v>
      </c>
      <c r="E2450"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>
        <f t="shared" si="77"/>
        <v>215</v>
      </c>
      <c r="Q2450" s="5" t="s">
        <v>8336</v>
      </c>
      <c r="R2450" t="s">
        <v>8352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 s="15">
        <f t="shared" si="76"/>
        <v>800</v>
      </c>
      <c r="E2451"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>
        <f t="shared" si="77"/>
        <v>5400</v>
      </c>
      <c r="Q2451" s="5" t="s">
        <v>8336</v>
      </c>
      <c r="R2451" t="s">
        <v>8352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 s="15">
        <f t="shared" si="76"/>
        <v>230.03000000000065</v>
      </c>
      <c r="E2452"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>
        <f t="shared" si="77"/>
        <v>7615.0150000000003</v>
      </c>
      <c r="Q2452" s="5" t="s">
        <v>8336</v>
      </c>
      <c r="R2452" t="s">
        <v>8352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 s="15">
        <f t="shared" si="76"/>
        <v>1545</v>
      </c>
      <c r="E2453"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>
        <f t="shared" si="77"/>
        <v>5772.5</v>
      </c>
      <c r="Q2453" s="5" t="s">
        <v>8336</v>
      </c>
      <c r="R2453" t="s">
        <v>8352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 s="15">
        <f t="shared" si="76"/>
        <v>201</v>
      </c>
      <c r="E2454"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>
        <f t="shared" si="77"/>
        <v>400.5</v>
      </c>
      <c r="Q2454" s="5" t="s">
        <v>8336</v>
      </c>
      <c r="R2454" t="s">
        <v>8352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 s="15">
        <f t="shared" si="76"/>
        <v>1641</v>
      </c>
      <c r="E2455"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>
        <f t="shared" si="77"/>
        <v>2320.5</v>
      </c>
      <c r="Q2455" s="5" t="s">
        <v>8336</v>
      </c>
      <c r="R2455" t="s">
        <v>8352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 s="15">
        <f t="shared" si="76"/>
        <v>296</v>
      </c>
      <c r="E2456"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>
        <f t="shared" si="77"/>
        <v>17648</v>
      </c>
      <c r="Q2456" s="5" t="s">
        <v>8336</v>
      </c>
      <c r="R2456" t="s">
        <v>8352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 s="15">
        <f t="shared" si="76"/>
        <v>246</v>
      </c>
      <c r="E2457"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>
        <f t="shared" si="77"/>
        <v>273</v>
      </c>
      <c r="Q2457" s="5" t="s">
        <v>8336</v>
      </c>
      <c r="R2457" t="s">
        <v>8352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 s="15">
        <f t="shared" si="76"/>
        <v>1213</v>
      </c>
      <c r="E2458"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>
        <f t="shared" si="77"/>
        <v>1356.5</v>
      </c>
      <c r="Q2458" s="5" t="s">
        <v>8336</v>
      </c>
      <c r="R2458" t="s">
        <v>8352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 s="15">
        <f t="shared" si="76"/>
        <v>530</v>
      </c>
      <c r="E2459"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>
        <f t="shared" si="77"/>
        <v>11765</v>
      </c>
      <c r="Q2459" s="5" t="s">
        <v>8336</v>
      </c>
      <c r="R2459" t="s">
        <v>8352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 s="15">
        <f t="shared" si="76"/>
        <v>509</v>
      </c>
      <c r="E2460"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>
        <f t="shared" si="77"/>
        <v>2754.5</v>
      </c>
      <c r="Q2460" s="5" t="s">
        <v>8336</v>
      </c>
      <c r="R2460" t="s">
        <v>8352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 s="15">
        <f t="shared" si="76"/>
        <v>675</v>
      </c>
      <c r="E2461"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>
        <f t="shared" si="77"/>
        <v>15337.5</v>
      </c>
      <c r="Q2461" s="5" t="s">
        <v>8336</v>
      </c>
      <c r="R2461" t="s">
        <v>8352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 s="15">
        <f t="shared" si="76"/>
        <v>67</v>
      </c>
      <c r="E2462"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>
        <f t="shared" si="77"/>
        <v>4283.5</v>
      </c>
      <c r="Q2462" s="5" t="s">
        <v>8336</v>
      </c>
      <c r="R2462" t="s">
        <v>8352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 s="15">
        <f t="shared" si="76"/>
        <v>285</v>
      </c>
      <c r="E2463"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>
        <f t="shared" si="77"/>
        <v>3892.5</v>
      </c>
      <c r="Q2463" s="5" t="s">
        <v>8325</v>
      </c>
      <c r="R2463" t="s">
        <v>8329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 s="15">
        <f t="shared" si="76"/>
        <v>321.25</v>
      </c>
      <c r="E2464"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>
        <f t="shared" si="77"/>
        <v>1660.625</v>
      </c>
      <c r="Q2464" s="5" t="s">
        <v>8325</v>
      </c>
      <c r="R2464" t="s">
        <v>8329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 s="15">
        <f t="shared" si="76"/>
        <v>325</v>
      </c>
      <c r="E2465"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>
        <f t="shared" si="77"/>
        <v>1162.5</v>
      </c>
      <c r="Q2465" s="5" t="s">
        <v>8325</v>
      </c>
      <c r="R2465" t="s">
        <v>8329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 s="15">
        <f t="shared" si="76"/>
        <v>222</v>
      </c>
      <c r="E2466"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>
        <f t="shared" si="77"/>
        <v>1111</v>
      </c>
      <c r="Q2466" s="5" t="s">
        <v>8325</v>
      </c>
      <c r="R2466" t="s">
        <v>8329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 s="15">
        <f t="shared" si="76"/>
        <v>561</v>
      </c>
      <c r="E2467"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>
        <f t="shared" si="77"/>
        <v>630.5</v>
      </c>
      <c r="Q2467" s="5" t="s">
        <v>8325</v>
      </c>
      <c r="R2467" t="s">
        <v>8329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 s="15">
        <f t="shared" si="76"/>
        <v>0</v>
      </c>
      <c r="E2468"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>
        <f t="shared" si="77"/>
        <v>1250</v>
      </c>
      <c r="Q2468" s="5" t="s">
        <v>8325</v>
      </c>
      <c r="R2468" t="s">
        <v>8329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 s="15">
        <f t="shared" si="76"/>
        <v>185</v>
      </c>
      <c r="E2469"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>
        <f t="shared" si="77"/>
        <v>592.5</v>
      </c>
      <c r="Q2469" s="5" t="s">
        <v>8325</v>
      </c>
      <c r="R2469" t="s">
        <v>8329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 s="15">
        <f t="shared" si="76"/>
        <v>144.34000000000015</v>
      </c>
      <c r="E2470"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>
        <f t="shared" si="77"/>
        <v>1072.17</v>
      </c>
      <c r="Q2470" s="5" t="s">
        <v>8325</v>
      </c>
      <c r="R2470" t="s">
        <v>8329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 s="15">
        <f t="shared" si="76"/>
        <v>164</v>
      </c>
      <c r="E2471"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>
        <f t="shared" si="77"/>
        <v>682</v>
      </c>
      <c r="Q2471" s="5" t="s">
        <v>8325</v>
      </c>
      <c r="R2471" t="s">
        <v>8329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 s="15">
        <f t="shared" si="76"/>
        <v>31.6400000000001</v>
      </c>
      <c r="E2472"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>
        <f t="shared" si="77"/>
        <v>515.82000000000005</v>
      </c>
      <c r="Q2472" s="5" t="s">
        <v>8325</v>
      </c>
      <c r="R2472" t="s">
        <v>8329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 s="15">
        <f t="shared" si="76"/>
        <v>140</v>
      </c>
      <c r="E2473"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>
        <f t="shared" si="77"/>
        <v>320</v>
      </c>
      <c r="Q2473" s="5" t="s">
        <v>8325</v>
      </c>
      <c r="R2473" t="s">
        <v>8329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 s="15">
        <f t="shared" si="76"/>
        <v>2682.0200000000004</v>
      </c>
      <c r="E2474"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>
        <f t="shared" si="77"/>
        <v>5091.01</v>
      </c>
      <c r="Q2474" s="5" t="s">
        <v>8325</v>
      </c>
      <c r="R2474" t="s">
        <v>8329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 s="15">
        <f t="shared" si="76"/>
        <v>0</v>
      </c>
      <c r="E2475"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>
        <f t="shared" si="77"/>
        <v>1000</v>
      </c>
      <c r="Q2475" s="5" t="s">
        <v>8325</v>
      </c>
      <c r="R2475" t="s">
        <v>8329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 s="15">
        <f t="shared" si="76"/>
        <v>0.18000000000029104</v>
      </c>
      <c r="E2476"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>
        <f t="shared" si="77"/>
        <v>2500.09</v>
      </c>
      <c r="Q2476" s="5" t="s">
        <v>8325</v>
      </c>
      <c r="R2476" t="s">
        <v>8329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 s="15">
        <f t="shared" si="76"/>
        <v>118</v>
      </c>
      <c r="E2477"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>
        <f t="shared" si="77"/>
        <v>1309</v>
      </c>
      <c r="Q2477" s="5" t="s">
        <v>8325</v>
      </c>
      <c r="R2477" t="s">
        <v>8329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 s="15">
        <f t="shared" si="76"/>
        <v>160.7199999999998</v>
      </c>
      <c r="E2478"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>
        <f t="shared" si="77"/>
        <v>1680.36</v>
      </c>
      <c r="Q2478" s="5" t="s">
        <v>8325</v>
      </c>
      <c r="R2478" t="s">
        <v>8329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 s="15">
        <f t="shared" si="76"/>
        <v>535</v>
      </c>
      <c r="E2479"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>
        <f t="shared" si="77"/>
        <v>642.5</v>
      </c>
      <c r="Q2479" s="5" t="s">
        <v>8325</v>
      </c>
      <c r="R2479" t="s">
        <v>8329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 s="15">
        <f t="shared" si="76"/>
        <v>2200</v>
      </c>
      <c r="E2480"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>
        <f t="shared" si="77"/>
        <v>5100</v>
      </c>
      <c r="Q2480" s="5" t="s">
        <v>8325</v>
      </c>
      <c r="R2480" t="s">
        <v>8329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 s="15">
        <f t="shared" si="76"/>
        <v>100.32999999999998</v>
      </c>
      <c r="E2481"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>
        <f t="shared" si="77"/>
        <v>200.16499999999999</v>
      </c>
      <c r="Q2481" s="5" t="s">
        <v>8325</v>
      </c>
      <c r="R2481" t="s">
        <v>8329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 s="15">
        <f t="shared" si="76"/>
        <v>0</v>
      </c>
      <c r="E2482"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>
        <f t="shared" si="77"/>
        <v>1000</v>
      </c>
      <c r="Q2482" s="5" t="s">
        <v>8325</v>
      </c>
      <c r="R2482" t="s">
        <v>8329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 s="15">
        <f t="shared" si="76"/>
        <v>516.4399999999996</v>
      </c>
      <c r="E2483"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>
        <f t="shared" si="77"/>
        <v>2258.2199999999998</v>
      </c>
      <c r="Q2483" s="5" t="s">
        <v>8325</v>
      </c>
      <c r="R2483" t="s">
        <v>8329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 s="15">
        <f t="shared" si="76"/>
        <v>1</v>
      </c>
      <c r="E2484"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>
        <f t="shared" si="77"/>
        <v>500.5</v>
      </c>
      <c r="Q2484" s="5" t="s">
        <v>8325</v>
      </c>
      <c r="R2484" t="s">
        <v>8329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 s="15">
        <f t="shared" si="76"/>
        <v>151</v>
      </c>
      <c r="E2485"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>
        <f t="shared" si="77"/>
        <v>625.5</v>
      </c>
      <c r="Q2485" s="5" t="s">
        <v>8325</v>
      </c>
      <c r="R2485" t="s">
        <v>8329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 s="15">
        <f t="shared" si="76"/>
        <v>676.10999999999967</v>
      </c>
      <c r="E2486"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>
        <f t="shared" si="77"/>
        <v>2088.0549999999998</v>
      </c>
      <c r="Q2486" s="5" t="s">
        <v>8325</v>
      </c>
      <c r="R2486" t="s">
        <v>8329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 s="15">
        <f t="shared" si="76"/>
        <v>65</v>
      </c>
      <c r="E2487"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>
        <f t="shared" si="77"/>
        <v>1032.5</v>
      </c>
      <c r="Q2487" s="5" t="s">
        <v>8325</v>
      </c>
      <c r="R2487" t="s">
        <v>8329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 s="15">
        <f t="shared" si="76"/>
        <v>497</v>
      </c>
      <c r="E2488"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>
        <f t="shared" si="77"/>
        <v>398.5</v>
      </c>
      <c r="Q2488" s="5" t="s">
        <v>8325</v>
      </c>
      <c r="R2488" t="s">
        <v>8329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 s="15">
        <f t="shared" si="76"/>
        <v>0.75999999999999091</v>
      </c>
      <c r="E2489"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>
        <f t="shared" si="77"/>
        <v>750.38</v>
      </c>
      <c r="Q2489" s="5" t="s">
        <v>8325</v>
      </c>
      <c r="R2489" t="s">
        <v>8329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 s="15">
        <f t="shared" si="76"/>
        <v>201</v>
      </c>
      <c r="E2490"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>
        <f t="shared" si="77"/>
        <v>1600.5</v>
      </c>
      <c r="Q2490" s="5" t="s">
        <v>8325</v>
      </c>
      <c r="R2490" t="s">
        <v>8329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 s="15">
        <f t="shared" si="76"/>
        <v>1178.5</v>
      </c>
      <c r="E2491"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>
        <f t="shared" si="77"/>
        <v>2339.25</v>
      </c>
      <c r="Q2491" s="5" t="s">
        <v>8325</v>
      </c>
      <c r="R2491" t="s">
        <v>8329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 s="15">
        <f t="shared" si="76"/>
        <v>107</v>
      </c>
      <c r="E2492"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>
        <f t="shared" si="77"/>
        <v>303.5</v>
      </c>
      <c r="Q2492" s="5" t="s">
        <v>8325</v>
      </c>
      <c r="R2492" t="s">
        <v>8329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 s="15">
        <f t="shared" si="76"/>
        <v>16</v>
      </c>
      <c r="E2493"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>
        <f t="shared" si="77"/>
        <v>258</v>
      </c>
      <c r="Q2493" s="5" t="s">
        <v>8325</v>
      </c>
      <c r="R2493" t="s">
        <v>8329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15">
        <f t="shared" si="76"/>
        <v>150</v>
      </c>
      <c r="E2494"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>
        <f t="shared" si="77"/>
        <v>375</v>
      </c>
      <c r="Q2494" s="5" t="s">
        <v>8325</v>
      </c>
      <c r="R2494" t="s">
        <v>8329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 s="15">
        <f t="shared" si="76"/>
        <v>5740</v>
      </c>
      <c r="E2495"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>
        <f t="shared" si="77"/>
        <v>12870</v>
      </c>
      <c r="Q2495" s="5" t="s">
        <v>8325</v>
      </c>
      <c r="R2495" t="s">
        <v>8329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 s="15">
        <f t="shared" si="76"/>
        <v>15.079999999999927</v>
      </c>
      <c r="E2496"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>
        <f t="shared" si="77"/>
        <v>757.54</v>
      </c>
      <c r="Q2496" s="5" t="s">
        <v>8325</v>
      </c>
      <c r="R2496" t="s">
        <v>8329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 s="15">
        <f t="shared" si="76"/>
        <v>413.04999999999995</v>
      </c>
      <c r="E2497"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>
        <f t="shared" si="77"/>
        <v>956.52499999999998</v>
      </c>
      <c r="Q2497" s="5" t="s">
        <v>8325</v>
      </c>
      <c r="R2497" t="s">
        <v>8329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 s="15">
        <f t="shared" si="76"/>
        <v>0</v>
      </c>
      <c r="E2498"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>
        <f t="shared" si="77"/>
        <v>3000</v>
      </c>
      <c r="Q2498" s="5" t="s">
        <v>8325</v>
      </c>
      <c r="R2498" t="s">
        <v>8329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 s="15">
        <f t="shared" ref="D2499:D2562" si="78">F2499-E2499</f>
        <v>510.85999999999967</v>
      </c>
      <c r="E2499"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>
        <f t="shared" ref="P2499:P2562" si="79">AVERAGE(D2499:E2499)</f>
        <v>2255.4299999999998</v>
      </c>
      <c r="Q2499" s="5" t="s">
        <v>8325</v>
      </c>
      <c r="R2499" t="s">
        <v>8329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 s="15">
        <f t="shared" si="78"/>
        <v>56</v>
      </c>
      <c r="E2500"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>
        <f t="shared" si="79"/>
        <v>528</v>
      </c>
      <c r="Q2500" s="5" t="s">
        <v>8325</v>
      </c>
      <c r="R2500" t="s">
        <v>8329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 s="15">
        <f t="shared" si="78"/>
        <v>4105</v>
      </c>
      <c r="E2501"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>
        <f t="shared" si="79"/>
        <v>4052.5</v>
      </c>
      <c r="Q2501" s="5" t="s">
        <v>8325</v>
      </c>
      <c r="R2501" t="s">
        <v>8329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 s="15">
        <f t="shared" si="78"/>
        <v>80</v>
      </c>
      <c r="E2502"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>
        <f t="shared" si="79"/>
        <v>340</v>
      </c>
      <c r="Q2502" s="5" t="s">
        <v>8325</v>
      </c>
      <c r="R2502" t="s">
        <v>8329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 s="15">
        <f t="shared" si="78"/>
        <v>-10719</v>
      </c>
      <c r="E2503">
        <v>11000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>
        <f t="shared" si="79"/>
        <v>140.5</v>
      </c>
      <c r="Q2503" s="5" t="s">
        <v>8336</v>
      </c>
      <c r="R2503" t="s">
        <v>8353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 s="15">
        <f t="shared" si="78"/>
        <v>-109914</v>
      </c>
      <c r="E2504">
        <v>110000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>
        <f t="shared" si="79"/>
        <v>43</v>
      </c>
      <c r="Q2504" s="5" t="s">
        <v>8336</v>
      </c>
      <c r="R2504" t="s">
        <v>8353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 s="15">
        <f t="shared" si="78"/>
        <v>-10000</v>
      </c>
      <c r="E2505">
        <v>10000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>
        <f t="shared" si="79"/>
        <v>0</v>
      </c>
      <c r="Q2505" s="5" t="s">
        <v>8336</v>
      </c>
      <c r="R2505" t="s">
        <v>8353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 s="15">
        <f t="shared" si="78"/>
        <v>-35000</v>
      </c>
      <c r="E2506">
        <v>35000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>
        <f t="shared" si="79"/>
        <v>0</v>
      </c>
      <c r="Q2506" s="5" t="s">
        <v>8336</v>
      </c>
      <c r="R2506" t="s">
        <v>8353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 s="15">
        <f t="shared" si="78"/>
        <v>-7000</v>
      </c>
      <c r="E2507">
        <v>7000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>
        <f t="shared" si="79"/>
        <v>0</v>
      </c>
      <c r="Q2507" s="5" t="s">
        <v>8336</v>
      </c>
      <c r="R2507" t="s">
        <v>8353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 s="15">
        <f t="shared" si="78"/>
        <v>-4970</v>
      </c>
      <c r="E2508">
        <v>5000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>
        <f t="shared" si="79"/>
        <v>15</v>
      </c>
      <c r="Q2508" s="5" t="s">
        <v>8336</v>
      </c>
      <c r="R2508" t="s">
        <v>8353</v>
      </c>
    </row>
    <row r="2509" spans="1:18" x14ac:dyDescent="0.25">
      <c r="A2509">
        <v>2507</v>
      </c>
      <c r="B2509" s="3" t="s">
        <v>2507</v>
      </c>
      <c r="C2509" s="3" t="s">
        <v>6617</v>
      </c>
      <c r="D2509" s="15">
        <f t="shared" si="78"/>
        <v>-42850</v>
      </c>
      <c r="E2509">
        <v>42850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>
        <f t="shared" si="79"/>
        <v>0</v>
      </c>
      <c r="Q2509" s="5" t="s">
        <v>8336</v>
      </c>
      <c r="R2509" t="s">
        <v>8353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 s="15">
        <f t="shared" si="78"/>
        <v>-20000</v>
      </c>
      <c r="E2510">
        <v>20000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>
        <f t="shared" si="79"/>
        <v>0</v>
      </c>
      <c r="Q2510" s="5" t="s">
        <v>8336</v>
      </c>
      <c r="R2510" t="s">
        <v>8353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 s="15">
        <f t="shared" si="78"/>
        <v>-94000</v>
      </c>
      <c r="E2511">
        <v>95000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>
        <f t="shared" si="79"/>
        <v>500</v>
      </c>
      <c r="Q2511" s="5" t="s">
        <v>8336</v>
      </c>
      <c r="R2511" t="s">
        <v>8353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 s="15">
        <f t="shared" si="78"/>
        <v>-49925</v>
      </c>
      <c r="E2512">
        <v>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>
        <f t="shared" si="79"/>
        <v>37.5</v>
      </c>
      <c r="Q2512" s="5" t="s">
        <v>8336</v>
      </c>
      <c r="R2512" t="s">
        <v>8353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 s="15">
        <f t="shared" si="78"/>
        <v>-100000</v>
      </c>
      <c r="E2513">
        <v>100000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>
        <f t="shared" si="79"/>
        <v>0</v>
      </c>
      <c r="Q2513" s="5" t="s">
        <v>8336</v>
      </c>
      <c r="R2513" t="s">
        <v>8353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 s="15">
        <f t="shared" si="78"/>
        <v>-1150</v>
      </c>
      <c r="E2514">
        <v>1150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>
        <f t="shared" si="79"/>
        <v>0</v>
      </c>
      <c r="Q2514" s="5" t="s">
        <v>8336</v>
      </c>
      <c r="R2514" t="s">
        <v>8353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 s="15">
        <f t="shared" si="78"/>
        <v>-180000</v>
      </c>
      <c r="E2515">
        <v>180000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>
        <f t="shared" si="79"/>
        <v>0</v>
      </c>
      <c r="Q2515" s="5" t="s">
        <v>8336</v>
      </c>
      <c r="R2515" t="s">
        <v>8353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 s="15">
        <f t="shared" si="78"/>
        <v>-11790</v>
      </c>
      <c r="E2516">
        <v>12000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>
        <f t="shared" si="79"/>
        <v>105</v>
      </c>
      <c r="Q2516" s="5" t="s">
        <v>8336</v>
      </c>
      <c r="R2516" t="s">
        <v>8353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 s="15">
        <f t="shared" si="78"/>
        <v>-4070</v>
      </c>
      <c r="E2517">
        <v>5000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>
        <f t="shared" si="79"/>
        <v>465</v>
      </c>
      <c r="Q2517" s="5" t="s">
        <v>8336</v>
      </c>
      <c r="R2517" t="s">
        <v>8353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 s="15">
        <f t="shared" si="78"/>
        <v>-22000</v>
      </c>
      <c r="E2518">
        <v>22000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>
        <f t="shared" si="79"/>
        <v>0</v>
      </c>
      <c r="Q2518" s="5" t="s">
        <v>8336</v>
      </c>
      <c r="R2518" t="s">
        <v>8353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 s="15">
        <f t="shared" si="78"/>
        <v>-16233</v>
      </c>
      <c r="E2519">
        <v>18000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>
        <f t="shared" si="79"/>
        <v>883.5</v>
      </c>
      <c r="Q2519" s="5" t="s">
        <v>8336</v>
      </c>
      <c r="R2519" t="s">
        <v>8353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 s="15">
        <f t="shared" si="78"/>
        <v>-5000</v>
      </c>
      <c r="E2520">
        <v>5000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>
        <f t="shared" si="79"/>
        <v>0</v>
      </c>
      <c r="Q2520" s="5" t="s">
        <v>8336</v>
      </c>
      <c r="R2520" t="s">
        <v>8353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 s="15">
        <f t="shared" si="78"/>
        <v>-149935</v>
      </c>
      <c r="E2521">
        <v>150000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>
        <f t="shared" si="79"/>
        <v>32.5</v>
      </c>
      <c r="Q2521" s="5" t="s">
        <v>8336</v>
      </c>
      <c r="R2521" t="s">
        <v>8353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 s="15">
        <f t="shared" si="78"/>
        <v>-100000</v>
      </c>
      <c r="E2522">
        <v>100000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>
        <f t="shared" si="79"/>
        <v>0</v>
      </c>
      <c r="Q2522" s="5" t="s">
        <v>8336</v>
      </c>
      <c r="R2522" t="s">
        <v>8353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 s="15">
        <f t="shared" si="78"/>
        <v>1185.9899999999998</v>
      </c>
      <c r="E2523"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>
        <f t="shared" si="79"/>
        <v>6842.9949999999999</v>
      </c>
      <c r="Q2523" s="5" t="s">
        <v>8325</v>
      </c>
      <c r="R2523" t="s">
        <v>8354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 s="15">
        <f t="shared" si="78"/>
        <v>0</v>
      </c>
      <c r="E2524"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>
        <f t="shared" si="79"/>
        <v>2500</v>
      </c>
      <c r="Q2524" s="5" t="s">
        <v>8325</v>
      </c>
      <c r="R2524" t="s">
        <v>8354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 s="15">
        <f t="shared" si="78"/>
        <v>508</v>
      </c>
      <c r="E2525"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>
        <f t="shared" si="79"/>
        <v>704</v>
      </c>
      <c r="Q2525" s="5" t="s">
        <v>8325</v>
      </c>
      <c r="R2525" t="s">
        <v>8354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 s="15">
        <f t="shared" si="78"/>
        <v>120</v>
      </c>
      <c r="E2526"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>
        <f t="shared" si="79"/>
        <v>3810</v>
      </c>
      <c r="Q2526" s="5" t="s">
        <v>8325</v>
      </c>
      <c r="R2526" t="s">
        <v>8354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 s="15">
        <f t="shared" si="78"/>
        <v>26</v>
      </c>
      <c r="E2527"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>
        <f t="shared" si="79"/>
        <v>4013</v>
      </c>
      <c r="Q2527" s="5" t="s">
        <v>8325</v>
      </c>
      <c r="R2527" t="s">
        <v>8354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 s="15">
        <f t="shared" si="78"/>
        <v>518</v>
      </c>
      <c r="E2528"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>
        <f t="shared" si="79"/>
        <v>2259</v>
      </c>
      <c r="Q2528" s="5" t="s">
        <v>8325</v>
      </c>
      <c r="R2528" t="s">
        <v>8354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 s="15">
        <f t="shared" si="78"/>
        <v>85</v>
      </c>
      <c r="E2529"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>
        <f t="shared" si="79"/>
        <v>2042.5</v>
      </c>
      <c r="Q2529" s="5" t="s">
        <v>8325</v>
      </c>
      <c r="R2529" t="s">
        <v>8354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 s="15">
        <f t="shared" si="78"/>
        <v>289.98999999999978</v>
      </c>
      <c r="E2530"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>
        <f t="shared" si="79"/>
        <v>2144.9949999999999</v>
      </c>
      <c r="Q2530" s="5" t="s">
        <v>8325</v>
      </c>
      <c r="R2530" t="s">
        <v>8354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 s="15">
        <f t="shared" si="78"/>
        <v>257</v>
      </c>
      <c r="E2531"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>
        <f t="shared" si="79"/>
        <v>3128.5</v>
      </c>
      <c r="Q2531" s="5" t="s">
        <v>8325</v>
      </c>
      <c r="R2531" t="s">
        <v>8354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 s="15">
        <f t="shared" si="78"/>
        <v>0</v>
      </c>
      <c r="E2532"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>
        <f t="shared" si="79"/>
        <v>3250</v>
      </c>
      <c r="Q2532" s="5" t="s">
        <v>8325</v>
      </c>
      <c r="R2532" t="s">
        <v>8354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 s="15">
        <f t="shared" si="78"/>
        <v>18</v>
      </c>
      <c r="E2533"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>
        <f t="shared" si="79"/>
        <v>2259</v>
      </c>
      <c r="Q2533" s="5" t="s">
        <v>8325</v>
      </c>
      <c r="R2533" t="s">
        <v>8354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 s="15">
        <f t="shared" si="78"/>
        <v>1045</v>
      </c>
      <c r="E2534"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>
        <f t="shared" si="79"/>
        <v>2522.5</v>
      </c>
      <c r="Q2534" s="5" t="s">
        <v>8325</v>
      </c>
      <c r="R2534" t="s">
        <v>8354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 s="15">
        <f t="shared" si="78"/>
        <v>800</v>
      </c>
      <c r="E2535"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>
        <f t="shared" si="79"/>
        <v>4150</v>
      </c>
      <c r="Q2535" s="5" t="s">
        <v>8325</v>
      </c>
      <c r="R2535" t="s">
        <v>8354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 s="15">
        <f t="shared" si="78"/>
        <v>100</v>
      </c>
      <c r="E2536"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>
        <f t="shared" si="79"/>
        <v>1050</v>
      </c>
      <c r="Q2536" s="5" t="s">
        <v>8325</v>
      </c>
      <c r="R2536" t="s">
        <v>8354</v>
      </c>
    </row>
    <row r="2537" spans="1:18" x14ac:dyDescent="0.25">
      <c r="A2537">
        <v>2535</v>
      </c>
      <c r="B2537" s="3" t="s">
        <v>2535</v>
      </c>
      <c r="C2537" s="3" t="s">
        <v>6645</v>
      </c>
      <c r="D2537" s="15">
        <f t="shared" si="78"/>
        <v>755</v>
      </c>
      <c r="E2537"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>
        <f t="shared" si="79"/>
        <v>10377.5</v>
      </c>
      <c r="Q2537" s="5" t="s">
        <v>8325</v>
      </c>
      <c r="R2537" t="s">
        <v>8354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 s="15">
        <f t="shared" si="78"/>
        <v>4</v>
      </c>
      <c r="E2538"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>
        <f t="shared" si="79"/>
        <v>14.5</v>
      </c>
      <c r="Q2538" s="5" t="s">
        <v>8325</v>
      </c>
      <c r="R2538" t="s">
        <v>8354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 s="15">
        <f t="shared" si="78"/>
        <v>100</v>
      </c>
      <c r="E2539"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>
        <f t="shared" si="79"/>
        <v>550</v>
      </c>
      <c r="Q2539" s="5" t="s">
        <v>8325</v>
      </c>
      <c r="R2539" t="s">
        <v>8354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 s="15">
        <f t="shared" si="78"/>
        <v>2343.1699999999983</v>
      </c>
      <c r="E2540"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>
        <f t="shared" si="79"/>
        <v>10171.584999999999</v>
      </c>
      <c r="Q2540" s="5" t="s">
        <v>8325</v>
      </c>
      <c r="R2540" t="s">
        <v>8354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 s="15">
        <f t="shared" si="78"/>
        <v>25</v>
      </c>
      <c r="E2541"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>
        <f t="shared" si="79"/>
        <v>5012.5</v>
      </c>
      <c r="Q2541" s="5" t="s">
        <v>8325</v>
      </c>
      <c r="R2541" t="s">
        <v>8354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 s="15">
        <f t="shared" si="78"/>
        <v>85</v>
      </c>
      <c r="E2542"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>
        <f t="shared" si="79"/>
        <v>1292.5</v>
      </c>
      <c r="Q2542" s="5" t="s">
        <v>8325</v>
      </c>
      <c r="R2542" t="s">
        <v>8354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 s="15">
        <f t="shared" si="78"/>
        <v>246</v>
      </c>
      <c r="E2543"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>
        <f t="shared" si="79"/>
        <v>1873</v>
      </c>
      <c r="Q2543" s="5" t="s">
        <v>8325</v>
      </c>
      <c r="R2543" t="s">
        <v>8354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 s="15">
        <f t="shared" si="78"/>
        <v>25</v>
      </c>
      <c r="E2544"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>
        <f t="shared" si="79"/>
        <v>362.5</v>
      </c>
      <c r="Q2544" s="5" t="s">
        <v>8325</v>
      </c>
      <c r="R2544" t="s">
        <v>8354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 s="15">
        <f t="shared" si="78"/>
        <v>141</v>
      </c>
      <c r="E2545"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>
        <f t="shared" si="79"/>
        <v>195.5</v>
      </c>
      <c r="Q2545" s="5" t="s">
        <v>8325</v>
      </c>
      <c r="R2545" t="s">
        <v>8354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 s="15">
        <f t="shared" si="78"/>
        <v>41</v>
      </c>
      <c r="E2546"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>
        <f t="shared" si="79"/>
        <v>2520.5</v>
      </c>
      <c r="Q2546" s="5" t="s">
        <v>8325</v>
      </c>
      <c r="R2546" t="s">
        <v>8354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 s="15">
        <f t="shared" si="78"/>
        <v>1906</v>
      </c>
      <c r="E2547"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>
        <f t="shared" si="79"/>
        <v>1953</v>
      </c>
      <c r="Q2547" s="5" t="s">
        <v>8325</v>
      </c>
      <c r="R2547" t="s">
        <v>8354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 s="15">
        <f t="shared" si="78"/>
        <v>410</v>
      </c>
      <c r="E2548"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>
        <f t="shared" si="79"/>
        <v>1955</v>
      </c>
      <c r="Q2548" s="5" t="s">
        <v>8325</v>
      </c>
      <c r="R2548" t="s">
        <v>8354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 s="15">
        <f t="shared" si="78"/>
        <v>1092</v>
      </c>
      <c r="E2549"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>
        <f t="shared" si="79"/>
        <v>3296</v>
      </c>
      <c r="Q2549" s="5" t="s">
        <v>8325</v>
      </c>
      <c r="R2549" t="s">
        <v>8354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 s="15">
        <f t="shared" si="78"/>
        <v>111</v>
      </c>
      <c r="E2550"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>
        <f t="shared" si="79"/>
        <v>3055.5</v>
      </c>
      <c r="Q2550" s="5" t="s">
        <v>8325</v>
      </c>
      <c r="R2550" t="s">
        <v>8354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 s="15">
        <f t="shared" si="78"/>
        <v>44</v>
      </c>
      <c r="E2551"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>
        <f t="shared" si="79"/>
        <v>807</v>
      </c>
      <c r="Q2551" s="5" t="s">
        <v>8325</v>
      </c>
      <c r="R2551" t="s">
        <v>8354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 s="15">
        <f t="shared" si="78"/>
        <v>55</v>
      </c>
      <c r="E2552"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>
        <f t="shared" si="79"/>
        <v>3277.5</v>
      </c>
      <c r="Q2552" s="5" t="s">
        <v>8325</v>
      </c>
      <c r="R2552" t="s">
        <v>8354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 s="15">
        <f t="shared" si="78"/>
        <v>100.5</v>
      </c>
      <c r="E2553"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>
        <f t="shared" si="79"/>
        <v>1887.75</v>
      </c>
      <c r="Q2553" s="5" t="s">
        <v>8325</v>
      </c>
      <c r="R2553" t="s">
        <v>8354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 s="15">
        <f t="shared" si="78"/>
        <v>195</v>
      </c>
      <c r="E2554"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>
        <f t="shared" si="79"/>
        <v>1597.5</v>
      </c>
      <c r="Q2554" s="5" t="s">
        <v>8325</v>
      </c>
      <c r="R2554" t="s">
        <v>8354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 s="15">
        <f t="shared" si="78"/>
        <v>833</v>
      </c>
      <c r="E2555"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>
        <f t="shared" si="79"/>
        <v>1166.5</v>
      </c>
      <c r="Q2555" s="5" t="s">
        <v>8325</v>
      </c>
      <c r="R2555" t="s">
        <v>8354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 s="15">
        <f t="shared" si="78"/>
        <v>684</v>
      </c>
      <c r="E2556"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>
        <f t="shared" si="79"/>
        <v>1842</v>
      </c>
      <c r="Q2556" s="5" t="s">
        <v>8325</v>
      </c>
      <c r="R2556" t="s">
        <v>8354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 s="15">
        <f t="shared" si="78"/>
        <v>147</v>
      </c>
      <c r="E2557"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>
        <f t="shared" si="79"/>
        <v>1073.5</v>
      </c>
      <c r="Q2557" s="5" t="s">
        <v>8325</v>
      </c>
      <c r="R2557" t="s">
        <v>8354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 s="15">
        <f t="shared" si="78"/>
        <v>41</v>
      </c>
      <c r="E2558"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>
        <f t="shared" si="79"/>
        <v>393</v>
      </c>
      <c r="Q2558" s="5" t="s">
        <v>8325</v>
      </c>
      <c r="R2558" t="s">
        <v>8354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 s="15">
        <f t="shared" si="78"/>
        <v>166</v>
      </c>
      <c r="E2559"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>
        <f t="shared" si="79"/>
        <v>533</v>
      </c>
      <c r="Q2559" s="5" t="s">
        <v>8325</v>
      </c>
      <c r="R2559" t="s">
        <v>8354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 s="15">
        <f t="shared" si="78"/>
        <v>111</v>
      </c>
      <c r="E2560"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>
        <f t="shared" si="79"/>
        <v>680.5</v>
      </c>
      <c r="Q2560" s="5" t="s">
        <v>8325</v>
      </c>
      <c r="R2560" t="s">
        <v>8354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 s="15">
        <f t="shared" si="78"/>
        <v>90</v>
      </c>
      <c r="E2561"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>
        <f t="shared" si="79"/>
        <v>445</v>
      </c>
      <c r="Q2561" s="5" t="s">
        <v>8325</v>
      </c>
      <c r="R2561" t="s">
        <v>8354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 s="15">
        <f t="shared" si="78"/>
        <v>3</v>
      </c>
      <c r="E2562"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>
        <f t="shared" si="79"/>
        <v>1501.5</v>
      </c>
      <c r="Q2562" s="5" t="s">
        <v>8325</v>
      </c>
      <c r="R2562" t="s">
        <v>8354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15">
        <f t="shared" ref="D2563:D2626" si="80">F2563-E2563</f>
        <v>-100000</v>
      </c>
      <c r="E2563">
        <v>100000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>
        <f t="shared" ref="P2563:P2626" si="81">AVERAGE(D2563:E2563)</f>
        <v>0</v>
      </c>
      <c r="Q2563" s="5" t="s">
        <v>8336</v>
      </c>
      <c r="R2563" t="s">
        <v>8337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15">
        <f t="shared" si="80"/>
        <v>-9925</v>
      </c>
      <c r="E2564">
        <v>10000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>
        <f t="shared" si="81"/>
        <v>37.5</v>
      </c>
      <c r="Q2564" s="5" t="s">
        <v>8336</v>
      </c>
      <c r="R2564" t="s">
        <v>8337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15">
        <f t="shared" si="80"/>
        <v>-20000</v>
      </c>
      <c r="E2565">
        <v>20000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>
        <f t="shared" si="81"/>
        <v>0</v>
      </c>
      <c r="Q2565" s="5" t="s">
        <v>8336</v>
      </c>
      <c r="R2565" t="s">
        <v>8337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15">
        <f t="shared" si="80"/>
        <v>-40000</v>
      </c>
      <c r="E2566">
        <v>40000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>
        <f t="shared" si="81"/>
        <v>0</v>
      </c>
      <c r="Q2566" s="5" t="s">
        <v>8336</v>
      </c>
      <c r="R2566" t="s">
        <v>8337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15">
        <f t="shared" si="80"/>
        <v>-9900</v>
      </c>
      <c r="E2567">
        <v>10000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>
        <f t="shared" si="81"/>
        <v>50</v>
      </c>
      <c r="Q2567" s="5" t="s">
        <v>8336</v>
      </c>
      <c r="R2567" t="s">
        <v>8337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15">
        <f t="shared" si="80"/>
        <v>-35000</v>
      </c>
      <c r="E2568">
        <v>35000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>
        <f t="shared" si="81"/>
        <v>0</v>
      </c>
      <c r="Q2568" s="5" t="s">
        <v>8336</v>
      </c>
      <c r="R2568" t="s">
        <v>8337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15">
        <f t="shared" si="80"/>
        <v>-44880</v>
      </c>
      <c r="E2569">
        <v>45000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>
        <f t="shared" si="81"/>
        <v>60</v>
      </c>
      <c r="Q2569" s="5" t="s">
        <v>8336</v>
      </c>
      <c r="R2569" t="s">
        <v>8337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15">
        <f t="shared" si="80"/>
        <v>-9950</v>
      </c>
      <c r="E2570">
        <v>10000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>
        <f t="shared" si="81"/>
        <v>25</v>
      </c>
      <c r="Q2570" s="5" t="s">
        <v>8336</v>
      </c>
      <c r="R2570" t="s">
        <v>8337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15">
        <f t="shared" si="80"/>
        <v>-6355</v>
      </c>
      <c r="E2571">
        <v>6500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>
        <f t="shared" si="81"/>
        <v>72.5</v>
      </c>
      <c r="Q2571" s="5" t="s">
        <v>8336</v>
      </c>
      <c r="R2571" t="s">
        <v>8337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15">
        <f t="shared" si="80"/>
        <v>-6941</v>
      </c>
      <c r="E2572">
        <v>7000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>
        <f t="shared" si="81"/>
        <v>29.5</v>
      </c>
      <c r="Q2572" s="5" t="s">
        <v>8336</v>
      </c>
      <c r="R2572" t="s">
        <v>8337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15">
        <f t="shared" si="80"/>
        <v>-99750</v>
      </c>
      <c r="E2573">
        <v>100000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>
        <f t="shared" si="81"/>
        <v>125</v>
      </c>
      <c r="Q2573" s="5" t="s">
        <v>8336</v>
      </c>
      <c r="R2573" t="s">
        <v>8337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15">
        <f t="shared" si="80"/>
        <v>-30000</v>
      </c>
      <c r="E2574">
        <v>30000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>
        <f t="shared" si="81"/>
        <v>0</v>
      </c>
      <c r="Q2574" s="5" t="s">
        <v>8336</v>
      </c>
      <c r="R2574" t="s">
        <v>8337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15">
        <f t="shared" si="80"/>
        <v>-8000</v>
      </c>
      <c r="E2575">
        <v>8000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>
        <f t="shared" si="81"/>
        <v>0</v>
      </c>
      <c r="Q2575" s="5" t="s">
        <v>8336</v>
      </c>
      <c r="R2575" t="s">
        <v>8337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15">
        <f t="shared" si="80"/>
        <v>-10000</v>
      </c>
      <c r="E2576">
        <v>10000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>
        <f t="shared" si="81"/>
        <v>0</v>
      </c>
      <c r="Q2576" s="5" t="s">
        <v>8336</v>
      </c>
      <c r="R2576" t="s">
        <v>8337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15">
        <f t="shared" si="80"/>
        <v>-85000</v>
      </c>
      <c r="E2577">
        <v>85000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>
        <f t="shared" si="81"/>
        <v>0</v>
      </c>
      <c r="Q2577" s="5" t="s">
        <v>8336</v>
      </c>
      <c r="R2577" t="s">
        <v>8337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15">
        <f t="shared" si="80"/>
        <v>-10000</v>
      </c>
      <c r="E2578">
        <v>10000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>
        <f t="shared" si="81"/>
        <v>0</v>
      </c>
      <c r="Q2578" s="5" t="s">
        <v>8336</v>
      </c>
      <c r="R2578" t="s">
        <v>8337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15">
        <f t="shared" si="80"/>
        <v>-15000</v>
      </c>
      <c r="E2579">
        <v>15000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>
        <f t="shared" si="81"/>
        <v>0</v>
      </c>
      <c r="Q2579" s="5" t="s">
        <v>8336</v>
      </c>
      <c r="R2579" t="s">
        <v>8337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15">
        <f t="shared" si="80"/>
        <v>-6000</v>
      </c>
      <c r="E2580">
        <v>6000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>
        <f t="shared" si="81"/>
        <v>0</v>
      </c>
      <c r="Q2580" s="5" t="s">
        <v>8336</v>
      </c>
      <c r="R2580" t="s">
        <v>8337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15">
        <f t="shared" si="80"/>
        <v>-199723</v>
      </c>
      <c r="E2581">
        <v>200000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>
        <f t="shared" si="81"/>
        <v>138.5</v>
      </c>
      <c r="Q2581" s="5" t="s">
        <v>8336</v>
      </c>
      <c r="R2581" t="s">
        <v>8337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15">
        <f t="shared" si="80"/>
        <v>-8449</v>
      </c>
      <c r="E2582">
        <v>8500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>
        <f t="shared" si="81"/>
        <v>25.5</v>
      </c>
      <c r="Q2582" s="5" t="s">
        <v>8336</v>
      </c>
      <c r="R2582" t="s">
        <v>8337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 s="15">
        <f t="shared" si="80"/>
        <v>-4470</v>
      </c>
      <c r="E2583">
        <v>5000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>
        <f t="shared" si="81"/>
        <v>265</v>
      </c>
      <c r="Q2583" s="5" t="s">
        <v>8336</v>
      </c>
      <c r="R2583" t="s">
        <v>8337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 s="15">
        <f t="shared" si="80"/>
        <v>-89999</v>
      </c>
      <c r="E2584">
        <v>90000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>
        <f t="shared" si="81"/>
        <v>0.5</v>
      </c>
      <c r="Q2584" s="5" t="s">
        <v>8336</v>
      </c>
      <c r="R2584" t="s">
        <v>8337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 s="15">
        <f t="shared" si="80"/>
        <v>-995</v>
      </c>
      <c r="E2585">
        <v>1000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>
        <f t="shared" si="81"/>
        <v>2.5</v>
      </c>
      <c r="Q2585" s="5" t="s">
        <v>8336</v>
      </c>
      <c r="R2585" t="s">
        <v>8337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 s="15">
        <f t="shared" si="80"/>
        <v>-10000</v>
      </c>
      <c r="E2586">
        <v>10000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>
        <f t="shared" si="81"/>
        <v>0</v>
      </c>
      <c r="Q2586" s="5" t="s">
        <v>8336</v>
      </c>
      <c r="R2586" t="s">
        <v>8337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 s="15">
        <f t="shared" si="80"/>
        <v>-29950</v>
      </c>
      <c r="E2587">
        <v>30000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>
        <f t="shared" si="81"/>
        <v>25</v>
      </c>
      <c r="Q2587" s="5" t="s">
        <v>8336</v>
      </c>
      <c r="R2587" t="s">
        <v>8337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 s="15">
        <f t="shared" si="80"/>
        <v>-2995</v>
      </c>
      <c r="E2588">
        <v>3000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>
        <f t="shared" si="81"/>
        <v>2.5</v>
      </c>
      <c r="Q2588" s="5" t="s">
        <v>8336</v>
      </c>
      <c r="R2588" t="s">
        <v>8337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 s="15">
        <f t="shared" si="80"/>
        <v>-48783</v>
      </c>
      <c r="E2589">
        <v>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>
        <f t="shared" si="81"/>
        <v>608.5</v>
      </c>
      <c r="Q2589" s="5" t="s">
        <v>8336</v>
      </c>
      <c r="R2589" t="s">
        <v>8337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 s="15">
        <f t="shared" si="80"/>
        <v>-5767</v>
      </c>
      <c r="E2590">
        <v>6000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>
        <f t="shared" si="81"/>
        <v>116.5</v>
      </c>
      <c r="Q2590" s="5" t="s">
        <v>8336</v>
      </c>
      <c r="R2590" t="s">
        <v>8337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 s="15">
        <f t="shared" si="80"/>
        <v>-49995</v>
      </c>
      <c r="E2591">
        <v>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>
        <f t="shared" si="81"/>
        <v>2.5</v>
      </c>
      <c r="Q2591" s="5" t="s">
        <v>8336</v>
      </c>
      <c r="R2591" t="s">
        <v>8337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 s="15">
        <f t="shared" si="80"/>
        <v>-3000</v>
      </c>
      <c r="E2592">
        <v>3000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>
        <f t="shared" si="81"/>
        <v>0</v>
      </c>
      <c r="Q2592" s="5" t="s">
        <v>8336</v>
      </c>
      <c r="R2592" t="s">
        <v>8337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 s="15">
        <f t="shared" si="80"/>
        <v>-1474</v>
      </c>
      <c r="E2593">
        <v>1500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>
        <f t="shared" si="81"/>
        <v>13</v>
      </c>
      <c r="Q2593" s="5" t="s">
        <v>8336</v>
      </c>
      <c r="R2593" t="s">
        <v>8337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 s="15">
        <f t="shared" si="80"/>
        <v>-29950</v>
      </c>
      <c r="E2594">
        <v>30000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>
        <f t="shared" si="81"/>
        <v>25</v>
      </c>
      <c r="Q2594" s="5" t="s">
        <v>8336</v>
      </c>
      <c r="R2594" t="s">
        <v>8337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 s="15">
        <f t="shared" si="80"/>
        <v>-10000</v>
      </c>
      <c r="E2595">
        <v>10000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>
        <f t="shared" si="81"/>
        <v>0</v>
      </c>
      <c r="Q2595" s="5" t="s">
        <v>8336</v>
      </c>
      <c r="R2595" t="s">
        <v>8337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 s="15">
        <f t="shared" si="80"/>
        <v>-79999</v>
      </c>
      <c r="E2596">
        <v>80000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>
        <f t="shared" si="81"/>
        <v>0.5</v>
      </c>
      <c r="Q2596" s="5" t="s">
        <v>8336</v>
      </c>
      <c r="R2596" t="s">
        <v>8337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 s="15">
        <f t="shared" si="80"/>
        <v>-13175</v>
      </c>
      <c r="E2597">
        <v>15000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>
        <f t="shared" si="81"/>
        <v>912.5</v>
      </c>
      <c r="Q2597" s="5" t="s">
        <v>8336</v>
      </c>
      <c r="R2597" t="s">
        <v>8337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 s="15">
        <f t="shared" si="80"/>
        <v>-26744</v>
      </c>
      <c r="E2598">
        <v>35000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>
        <f t="shared" si="81"/>
        <v>4128</v>
      </c>
      <c r="Q2598" s="5" t="s">
        <v>8336</v>
      </c>
      <c r="R2598" t="s">
        <v>8337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 s="15">
        <f t="shared" si="80"/>
        <v>-1415</v>
      </c>
      <c r="E2599">
        <v>1500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>
        <f t="shared" si="81"/>
        <v>42.5</v>
      </c>
      <c r="Q2599" s="5" t="s">
        <v>8336</v>
      </c>
      <c r="R2599" t="s">
        <v>8337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 s="15">
        <f t="shared" si="80"/>
        <v>-1830</v>
      </c>
      <c r="E2600">
        <v>3000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>
        <f t="shared" si="81"/>
        <v>585</v>
      </c>
      <c r="Q2600" s="5" t="s">
        <v>8336</v>
      </c>
      <c r="R2600" t="s">
        <v>8337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 s="15">
        <f t="shared" si="80"/>
        <v>-8951</v>
      </c>
      <c r="E2601">
        <v>9041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>
        <f t="shared" si="81"/>
        <v>45</v>
      </c>
      <c r="Q2601" s="5" t="s">
        <v>8336</v>
      </c>
      <c r="R2601" t="s">
        <v>8337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 s="15">
        <f t="shared" si="80"/>
        <v>-46534</v>
      </c>
      <c r="E2602">
        <v>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>
        <f t="shared" si="81"/>
        <v>1733</v>
      </c>
      <c r="Q2602" s="5" t="s">
        <v>8336</v>
      </c>
      <c r="R2602" t="s">
        <v>8337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 s="15">
        <f t="shared" si="80"/>
        <v>2807</v>
      </c>
      <c r="E2603"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>
        <f t="shared" si="81"/>
        <v>1653.5</v>
      </c>
      <c r="Q2603" s="5" t="s">
        <v>8319</v>
      </c>
      <c r="R2603" t="s">
        <v>8355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 s="15">
        <f t="shared" si="80"/>
        <v>27131</v>
      </c>
      <c r="E2604"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>
        <f t="shared" si="81"/>
        <v>19565.5</v>
      </c>
      <c r="Q2604" s="5" t="s">
        <v>8319</v>
      </c>
      <c r="R2604" t="s">
        <v>8355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 s="15">
        <f t="shared" si="80"/>
        <v>26</v>
      </c>
      <c r="E2605"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>
        <f t="shared" si="81"/>
        <v>888</v>
      </c>
      <c r="Q2605" s="5" t="s">
        <v>8319</v>
      </c>
      <c r="R2605" t="s">
        <v>8355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 s="15">
        <f t="shared" si="80"/>
        <v>843.59999999999854</v>
      </c>
      <c r="E2606"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>
        <f t="shared" si="81"/>
        <v>10421.799999999999</v>
      </c>
      <c r="Q2606" s="5" t="s">
        <v>8319</v>
      </c>
      <c r="R2606" t="s">
        <v>8355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 s="15">
        <f t="shared" si="80"/>
        <v>7421.570000000007</v>
      </c>
      <c r="E2607"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>
        <f t="shared" si="81"/>
        <v>53710.785000000003</v>
      </c>
      <c r="Q2607" s="5" t="s">
        <v>8319</v>
      </c>
      <c r="R2607" t="s">
        <v>8355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 s="15">
        <f t="shared" si="80"/>
        <v>1106</v>
      </c>
      <c r="E2608"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>
        <f t="shared" si="81"/>
        <v>6053</v>
      </c>
      <c r="Q2608" s="5" t="s">
        <v>8319</v>
      </c>
      <c r="R2608" t="s">
        <v>8355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 s="15">
        <f t="shared" si="80"/>
        <v>24616</v>
      </c>
      <c r="E2609"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>
        <f t="shared" si="81"/>
        <v>16308</v>
      </c>
      <c r="Q2609" s="5" t="s">
        <v>8319</v>
      </c>
      <c r="R2609" t="s">
        <v>8355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 s="15">
        <f t="shared" si="80"/>
        <v>9914</v>
      </c>
      <c r="E2610"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>
        <f t="shared" si="81"/>
        <v>8957</v>
      </c>
      <c r="Q2610" s="5" t="s">
        <v>8319</v>
      </c>
      <c r="R2610" t="s">
        <v>8355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 s="15">
        <f t="shared" si="80"/>
        <v>71330.39</v>
      </c>
      <c r="E2611"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>
        <f t="shared" si="81"/>
        <v>53165.195</v>
      </c>
      <c r="Q2611" s="5" t="s">
        <v>8319</v>
      </c>
      <c r="R2611" t="s">
        <v>8355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 s="15">
        <f t="shared" si="80"/>
        <v>9407.66</v>
      </c>
      <c r="E2612"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>
        <f t="shared" si="81"/>
        <v>16086.33</v>
      </c>
      <c r="Q2612" s="5" t="s">
        <v>8319</v>
      </c>
      <c r="R2612" t="s">
        <v>8355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 s="15">
        <f t="shared" si="80"/>
        <v>295970</v>
      </c>
      <c r="E2613"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>
        <f t="shared" si="81"/>
        <v>153485</v>
      </c>
      <c r="Q2613" s="5" t="s">
        <v>8319</v>
      </c>
      <c r="R2613" t="s">
        <v>8355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 s="15">
        <f t="shared" si="80"/>
        <v>7176.130000000001</v>
      </c>
      <c r="E2614"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>
        <f t="shared" si="81"/>
        <v>8588.0650000000005</v>
      </c>
      <c r="Q2614" s="5" t="s">
        <v>8319</v>
      </c>
      <c r="R2614" t="s">
        <v>8355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 s="15">
        <f t="shared" si="80"/>
        <v>76</v>
      </c>
      <c r="E2615"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>
        <f t="shared" si="81"/>
        <v>3788</v>
      </c>
      <c r="Q2615" s="5" t="s">
        <v>8319</v>
      </c>
      <c r="R2615" t="s">
        <v>8355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 s="15">
        <f t="shared" si="80"/>
        <v>210</v>
      </c>
      <c r="E2616"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>
        <f t="shared" si="81"/>
        <v>5355</v>
      </c>
      <c r="Q2616" s="5" t="s">
        <v>8319</v>
      </c>
      <c r="R2616" t="s">
        <v>8355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 s="15">
        <f t="shared" si="80"/>
        <v>1396</v>
      </c>
      <c r="E2617"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>
        <f t="shared" si="81"/>
        <v>1698.5</v>
      </c>
      <c r="Q2617" s="5" t="s">
        <v>8319</v>
      </c>
      <c r="R2617" t="s">
        <v>8355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 s="15">
        <f t="shared" si="80"/>
        <v>3633.5</v>
      </c>
      <c r="E2618"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>
        <f t="shared" si="81"/>
        <v>14316.75</v>
      </c>
      <c r="Q2618" s="5" t="s">
        <v>8319</v>
      </c>
      <c r="R2618" t="s">
        <v>8355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 s="15">
        <f t="shared" si="80"/>
        <v>3888</v>
      </c>
      <c r="E2619"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>
        <f t="shared" si="81"/>
        <v>2194</v>
      </c>
      <c r="Q2619" s="5" t="s">
        <v>8319</v>
      </c>
      <c r="R2619" t="s">
        <v>8355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15">
        <f t="shared" si="80"/>
        <v>808</v>
      </c>
      <c r="E2620"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>
        <f t="shared" si="81"/>
        <v>7904</v>
      </c>
      <c r="Q2620" s="5" t="s">
        <v>8319</v>
      </c>
      <c r="R2620" t="s">
        <v>8355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 s="15">
        <f t="shared" si="80"/>
        <v>884</v>
      </c>
      <c r="E2621"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>
        <f t="shared" si="81"/>
        <v>942</v>
      </c>
      <c r="Q2621" s="5" t="s">
        <v>8319</v>
      </c>
      <c r="R2621" t="s">
        <v>8355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 s="15">
        <f t="shared" si="80"/>
        <v>28374</v>
      </c>
      <c r="E2622"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>
        <f t="shared" si="81"/>
        <v>46687</v>
      </c>
      <c r="Q2622" s="5" t="s">
        <v>8319</v>
      </c>
      <c r="R2622" t="s">
        <v>8355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 s="15">
        <f t="shared" si="80"/>
        <v>6882</v>
      </c>
      <c r="E2623"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>
        <f t="shared" si="81"/>
        <v>10941</v>
      </c>
      <c r="Q2623" s="5" t="s">
        <v>8319</v>
      </c>
      <c r="R2623" t="s">
        <v>8355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 s="15">
        <f t="shared" si="80"/>
        <v>467.76</v>
      </c>
      <c r="E2624"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>
        <f t="shared" si="81"/>
        <v>983.88</v>
      </c>
      <c r="Q2624" s="5" t="s">
        <v>8319</v>
      </c>
      <c r="R2624" t="s">
        <v>8355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 s="15">
        <f t="shared" si="80"/>
        <v>280</v>
      </c>
      <c r="E2625"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>
        <f t="shared" si="81"/>
        <v>1140</v>
      </c>
      <c r="Q2625" s="5" t="s">
        <v>8319</v>
      </c>
      <c r="R2625" t="s">
        <v>8355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 s="15">
        <f t="shared" si="80"/>
        <v>102353.65</v>
      </c>
      <c r="E2626"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>
        <f t="shared" si="81"/>
        <v>55176.824999999997</v>
      </c>
      <c r="Q2626" s="5" t="s">
        <v>8319</v>
      </c>
      <c r="R2626" t="s">
        <v>8355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 s="15">
        <f t="shared" ref="D2627:D2690" si="82">F2627-E2627</f>
        <v>1284</v>
      </c>
      <c r="E2627"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>
        <f t="shared" ref="P2627:P2690" si="83">AVERAGE(D2627:E2627)</f>
        <v>717</v>
      </c>
      <c r="Q2627" s="5" t="s">
        <v>8319</v>
      </c>
      <c r="R2627" t="s">
        <v>8355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 s="15">
        <f t="shared" si="82"/>
        <v>300</v>
      </c>
      <c r="E2628"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>
        <f t="shared" si="83"/>
        <v>1400</v>
      </c>
      <c r="Q2628" s="5" t="s">
        <v>8319</v>
      </c>
      <c r="R2628" t="s">
        <v>8355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 s="15">
        <f t="shared" si="82"/>
        <v>820</v>
      </c>
      <c r="E2629"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>
        <f t="shared" si="83"/>
        <v>485</v>
      </c>
      <c r="Q2629" s="5" t="s">
        <v>8319</v>
      </c>
      <c r="R2629" t="s">
        <v>8355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 s="15">
        <f t="shared" si="82"/>
        <v>87</v>
      </c>
      <c r="E2630"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>
        <f t="shared" si="83"/>
        <v>463</v>
      </c>
      <c r="Q2630" s="5" t="s">
        <v>8319</v>
      </c>
      <c r="R2630" t="s">
        <v>8355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 s="15">
        <f t="shared" si="82"/>
        <v>1387</v>
      </c>
      <c r="E2631"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>
        <f t="shared" si="83"/>
        <v>3193.5</v>
      </c>
      <c r="Q2631" s="5" t="s">
        <v>8319</v>
      </c>
      <c r="R2631" t="s">
        <v>8355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 s="15">
        <f t="shared" si="82"/>
        <v>1158</v>
      </c>
      <c r="E2632"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>
        <f t="shared" si="83"/>
        <v>1579</v>
      </c>
      <c r="Q2632" s="5" t="s">
        <v>8319</v>
      </c>
      <c r="R2632" t="s">
        <v>8355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 s="15">
        <f t="shared" si="82"/>
        <v>2933.0499999999993</v>
      </c>
      <c r="E2633"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>
        <f t="shared" si="83"/>
        <v>11466.525</v>
      </c>
      <c r="Q2633" s="5" t="s">
        <v>8319</v>
      </c>
      <c r="R2633" t="s">
        <v>8355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 s="15">
        <f t="shared" si="82"/>
        <v>396</v>
      </c>
      <c r="E2634"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>
        <f t="shared" si="83"/>
        <v>733</v>
      </c>
      <c r="Q2634" s="5" t="s">
        <v>8319</v>
      </c>
      <c r="R2634" t="s">
        <v>8355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 s="15">
        <f t="shared" si="82"/>
        <v>12731</v>
      </c>
      <c r="E2635"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>
        <f t="shared" si="83"/>
        <v>8865.5</v>
      </c>
      <c r="Q2635" s="5" t="s">
        <v>8319</v>
      </c>
      <c r="R2635" t="s">
        <v>8355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 s="15">
        <f t="shared" si="82"/>
        <v>56</v>
      </c>
      <c r="E2636"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>
        <f t="shared" si="83"/>
        <v>493</v>
      </c>
      <c r="Q2636" s="5" t="s">
        <v>8319</v>
      </c>
      <c r="R2636" t="s">
        <v>8355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 s="15">
        <f t="shared" si="82"/>
        <v>0</v>
      </c>
      <c r="E2637"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>
        <f t="shared" si="83"/>
        <v>5750</v>
      </c>
      <c r="Q2637" s="5" t="s">
        <v>8319</v>
      </c>
      <c r="R2637" t="s">
        <v>8355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 s="15">
        <f t="shared" si="82"/>
        <v>873</v>
      </c>
      <c r="E2638"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>
        <f t="shared" si="83"/>
        <v>936.5</v>
      </c>
      <c r="Q2638" s="5" t="s">
        <v>8319</v>
      </c>
      <c r="R2638" t="s">
        <v>8355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 s="15">
        <f t="shared" si="82"/>
        <v>331</v>
      </c>
      <c r="E2639"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>
        <f t="shared" si="83"/>
        <v>415.5</v>
      </c>
      <c r="Q2639" s="5" t="s">
        <v>8319</v>
      </c>
      <c r="R2639" t="s">
        <v>8355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 s="15">
        <f t="shared" si="82"/>
        <v>6</v>
      </c>
      <c r="E2640"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>
        <f t="shared" si="83"/>
        <v>176.5</v>
      </c>
      <c r="Q2640" s="5" t="s">
        <v>8319</v>
      </c>
      <c r="R2640" t="s">
        <v>8355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 s="15">
        <f t="shared" si="82"/>
        <v>192</v>
      </c>
      <c r="E2641"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>
        <f t="shared" si="83"/>
        <v>246</v>
      </c>
      <c r="Q2641" s="5" t="s">
        <v>8319</v>
      </c>
      <c r="R2641" t="s">
        <v>8355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 s="15">
        <f t="shared" si="82"/>
        <v>170</v>
      </c>
      <c r="E2642"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>
        <f t="shared" si="83"/>
        <v>1585</v>
      </c>
      <c r="Q2642" s="5" t="s">
        <v>8319</v>
      </c>
      <c r="R2642" t="s">
        <v>8355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 s="15">
        <f t="shared" si="82"/>
        <v>-1485</v>
      </c>
      <c r="E2643">
        <v>1500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>
        <f t="shared" si="83"/>
        <v>7.5</v>
      </c>
      <c r="Q2643" s="5" t="s">
        <v>8319</v>
      </c>
      <c r="R2643" t="s">
        <v>8355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 s="15">
        <f t="shared" si="82"/>
        <v>-500000</v>
      </c>
      <c r="E2644">
        <v>500000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>
        <f t="shared" si="83"/>
        <v>0</v>
      </c>
      <c r="Q2644" s="5" t="s">
        <v>8319</v>
      </c>
      <c r="R2644" t="s">
        <v>8355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15">
        <f t="shared" si="82"/>
        <v>-664402.68999999994</v>
      </c>
      <c r="E2645">
        <v>1000000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>
        <f t="shared" si="83"/>
        <v>167798.65500000003</v>
      </c>
      <c r="Q2645" s="5" t="s">
        <v>8319</v>
      </c>
      <c r="R2645" t="s">
        <v>8355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15">
        <f t="shared" si="82"/>
        <v>-97947</v>
      </c>
      <c r="E2646">
        <v>100000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>
        <f t="shared" si="83"/>
        <v>1026.5</v>
      </c>
      <c r="Q2646" s="5" t="s">
        <v>8319</v>
      </c>
      <c r="R2646" t="s">
        <v>8355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15">
        <f t="shared" si="82"/>
        <v>-17900</v>
      </c>
      <c r="E2647">
        <v>20000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>
        <f t="shared" si="83"/>
        <v>1050</v>
      </c>
      <c r="Q2647" s="5" t="s">
        <v>8319</v>
      </c>
      <c r="R2647" t="s">
        <v>8355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15">
        <f t="shared" si="82"/>
        <v>-457913.58</v>
      </c>
      <c r="E2648">
        <v>500000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>
        <f t="shared" si="83"/>
        <v>21043.209999999992</v>
      </c>
      <c r="Q2648" s="5" t="s">
        <v>8319</v>
      </c>
      <c r="R2648" t="s">
        <v>8355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15">
        <f t="shared" si="82"/>
        <v>-2464</v>
      </c>
      <c r="E2649">
        <v>2500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>
        <f t="shared" si="83"/>
        <v>18</v>
      </c>
      <c r="Q2649" s="5" t="s">
        <v>8319</v>
      </c>
      <c r="R2649" t="s">
        <v>8355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15">
        <f t="shared" si="82"/>
        <v>-11894</v>
      </c>
      <c r="E2650">
        <v>12000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>
        <f t="shared" si="83"/>
        <v>53</v>
      </c>
      <c r="Q2650" s="5" t="s">
        <v>8319</v>
      </c>
      <c r="R2650" t="s">
        <v>8355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15">
        <f t="shared" si="82"/>
        <v>-124876</v>
      </c>
      <c r="E2651">
        <v>125000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>
        <f t="shared" si="83"/>
        <v>62</v>
      </c>
      <c r="Q2651" s="5" t="s">
        <v>8319</v>
      </c>
      <c r="R2651" t="s">
        <v>8355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15">
        <f t="shared" si="82"/>
        <v>-59642</v>
      </c>
      <c r="E2652">
        <v>60000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>
        <f t="shared" si="83"/>
        <v>179</v>
      </c>
      <c r="Q2652" s="5" t="s">
        <v>8319</v>
      </c>
      <c r="R2652" t="s">
        <v>8355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15">
        <f t="shared" si="82"/>
        <v>-274767</v>
      </c>
      <c r="E2653">
        <v>280000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>
        <f t="shared" si="83"/>
        <v>2616.5</v>
      </c>
      <c r="Q2653" s="5" t="s">
        <v>8319</v>
      </c>
      <c r="R2653" t="s">
        <v>8355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15">
        <f t="shared" si="82"/>
        <v>-99115</v>
      </c>
      <c r="E2654">
        <v>100000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>
        <f t="shared" si="83"/>
        <v>442.5</v>
      </c>
      <c r="Q2654" s="5" t="s">
        <v>8319</v>
      </c>
      <c r="R2654" t="s">
        <v>8355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15">
        <f t="shared" si="82"/>
        <v>-45124</v>
      </c>
      <c r="E2655">
        <v>51000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>
        <f t="shared" si="83"/>
        <v>2938</v>
      </c>
      <c r="Q2655" s="5" t="s">
        <v>8319</v>
      </c>
      <c r="R2655" t="s">
        <v>8355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15">
        <f t="shared" si="82"/>
        <v>-99949</v>
      </c>
      <c r="E2656">
        <v>100000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>
        <f t="shared" si="83"/>
        <v>25.5</v>
      </c>
      <c r="Q2656" s="5" t="s">
        <v>8319</v>
      </c>
      <c r="R2656" t="s">
        <v>8355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15">
        <f t="shared" si="82"/>
        <v>-11845</v>
      </c>
      <c r="E2657">
        <v>15000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>
        <f t="shared" si="83"/>
        <v>1577.5</v>
      </c>
      <c r="Q2657" s="5" t="s">
        <v>8319</v>
      </c>
      <c r="R2657" t="s">
        <v>8355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15">
        <f t="shared" si="82"/>
        <v>-132845</v>
      </c>
      <c r="E2658">
        <v>150000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>
        <f t="shared" si="83"/>
        <v>8577.5</v>
      </c>
      <c r="Q2658" s="5" t="s">
        <v>8319</v>
      </c>
      <c r="R2658" t="s">
        <v>8355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15">
        <f t="shared" si="82"/>
        <v>-24378.62</v>
      </c>
      <c r="E2659">
        <v>30000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>
        <f t="shared" si="83"/>
        <v>2810.6900000000005</v>
      </c>
      <c r="Q2659" s="5" t="s">
        <v>8319</v>
      </c>
      <c r="R2659" t="s">
        <v>8355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15">
        <f t="shared" si="82"/>
        <v>-97909</v>
      </c>
      <c r="E2660">
        <v>98000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>
        <f t="shared" si="83"/>
        <v>45.5</v>
      </c>
      <c r="Q2660" s="5" t="s">
        <v>8319</v>
      </c>
      <c r="R2660" t="s">
        <v>8355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15">
        <f t="shared" si="82"/>
        <v>-47667</v>
      </c>
      <c r="E2661">
        <v>49000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>
        <f t="shared" si="83"/>
        <v>666.5</v>
      </c>
      <c r="Q2661" s="5" t="s">
        <v>8319</v>
      </c>
      <c r="R2661" t="s">
        <v>8355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15">
        <f t="shared" si="82"/>
        <v>-19981</v>
      </c>
      <c r="E2662">
        <v>20000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>
        <f t="shared" si="83"/>
        <v>9.5</v>
      </c>
      <c r="Q2662" s="5" t="s">
        <v>8319</v>
      </c>
      <c r="R2662" t="s">
        <v>8355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 s="15">
        <f t="shared" si="82"/>
        <v>145</v>
      </c>
      <c r="E2663"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>
        <f t="shared" si="83"/>
        <v>2572.5</v>
      </c>
      <c r="Q2663" s="5" t="s">
        <v>8319</v>
      </c>
      <c r="R2663" t="s">
        <v>8356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 s="15">
        <f t="shared" si="82"/>
        <v>1360</v>
      </c>
      <c r="E2664"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>
        <f t="shared" si="83"/>
        <v>10680</v>
      </c>
      <c r="Q2664" s="5" t="s">
        <v>8319</v>
      </c>
      <c r="R2664" t="s">
        <v>8356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 s="15">
        <f t="shared" si="82"/>
        <v>919.25</v>
      </c>
      <c r="E2665"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>
        <f t="shared" si="83"/>
        <v>10459.625</v>
      </c>
      <c r="Q2665" s="5" t="s">
        <v>8319</v>
      </c>
      <c r="R2665" t="s">
        <v>8356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 s="15">
        <f t="shared" si="82"/>
        <v>600</v>
      </c>
      <c r="E2666"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>
        <f t="shared" si="83"/>
        <v>9050</v>
      </c>
      <c r="Q2666" s="5" t="s">
        <v>8319</v>
      </c>
      <c r="R2666" t="s">
        <v>8356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 s="15">
        <f t="shared" si="82"/>
        <v>810</v>
      </c>
      <c r="E2667"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>
        <f t="shared" si="83"/>
        <v>2155</v>
      </c>
      <c r="Q2667" s="5" t="s">
        <v>8319</v>
      </c>
      <c r="R2667" t="s">
        <v>8356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 s="15">
        <f t="shared" si="82"/>
        <v>5929.51</v>
      </c>
      <c r="E2668"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>
        <f t="shared" si="83"/>
        <v>7964.7550000000001</v>
      </c>
      <c r="Q2668" s="5" t="s">
        <v>8319</v>
      </c>
      <c r="R2668" t="s">
        <v>8356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 s="15">
        <f t="shared" si="82"/>
        <v>160</v>
      </c>
      <c r="E2669"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>
        <f t="shared" si="83"/>
        <v>830</v>
      </c>
      <c r="Q2669" s="5" t="s">
        <v>8319</v>
      </c>
      <c r="R2669" t="s">
        <v>8356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 s="15">
        <f t="shared" si="82"/>
        <v>707</v>
      </c>
      <c r="E2670"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>
        <f t="shared" si="83"/>
        <v>853.5</v>
      </c>
      <c r="Q2670" s="5" t="s">
        <v>8319</v>
      </c>
      <c r="R2670" t="s">
        <v>8356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 s="15">
        <f t="shared" si="82"/>
        <v>201</v>
      </c>
      <c r="E2671"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>
        <f t="shared" si="83"/>
        <v>500.5</v>
      </c>
      <c r="Q2671" s="5" t="s">
        <v>8319</v>
      </c>
      <c r="R2671" t="s">
        <v>8356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 s="15">
        <f t="shared" si="82"/>
        <v>-36393</v>
      </c>
      <c r="E2672">
        <v>38888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>
        <f t="shared" si="83"/>
        <v>1247.5</v>
      </c>
      <c r="Q2672" s="5" t="s">
        <v>8319</v>
      </c>
      <c r="R2672" t="s">
        <v>8356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 s="15">
        <f t="shared" si="82"/>
        <v>-22164</v>
      </c>
      <c r="E2673">
        <v>25000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>
        <f t="shared" si="83"/>
        <v>1418</v>
      </c>
      <c r="Q2673" s="5" t="s">
        <v>8319</v>
      </c>
      <c r="R2673" t="s">
        <v>8356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 s="15">
        <f t="shared" si="82"/>
        <v>-6681</v>
      </c>
      <c r="E2674">
        <v>10000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>
        <f t="shared" si="83"/>
        <v>1659.5</v>
      </c>
      <c r="Q2674" s="5" t="s">
        <v>8319</v>
      </c>
      <c r="R2674" t="s">
        <v>8356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 s="15">
        <f t="shared" si="82"/>
        <v>-28968</v>
      </c>
      <c r="E2675">
        <v>40000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>
        <f t="shared" si="83"/>
        <v>5516</v>
      </c>
      <c r="Q2675" s="5" t="s">
        <v>8319</v>
      </c>
      <c r="R2675" t="s">
        <v>8356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 s="15">
        <f t="shared" si="82"/>
        <v>-13006</v>
      </c>
      <c r="E2676">
        <v>35000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>
        <f t="shared" si="83"/>
        <v>10997</v>
      </c>
      <c r="Q2676" s="5" t="s">
        <v>8319</v>
      </c>
      <c r="R2676" t="s">
        <v>8356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 s="15">
        <f t="shared" si="82"/>
        <v>-23103</v>
      </c>
      <c r="E2677">
        <v>25000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>
        <f t="shared" si="83"/>
        <v>948.5</v>
      </c>
      <c r="Q2677" s="5" t="s">
        <v>8319</v>
      </c>
      <c r="R2677" t="s">
        <v>8356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 s="15">
        <f t="shared" si="82"/>
        <v>-1042</v>
      </c>
      <c r="E2678">
        <v>2100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>
        <f t="shared" si="83"/>
        <v>529</v>
      </c>
      <c r="Q2678" s="5" t="s">
        <v>8319</v>
      </c>
      <c r="R2678" t="s">
        <v>8356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 s="15">
        <f t="shared" si="82"/>
        <v>-16085</v>
      </c>
      <c r="E2679">
        <v>19500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>
        <f t="shared" si="83"/>
        <v>1707.5</v>
      </c>
      <c r="Q2679" s="5" t="s">
        <v>8319</v>
      </c>
      <c r="R2679" t="s">
        <v>8356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 s="15">
        <f t="shared" si="82"/>
        <v>-7998900</v>
      </c>
      <c r="E2680">
        <v>8000000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>
        <f t="shared" si="83"/>
        <v>550</v>
      </c>
      <c r="Q2680" s="5" t="s">
        <v>8319</v>
      </c>
      <c r="R2680" t="s">
        <v>8356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 s="15">
        <f t="shared" si="82"/>
        <v>-39868</v>
      </c>
      <c r="E2681">
        <v>40000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>
        <f t="shared" si="83"/>
        <v>66</v>
      </c>
      <c r="Q2681" s="5" t="s">
        <v>8319</v>
      </c>
      <c r="R2681" t="s">
        <v>8356</v>
      </c>
    </row>
    <row r="2682" spans="1:18" x14ac:dyDescent="0.25">
      <c r="A2682">
        <v>2680</v>
      </c>
      <c r="B2682" s="3" t="s">
        <v>2680</v>
      </c>
      <c r="C2682" s="3" t="s">
        <v>6790</v>
      </c>
      <c r="D2682" s="15">
        <f t="shared" si="82"/>
        <v>-31724</v>
      </c>
      <c r="E2682">
        <v>32000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>
        <f t="shared" si="83"/>
        <v>138</v>
      </c>
      <c r="Q2682" s="5" t="s">
        <v>8319</v>
      </c>
      <c r="R2682" t="s">
        <v>8356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 s="15">
        <f t="shared" si="82"/>
        <v>-7945</v>
      </c>
      <c r="E2683">
        <v>8000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>
        <f t="shared" si="83"/>
        <v>27.5</v>
      </c>
      <c r="Q2683" s="5" t="s">
        <v>8336</v>
      </c>
      <c r="R2683" t="s">
        <v>8337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 s="15">
        <f t="shared" si="82"/>
        <v>-4302</v>
      </c>
      <c r="E2684">
        <v>6000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>
        <f t="shared" si="83"/>
        <v>849</v>
      </c>
      <c r="Q2684" s="5" t="s">
        <v>8336</v>
      </c>
      <c r="R2684" t="s">
        <v>8337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 s="15">
        <f t="shared" si="82"/>
        <v>-14964</v>
      </c>
      <c r="E2685">
        <v>15000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>
        <f t="shared" si="83"/>
        <v>18</v>
      </c>
      <c r="Q2685" s="5" t="s">
        <v>8336</v>
      </c>
      <c r="R2685" t="s">
        <v>8337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 s="15">
        <f t="shared" si="82"/>
        <v>-69200</v>
      </c>
      <c r="E2686">
        <v>70000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>
        <f t="shared" si="83"/>
        <v>400</v>
      </c>
      <c r="Q2686" s="5" t="s">
        <v>8336</v>
      </c>
      <c r="R2686" t="s">
        <v>8337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 s="15">
        <f t="shared" si="82"/>
        <v>-49990</v>
      </c>
      <c r="E2687">
        <v>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>
        <f t="shared" si="83"/>
        <v>5</v>
      </c>
      <c r="Q2687" s="5" t="s">
        <v>8336</v>
      </c>
      <c r="R2687" t="s">
        <v>8337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 s="15">
        <f t="shared" si="82"/>
        <v>-30000</v>
      </c>
      <c r="E2688">
        <v>30000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>
        <f t="shared" si="83"/>
        <v>0</v>
      </c>
      <c r="Q2688" s="5" t="s">
        <v>8336</v>
      </c>
      <c r="R2688" t="s">
        <v>8337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 s="15">
        <f t="shared" si="82"/>
        <v>-15000</v>
      </c>
      <c r="E2689">
        <v>15000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>
        <f t="shared" si="83"/>
        <v>0</v>
      </c>
      <c r="Q2689" s="5" t="s">
        <v>8336</v>
      </c>
      <c r="R2689" t="s">
        <v>8337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 s="15">
        <f t="shared" si="82"/>
        <v>-49926</v>
      </c>
      <c r="E2690">
        <v>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>
        <f t="shared" si="83"/>
        <v>37</v>
      </c>
      <c r="Q2690" s="5" t="s">
        <v>8336</v>
      </c>
      <c r="R2690" t="s">
        <v>8337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 s="15">
        <f t="shared" ref="D2691:D2754" si="84">F2691-E2691</f>
        <v>-34999</v>
      </c>
      <c r="E2691">
        <v>35000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>
        <f t="shared" ref="P2691:P2754" si="85">AVERAGE(D2691:E2691)</f>
        <v>0.5</v>
      </c>
      <c r="Q2691" s="5" t="s">
        <v>8336</v>
      </c>
      <c r="R2691" t="s">
        <v>8337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 s="15">
        <f t="shared" si="84"/>
        <v>-71414</v>
      </c>
      <c r="E2692">
        <v>80000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>
        <f t="shared" si="85"/>
        <v>4293</v>
      </c>
      <c r="Q2692" s="5" t="s">
        <v>8336</v>
      </c>
      <c r="R2692" t="s">
        <v>8337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 s="15">
        <f t="shared" si="84"/>
        <v>-64965</v>
      </c>
      <c r="E2693">
        <v>65000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>
        <f t="shared" si="85"/>
        <v>17.5</v>
      </c>
      <c r="Q2693" s="5" t="s">
        <v>8336</v>
      </c>
      <c r="R2693" t="s">
        <v>8337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 s="15">
        <f t="shared" si="84"/>
        <v>-3475</v>
      </c>
      <c r="E2694">
        <v>3500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>
        <f t="shared" si="85"/>
        <v>12.5</v>
      </c>
      <c r="Q2694" s="5" t="s">
        <v>8336</v>
      </c>
      <c r="R2694" t="s">
        <v>8337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 s="15">
        <f t="shared" si="84"/>
        <v>-4960</v>
      </c>
      <c r="E2695">
        <v>5000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>
        <f t="shared" si="85"/>
        <v>20</v>
      </c>
      <c r="Q2695" s="5" t="s">
        <v>8336</v>
      </c>
      <c r="R2695" t="s">
        <v>8337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 s="15">
        <f t="shared" si="84"/>
        <v>-29999</v>
      </c>
      <c r="E2696">
        <v>30000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>
        <f t="shared" si="85"/>
        <v>0.5</v>
      </c>
      <c r="Q2696" s="5" t="s">
        <v>8336</v>
      </c>
      <c r="R2696" t="s">
        <v>8337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 s="15">
        <f t="shared" si="84"/>
        <v>-14929</v>
      </c>
      <c r="E2697">
        <v>15000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>
        <f t="shared" si="85"/>
        <v>35.5</v>
      </c>
      <c r="Q2697" s="5" t="s">
        <v>8336</v>
      </c>
      <c r="R2697" t="s">
        <v>8337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 s="15">
        <f t="shared" si="84"/>
        <v>-56610</v>
      </c>
      <c r="E2698">
        <v>60000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>
        <f t="shared" si="85"/>
        <v>1695</v>
      </c>
      <c r="Q2698" s="5" t="s">
        <v>8336</v>
      </c>
      <c r="R2698" t="s">
        <v>8337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 s="15">
        <f t="shared" si="84"/>
        <v>-16939</v>
      </c>
      <c r="E2699">
        <v>23000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>
        <f t="shared" si="85"/>
        <v>3030.5</v>
      </c>
      <c r="Q2699" s="5" t="s">
        <v>8336</v>
      </c>
      <c r="R2699" t="s">
        <v>8337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 s="15">
        <f t="shared" si="84"/>
        <v>-7973.99</v>
      </c>
      <c r="E2700">
        <v>8000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>
        <f t="shared" si="85"/>
        <v>13.005000000000109</v>
      </c>
      <c r="Q2700" s="5" t="s">
        <v>8336</v>
      </c>
      <c r="R2700" t="s">
        <v>8337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 s="15">
        <f t="shared" si="84"/>
        <v>-2</v>
      </c>
      <c r="E2701">
        <v>2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>
        <f t="shared" si="85"/>
        <v>0</v>
      </c>
      <c r="Q2701" s="5" t="s">
        <v>8336</v>
      </c>
      <c r="R2701" t="s">
        <v>8337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 s="15">
        <f t="shared" si="84"/>
        <v>-9929</v>
      </c>
      <c r="E2702">
        <v>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>
        <f t="shared" si="85"/>
        <v>35</v>
      </c>
      <c r="Q2702" s="5" t="s">
        <v>8336</v>
      </c>
      <c r="R2702" t="s">
        <v>8337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15">
        <f t="shared" si="84"/>
        <v>-1830</v>
      </c>
      <c r="E2703">
        <v>3400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>
        <f t="shared" si="85"/>
        <v>785</v>
      </c>
      <c r="Q2703" s="5" t="s">
        <v>8317</v>
      </c>
      <c r="R2703" t="s">
        <v>8357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 s="15">
        <f t="shared" si="84"/>
        <v>-6559</v>
      </c>
      <c r="E2704">
        <v>10000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>
        <f t="shared" si="85"/>
        <v>1720.5</v>
      </c>
      <c r="Q2704" s="5" t="s">
        <v>8317</v>
      </c>
      <c r="R2704" t="s">
        <v>8357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15">
        <f t="shared" si="84"/>
        <v>1500</v>
      </c>
      <c r="E2705">
        <v>40000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>
        <f t="shared" si="85"/>
        <v>20750</v>
      </c>
      <c r="Q2705" s="5" t="s">
        <v>8317</v>
      </c>
      <c r="R2705" t="s">
        <v>8357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15">
        <f t="shared" si="84"/>
        <v>-17855</v>
      </c>
      <c r="E2706">
        <v>19000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>
        <f t="shared" si="85"/>
        <v>572.5</v>
      </c>
      <c r="Q2706" s="5" t="s">
        <v>8317</v>
      </c>
      <c r="R2706" t="s">
        <v>8357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15">
        <f t="shared" si="84"/>
        <v>-14761</v>
      </c>
      <c r="E2707">
        <v>16500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>
        <f t="shared" si="85"/>
        <v>869.5</v>
      </c>
      <c r="Q2707" s="5" t="s">
        <v>8317</v>
      </c>
      <c r="R2707" t="s">
        <v>8357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15">
        <f t="shared" si="84"/>
        <v>4304</v>
      </c>
      <c r="E2708"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>
        <f t="shared" si="85"/>
        <v>19652</v>
      </c>
      <c r="Q2708" s="5" t="s">
        <v>8317</v>
      </c>
      <c r="R2708" t="s">
        <v>8357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15">
        <f t="shared" si="84"/>
        <v>20067.57</v>
      </c>
      <c r="E2709"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>
        <f t="shared" si="85"/>
        <v>14033.785</v>
      </c>
      <c r="Q2709" s="5" t="s">
        <v>8317</v>
      </c>
      <c r="R2709" t="s">
        <v>8357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15">
        <f t="shared" si="84"/>
        <v>26643.07</v>
      </c>
      <c r="E2710"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>
        <f t="shared" si="85"/>
        <v>23321.535</v>
      </c>
      <c r="Q2710" s="5" t="s">
        <v>8317</v>
      </c>
      <c r="R2710" t="s">
        <v>8357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15">
        <f t="shared" si="84"/>
        <v>803</v>
      </c>
      <c r="E2711"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>
        <f t="shared" si="85"/>
        <v>25401.5</v>
      </c>
      <c r="Q2711" s="5" t="s">
        <v>8317</v>
      </c>
      <c r="R2711" t="s">
        <v>8357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15">
        <f t="shared" si="84"/>
        <v>32340.210000000006</v>
      </c>
      <c r="E2712"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>
        <f t="shared" si="85"/>
        <v>46170.105000000003</v>
      </c>
      <c r="Q2712" s="5" t="s">
        <v>8317</v>
      </c>
      <c r="R2712" t="s">
        <v>8357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15">
        <f t="shared" si="84"/>
        <v>28</v>
      </c>
      <c r="E2713"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>
        <f t="shared" si="85"/>
        <v>1969</v>
      </c>
      <c r="Q2713" s="5" t="s">
        <v>8317</v>
      </c>
      <c r="R2713" t="s">
        <v>8357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15">
        <f t="shared" si="84"/>
        <v>1726</v>
      </c>
      <c r="E2714"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>
        <f t="shared" si="85"/>
        <v>3613</v>
      </c>
      <c r="Q2714" s="5" t="s">
        <v>8317</v>
      </c>
      <c r="R2714" t="s">
        <v>8357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15">
        <f t="shared" si="84"/>
        <v>3362</v>
      </c>
      <c r="E2715"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>
        <f t="shared" si="85"/>
        <v>76681</v>
      </c>
      <c r="Q2715" s="5" t="s">
        <v>8317</v>
      </c>
      <c r="R2715" t="s">
        <v>8357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15">
        <f t="shared" si="84"/>
        <v>4089</v>
      </c>
      <c r="E2716"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>
        <f t="shared" si="85"/>
        <v>14544.5</v>
      </c>
      <c r="Q2716" s="5" t="s">
        <v>8317</v>
      </c>
      <c r="R2716" t="s">
        <v>8357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15">
        <f t="shared" si="84"/>
        <v>19754.689999999999</v>
      </c>
      <c r="E2717"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>
        <f t="shared" si="85"/>
        <v>15877.344999999999</v>
      </c>
      <c r="Q2717" s="5" t="s">
        <v>8317</v>
      </c>
      <c r="R2717" t="s">
        <v>8357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15">
        <f t="shared" si="84"/>
        <v>1998.0100000000002</v>
      </c>
      <c r="E2718"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>
        <f t="shared" si="85"/>
        <v>5999.0050000000001</v>
      </c>
      <c r="Q2718" s="5" t="s">
        <v>8317</v>
      </c>
      <c r="R2718" t="s">
        <v>8357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15">
        <f t="shared" si="84"/>
        <v>5026</v>
      </c>
      <c r="E2719"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>
        <f t="shared" si="85"/>
        <v>15013</v>
      </c>
      <c r="Q2719" s="5" t="s">
        <v>8317</v>
      </c>
      <c r="R2719" t="s">
        <v>8357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15">
        <f t="shared" si="84"/>
        <v>645</v>
      </c>
      <c r="E2720"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>
        <f t="shared" si="85"/>
        <v>9322.5</v>
      </c>
      <c r="Q2720" s="5" t="s">
        <v>8317</v>
      </c>
      <c r="R2720" t="s">
        <v>8357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15">
        <f t="shared" si="84"/>
        <v>530</v>
      </c>
      <c r="E2721"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>
        <f t="shared" si="85"/>
        <v>3265</v>
      </c>
      <c r="Q2721" s="5" t="s">
        <v>8317</v>
      </c>
      <c r="R2721" t="s">
        <v>8357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15">
        <f t="shared" si="84"/>
        <v>4531</v>
      </c>
      <c r="E2722"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>
        <f t="shared" si="85"/>
        <v>14765.5</v>
      </c>
      <c r="Q2722" s="5" t="s">
        <v>8317</v>
      </c>
      <c r="R2722" t="s">
        <v>8357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 s="15">
        <f t="shared" si="84"/>
        <v>10215</v>
      </c>
      <c r="E2723"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>
        <f t="shared" si="85"/>
        <v>5482.5</v>
      </c>
      <c r="Q2723" s="5" t="s">
        <v>8319</v>
      </c>
      <c r="R2723" t="s">
        <v>8349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 s="15">
        <f t="shared" si="84"/>
        <v>7627</v>
      </c>
      <c r="E2724"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>
        <f t="shared" si="85"/>
        <v>6313.5</v>
      </c>
      <c r="Q2724" s="5" t="s">
        <v>8319</v>
      </c>
      <c r="R2724" t="s">
        <v>8349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 s="15">
        <f t="shared" si="84"/>
        <v>4806</v>
      </c>
      <c r="E2725"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>
        <f t="shared" si="85"/>
        <v>8403</v>
      </c>
      <c r="Q2725" s="5" t="s">
        <v>8319</v>
      </c>
      <c r="R2725" t="s">
        <v>8349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 s="15">
        <f t="shared" si="84"/>
        <v>4858.88</v>
      </c>
      <c r="E2726"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>
        <f t="shared" si="85"/>
        <v>3663.44</v>
      </c>
      <c r="Q2726" s="5" t="s">
        <v>8319</v>
      </c>
      <c r="R2726" t="s">
        <v>8349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 s="15">
        <f t="shared" si="84"/>
        <v>17817</v>
      </c>
      <c r="E2727"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>
        <f t="shared" si="85"/>
        <v>28908.5</v>
      </c>
      <c r="Q2727" s="5" t="s">
        <v>8319</v>
      </c>
      <c r="R2727" t="s">
        <v>8349</v>
      </c>
    </row>
    <row r="2728" spans="1:18" x14ac:dyDescent="0.25">
      <c r="A2728">
        <v>2726</v>
      </c>
      <c r="B2728" s="3" t="s">
        <v>2726</v>
      </c>
      <c r="C2728" s="3" t="s">
        <v>6836</v>
      </c>
      <c r="D2728" s="15">
        <f t="shared" si="84"/>
        <v>5745</v>
      </c>
      <c r="E2728"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>
        <f t="shared" si="85"/>
        <v>52872.5</v>
      </c>
      <c r="Q2728" s="5" t="s">
        <v>8319</v>
      </c>
      <c r="R2728" t="s">
        <v>8349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 s="15">
        <f t="shared" si="84"/>
        <v>39321</v>
      </c>
      <c r="E2729"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>
        <f t="shared" si="85"/>
        <v>24660.5</v>
      </c>
      <c r="Q2729" s="5" t="s">
        <v>8319</v>
      </c>
      <c r="R2729" t="s">
        <v>8349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 s="15">
        <f t="shared" si="84"/>
        <v>15274</v>
      </c>
      <c r="E2730"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>
        <f t="shared" si="85"/>
        <v>15137</v>
      </c>
      <c r="Q2730" s="5" t="s">
        <v>8319</v>
      </c>
      <c r="R2730" t="s">
        <v>8349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 s="15">
        <f t="shared" si="84"/>
        <v>333</v>
      </c>
      <c r="E2731"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>
        <f t="shared" si="85"/>
        <v>3916.5</v>
      </c>
      <c r="Q2731" s="5" t="s">
        <v>8319</v>
      </c>
      <c r="R2731" t="s">
        <v>8349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 s="15">
        <f t="shared" si="84"/>
        <v>18979.010000000002</v>
      </c>
      <c r="E2732"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>
        <f t="shared" si="85"/>
        <v>22989.505000000001</v>
      </c>
      <c r="Q2732" s="5" t="s">
        <v>8319</v>
      </c>
      <c r="R2732" t="s">
        <v>8349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 s="15">
        <f t="shared" si="84"/>
        <v>1291</v>
      </c>
      <c r="E2733"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>
        <f t="shared" si="85"/>
        <v>15645.5</v>
      </c>
      <c r="Q2733" s="5" t="s">
        <v>8319</v>
      </c>
      <c r="R2733" t="s">
        <v>8349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 s="15">
        <f t="shared" si="84"/>
        <v>2190</v>
      </c>
      <c r="E2734"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>
        <f t="shared" si="85"/>
        <v>7095</v>
      </c>
      <c r="Q2734" s="5" t="s">
        <v>8319</v>
      </c>
      <c r="R2734" t="s">
        <v>8349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 s="15">
        <f t="shared" si="84"/>
        <v>3769</v>
      </c>
      <c r="E2735"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>
        <f t="shared" si="85"/>
        <v>26884.5</v>
      </c>
      <c r="Q2735" s="5" t="s">
        <v>8319</v>
      </c>
      <c r="R2735" t="s">
        <v>8349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 s="15">
        <f t="shared" si="84"/>
        <v>22602</v>
      </c>
      <c r="E2736"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>
        <f t="shared" si="85"/>
        <v>11301.5</v>
      </c>
      <c r="Q2736" s="5" t="s">
        <v>8319</v>
      </c>
      <c r="R2736" t="s">
        <v>8349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 s="15">
        <f t="shared" si="84"/>
        <v>6586.01</v>
      </c>
      <c r="E2737"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>
        <f t="shared" si="85"/>
        <v>3668.0050000000001</v>
      </c>
      <c r="Q2737" s="5" t="s">
        <v>8319</v>
      </c>
      <c r="R2737" t="s">
        <v>8349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 s="15">
        <f t="shared" si="84"/>
        <v>1832</v>
      </c>
      <c r="E2738"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>
        <f t="shared" si="85"/>
        <v>4916</v>
      </c>
      <c r="Q2738" s="5" t="s">
        <v>8319</v>
      </c>
      <c r="R2738" t="s">
        <v>8349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 s="15">
        <f t="shared" si="84"/>
        <v>43818.240000000005</v>
      </c>
      <c r="E2739"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>
        <f t="shared" si="85"/>
        <v>36909.120000000003</v>
      </c>
      <c r="Q2739" s="5" t="s">
        <v>8319</v>
      </c>
      <c r="R2739" t="s">
        <v>8349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 s="15">
        <f t="shared" si="84"/>
        <v>2397</v>
      </c>
      <c r="E2740"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>
        <f t="shared" si="85"/>
        <v>3698.5</v>
      </c>
      <c r="Q2740" s="5" t="s">
        <v>8319</v>
      </c>
      <c r="R2740" t="s">
        <v>8349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 s="15">
        <f t="shared" si="84"/>
        <v>3125</v>
      </c>
      <c r="E2741"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>
        <f t="shared" si="85"/>
        <v>2112.5</v>
      </c>
      <c r="Q2741" s="5" t="s">
        <v>8319</v>
      </c>
      <c r="R2741" t="s">
        <v>8349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 s="15">
        <f t="shared" si="84"/>
        <v>10</v>
      </c>
      <c r="E2742"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>
        <f t="shared" si="85"/>
        <v>155</v>
      </c>
      <c r="Q2742" s="5" t="s">
        <v>8319</v>
      </c>
      <c r="R2742" t="s">
        <v>8349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 s="15">
        <f t="shared" si="84"/>
        <v>-7965</v>
      </c>
      <c r="E2743">
        <v>8000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>
        <f t="shared" si="85"/>
        <v>17.5</v>
      </c>
      <c r="Q2743" s="5" t="s">
        <v>8322</v>
      </c>
      <c r="R2743" t="s">
        <v>8358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 s="15">
        <f t="shared" si="84"/>
        <v>-1769</v>
      </c>
      <c r="E2744">
        <v>2500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>
        <f t="shared" si="85"/>
        <v>365.5</v>
      </c>
      <c r="Q2744" s="5" t="s">
        <v>8322</v>
      </c>
      <c r="R2744" t="s">
        <v>8358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 s="15">
        <f t="shared" si="84"/>
        <v>-5999</v>
      </c>
      <c r="E2745">
        <v>5999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>
        <f t="shared" si="85"/>
        <v>0</v>
      </c>
      <c r="Q2745" s="5" t="s">
        <v>8322</v>
      </c>
      <c r="R2745" t="s">
        <v>8358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 s="15">
        <f t="shared" si="84"/>
        <v>-15165</v>
      </c>
      <c r="E2746">
        <v>16000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>
        <f t="shared" si="85"/>
        <v>417.5</v>
      </c>
      <c r="Q2746" s="5" t="s">
        <v>8322</v>
      </c>
      <c r="R2746" t="s">
        <v>8358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 s="15">
        <f t="shared" si="84"/>
        <v>-6249</v>
      </c>
      <c r="E2747">
        <v>8000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>
        <f t="shared" si="85"/>
        <v>875.5</v>
      </c>
      <c r="Q2747" s="5" t="s">
        <v>8322</v>
      </c>
      <c r="R2747" t="s">
        <v>8358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 s="15">
        <f t="shared" si="84"/>
        <v>-2199</v>
      </c>
      <c r="E2748">
        <v>3000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>
        <f t="shared" si="85"/>
        <v>400.5</v>
      </c>
      <c r="Q2748" s="5" t="s">
        <v>8322</v>
      </c>
      <c r="R2748" t="s">
        <v>8358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 s="15">
        <f t="shared" si="84"/>
        <v>-360</v>
      </c>
      <c r="E2749">
        <v>500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>
        <f t="shared" si="85"/>
        <v>70</v>
      </c>
      <c r="Q2749" s="5" t="s">
        <v>8322</v>
      </c>
      <c r="R2749" t="s">
        <v>8358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 s="15">
        <f t="shared" si="84"/>
        <v>-4947</v>
      </c>
      <c r="E2750">
        <v>5000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>
        <f t="shared" si="85"/>
        <v>26.5</v>
      </c>
      <c r="Q2750" s="5" t="s">
        <v>8322</v>
      </c>
      <c r="R2750" t="s">
        <v>8358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 s="15">
        <f t="shared" si="84"/>
        <v>-9890</v>
      </c>
      <c r="E2751">
        <v>10000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>
        <f t="shared" si="85"/>
        <v>55</v>
      </c>
      <c r="Q2751" s="5" t="s">
        <v>8322</v>
      </c>
      <c r="R2751" t="s">
        <v>8358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 s="15">
        <f t="shared" si="84"/>
        <v>-1999</v>
      </c>
      <c r="E2752">
        <v>1999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>
        <f t="shared" si="85"/>
        <v>0</v>
      </c>
      <c r="Q2752" s="5" t="s">
        <v>8322</v>
      </c>
      <c r="R2752" t="s">
        <v>8358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 s="15">
        <f t="shared" si="84"/>
        <v>-3274</v>
      </c>
      <c r="E2753">
        <v>3274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>
        <f t="shared" si="85"/>
        <v>0</v>
      </c>
      <c r="Q2753" s="5" t="s">
        <v>8322</v>
      </c>
      <c r="R2753" t="s">
        <v>8358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 s="15">
        <f t="shared" si="84"/>
        <v>-4250</v>
      </c>
      <c r="E2754">
        <v>4800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>
        <f t="shared" si="85"/>
        <v>275</v>
      </c>
      <c r="Q2754" s="5" t="s">
        <v>8322</v>
      </c>
      <c r="R2754" t="s">
        <v>8358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 s="15">
        <f t="shared" ref="D2755:D2818" si="86">F2755-E2755</f>
        <v>-1620</v>
      </c>
      <c r="E2755">
        <v>2000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>
        <f t="shared" ref="P2755:P2818" si="87">AVERAGE(D2755:E2755)</f>
        <v>190</v>
      </c>
      <c r="Q2755" s="5" t="s">
        <v>8322</v>
      </c>
      <c r="R2755" t="s">
        <v>8358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 s="15">
        <f t="shared" si="86"/>
        <v>-10000</v>
      </c>
      <c r="E2756">
        <v>10000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>
        <f t="shared" si="87"/>
        <v>0</v>
      </c>
      <c r="Q2756" s="5" t="s">
        <v>8322</v>
      </c>
      <c r="R2756" t="s">
        <v>8358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 s="15">
        <f t="shared" si="86"/>
        <v>-240</v>
      </c>
      <c r="E2757">
        <v>500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>
        <f t="shared" si="87"/>
        <v>130</v>
      </c>
      <c r="Q2757" s="5" t="s">
        <v>8322</v>
      </c>
      <c r="R2757" t="s">
        <v>8358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 s="15">
        <f t="shared" si="86"/>
        <v>-8952</v>
      </c>
      <c r="E2758">
        <v>10000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>
        <f t="shared" si="87"/>
        <v>524</v>
      </c>
      <c r="Q2758" s="5" t="s">
        <v>8322</v>
      </c>
      <c r="R2758" t="s">
        <v>8358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 s="15">
        <f t="shared" si="86"/>
        <v>-1490</v>
      </c>
      <c r="E2759">
        <v>1500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>
        <f t="shared" si="87"/>
        <v>5</v>
      </c>
      <c r="Q2759" s="5" t="s">
        <v>8322</v>
      </c>
      <c r="R2759" t="s">
        <v>8358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 s="15">
        <f t="shared" si="86"/>
        <v>-1766</v>
      </c>
      <c r="E2760">
        <v>2000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>
        <f t="shared" si="87"/>
        <v>117</v>
      </c>
      <c r="Q2760" s="5" t="s">
        <v>8322</v>
      </c>
      <c r="R2760" t="s">
        <v>8358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 s="15">
        <f t="shared" si="86"/>
        <v>-895</v>
      </c>
      <c r="E2761">
        <v>1000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>
        <f t="shared" si="87"/>
        <v>52.5</v>
      </c>
      <c r="Q2761" s="5" t="s">
        <v>8322</v>
      </c>
      <c r="R2761" t="s">
        <v>8358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 s="15">
        <f t="shared" si="86"/>
        <v>-5000</v>
      </c>
      <c r="E2762">
        <v>5000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>
        <f t="shared" si="87"/>
        <v>0</v>
      </c>
      <c r="Q2762" s="5" t="s">
        <v>8322</v>
      </c>
      <c r="R2762" t="s">
        <v>8358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 s="15">
        <f t="shared" si="86"/>
        <v>-4964</v>
      </c>
      <c r="E2763">
        <v>5000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>
        <f t="shared" si="87"/>
        <v>18</v>
      </c>
      <c r="Q2763" s="5" t="s">
        <v>8322</v>
      </c>
      <c r="R2763" t="s">
        <v>8358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 s="15">
        <f t="shared" si="86"/>
        <v>-3225</v>
      </c>
      <c r="E2764">
        <v>3250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>
        <f t="shared" si="87"/>
        <v>12.5</v>
      </c>
      <c r="Q2764" s="5" t="s">
        <v>8322</v>
      </c>
      <c r="R2764" t="s">
        <v>8358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 s="15">
        <f t="shared" si="86"/>
        <v>-39310</v>
      </c>
      <c r="E2765">
        <v>39400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>
        <f t="shared" si="87"/>
        <v>45</v>
      </c>
      <c r="Q2765" s="5" t="s">
        <v>8322</v>
      </c>
      <c r="R2765" t="s">
        <v>8358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 s="15">
        <f t="shared" si="86"/>
        <v>-3955</v>
      </c>
      <c r="E2766">
        <v>4000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>
        <f t="shared" si="87"/>
        <v>22.5</v>
      </c>
      <c r="Q2766" s="5" t="s">
        <v>8322</v>
      </c>
      <c r="R2766" t="s">
        <v>8358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 s="15">
        <f t="shared" si="86"/>
        <v>-4000</v>
      </c>
      <c r="E2767">
        <v>4000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>
        <f t="shared" si="87"/>
        <v>0</v>
      </c>
      <c r="Q2767" s="5" t="s">
        <v>8322</v>
      </c>
      <c r="R2767" t="s">
        <v>8358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 s="15">
        <f t="shared" si="86"/>
        <v>-4900</v>
      </c>
      <c r="E2768">
        <v>5000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>
        <f t="shared" si="87"/>
        <v>50</v>
      </c>
      <c r="Q2768" s="5" t="s">
        <v>8322</v>
      </c>
      <c r="R2768" t="s">
        <v>8358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 s="15">
        <f t="shared" si="86"/>
        <v>-3966</v>
      </c>
      <c r="E2769">
        <v>4000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>
        <f t="shared" si="87"/>
        <v>17</v>
      </c>
      <c r="Q2769" s="5" t="s">
        <v>8322</v>
      </c>
      <c r="R2769" t="s">
        <v>8358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 s="15">
        <f t="shared" si="86"/>
        <v>-5998</v>
      </c>
      <c r="E2770">
        <v>7000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>
        <f t="shared" si="87"/>
        <v>501</v>
      </c>
      <c r="Q2770" s="5" t="s">
        <v>8322</v>
      </c>
      <c r="R2770" t="s">
        <v>8358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 s="15">
        <f t="shared" si="86"/>
        <v>-798</v>
      </c>
      <c r="E2771">
        <v>800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>
        <f t="shared" si="87"/>
        <v>1</v>
      </c>
      <c r="Q2771" s="5" t="s">
        <v>8322</v>
      </c>
      <c r="R2771" t="s">
        <v>8358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 s="15">
        <f t="shared" si="86"/>
        <v>-17917.75</v>
      </c>
      <c r="E2772">
        <v>20000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>
        <f t="shared" si="87"/>
        <v>1041.125</v>
      </c>
      <c r="Q2772" s="5" t="s">
        <v>8322</v>
      </c>
      <c r="R2772" t="s">
        <v>8358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 s="15">
        <f t="shared" si="86"/>
        <v>-19980</v>
      </c>
      <c r="E2773">
        <v>19980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>
        <f t="shared" si="87"/>
        <v>0</v>
      </c>
      <c r="Q2773" s="5" t="s">
        <v>8322</v>
      </c>
      <c r="R2773" t="s">
        <v>8358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 s="15">
        <f t="shared" si="86"/>
        <v>-8000</v>
      </c>
      <c r="E2774">
        <v>8000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>
        <f t="shared" si="87"/>
        <v>0</v>
      </c>
      <c r="Q2774" s="5" t="s">
        <v>8322</v>
      </c>
      <c r="R2774" t="s">
        <v>8358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 s="15">
        <f t="shared" si="86"/>
        <v>-529</v>
      </c>
      <c r="E2775">
        <v>530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>
        <f t="shared" si="87"/>
        <v>0.5</v>
      </c>
      <c r="Q2775" s="5" t="s">
        <v>8322</v>
      </c>
      <c r="R2775" t="s">
        <v>8358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 s="15">
        <f t="shared" si="86"/>
        <v>-3430</v>
      </c>
      <c r="E2776">
        <v>4000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>
        <f t="shared" si="87"/>
        <v>285</v>
      </c>
      <c r="Q2776" s="5" t="s">
        <v>8322</v>
      </c>
      <c r="R2776" t="s">
        <v>8358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 s="15">
        <f t="shared" si="86"/>
        <v>-4850</v>
      </c>
      <c r="E2777">
        <v>5000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>
        <f t="shared" si="87"/>
        <v>75</v>
      </c>
      <c r="Q2777" s="5" t="s">
        <v>8322</v>
      </c>
      <c r="R2777" t="s">
        <v>8358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 s="15">
        <f t="shared" si="86"/>
        <v>-19345</v>
      </c>
      <c r="E2778">
        <v>21000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>
        <f t="shared" si="87"/>
        <v>827.5</v>
      </c>
      <c r="Q2778" s="5" t="s">
        <v>8322</v>
      </c>
      <c r="R2778" t="s">
        <v>8358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 s="15">
        <f t="shared" si="86"/>
        <v>-2990</v>
      </c>
      <c r="E2779">
        <v>3000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>
        <f t="shared" si="87"/>
        <v>5</v>
      </c>
      <c r="Q2779" s="5" t="s">
        <v>8322</v>
      </c>
      <c r="R2779" t="s">
        <v>8358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 s="15">
        <f t="shared" si="86"/>
        <v>-4095</v>
      </c>
      <c r="E2780">
        <v>5500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>
        <f t="shared" si="87"/>
        <v>702.5</v>
      </c>
      <c r="Q2780" s="5" t="s">
        <v>8322</v>
      </c>
      <c r="R2780" t="s">
        <v>8358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 s="15">
        <f t="shared" si="86"/>
        <v>-2447</v>
      </c>
      <c r="E2781">
        <v>2500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>
        <f t="shared" si="87"/>
        <v>26.5</v>
      </c>
      <c r="Q2781" s="5" t="s">
        <v>8322</v>
      </c>
      <c r="R2781" t="s">
        <v>8358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 s="15">
        <f t="shared" si="86"/>
        <v>-100000</v>
      </c>
      <c r="E2782">
        <v>100000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>
        <f t="shared" si="87"/>
        <v>0</v>
      </c>
      <c r="Q2782" s="5" t="s">
        <v>8322</v>
      </c>
      <c r="R2782" t="s">
        <v>8358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15">
        <f t="shared" si="86"/>
        <v>66</v>
      </c>
      <c r="E2783"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>
        <f t="shared" si="87"/>
        <v>658</v>
      </c>
      <c r="Q2783" s="5" t="s">
        <v>8317</v>
      </c>
      <c r="R2783" t="s">
        <v>8318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15">
        <f t="shared" si="86"/>
        <v>200</v>
      </c>
      <c r="E2784"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>
        <f t="shared" si="87"/>
        <v>600</v>
      </c>
      <c r="Q2784" s="5" t="s">
        <v>8317</v>
      </c>
      <c r="R2784" t="s">
        <v>8318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15">
        <f t="shared" si="86"/>
        <v>145</v>
      </c>
      <c r="E2785"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>
        <f t="shared" si="87"/>
        <v>572.5</v>
      </c>
      <c r="Q2785" s="5" t="s">
        <v>8317</v>
      </c>
      <c r="R2785" t="s">
        <v>8318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15">
        <f t="shared" si="86"/>
        <v>1140</v>
      </c>
      <c r="E2786"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>
        <f t="shared" si="87"/>
        <v>3570</v>
      </c>
      <c r="Q2786" s="5" t="s">
        <v>8317</v>
      </c>
      <c r="R2786" t="s">
        <v>8318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15">
        <f t="shared" si="86"/>
        <v>234</v>
      </c>
      <c r="E2787"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>
        <f t="shared" si="87"/>
        <v>2617</v>
      </c>
      <c r="Q2787" s="5" t="s">
        <v>8317</v>
      </c>
      <c r="R2787" t="s">
        <v>8318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15">
        <f t="shared" si="86"/>
        <v>446</v>
      </c>
      <c r="E2788"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>
        <f t="shared" si="87"/>
        <v>1473</v>
      </c>
      <c r="Q2788" s="5" t="s">
        <v>8317</v>
      </c>
      <c r="R2788" t="s">
        <v>8318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15">
        <f t="shared" si="86"/>
        <v>197</v>
      </c>
      <c r="E2789"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>
        <f t="shared" si="87"/>
        <v>598.5</v>
      </c>
      <c r="Q2789" s="5" t="s">
        <v>8317</v>
      </c>
      <c r="R2789" t="s">
        <v>8318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15">
        <f t="shared" si="86"/>
        <v>50</v>
      </c>
      <c r="E2790"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>
        <f t="shared" si="87"/>
        <v>1025</v>
      </c>
      <c r="Q2790" s="5" t="s">
        <v>8317</v>
      </c>
      <c r="R2790" t="s">
        <v>8318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15">
        <f t="shared" si="86"/>
        <v>35</v>
      </c>
      <c r="E2791"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>
        <f t="shared" si="87"/>
        <v>1517.5</v>
      </c>
      <c r="Q2791" s="5" t="s">
        <v>8317</v>
      </c>
      <c r="R2791" t="s">
        <v>8318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15">
        <f t="shared" si="86"/>
        <v>160</v>
      </c>
      <c r="E2792"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>
        <f t="shared" si="87"/>
        <v>1580</v>
      </c>
      <c r="Q2792" s="5" t="s">
        <v>8317</v>
      </c>
      <c r="R2792" t="s">
        <v>8318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15">
        <f t="shared" si="86"/>
        <v>50</v>
      </c>
      <c r="E2793"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>
        <f t="shared" si="87"/>
        <v>1025</v>
      </c>
      <c r="Q2793" s="5" t="s">
        <v>8317</v>
      </c>
      <c r="R2793" t="s">
        <v>8318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15">
        <f t="shared" si="86"/>
        <v>152</v>
      </c>
      <c r="E2794"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>
        <f t="shared" si="87"/>
        <v>1076</v>
      </c>
      <c r="Q2794" s="5" t="s">
        <v>8317</v>
      </c>
      <c r="R2794" t="s">
        <v>8318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15">
        <f t="shared" si="86"/>
        <v>1056.75</v>
      </c>
      <c r="E2795"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>
        <f t="shared" si="87"/>
        <v>5528.375</v>
      </c>
      <c r="Q2795" s="5" t="s">
        <v>8317</v>
      </c>
      <c r="R2795" t="s">
        <v>8318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15">
        <f t="shared" si="86"/>
        <v>25</v>
      </c>
      <c r="E2796"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>
        <f t="shared" si="87"/>
        <v>37.5</v>
      </c>
      <c r="Q2796" s="5" t="s">
        <v>8317</v>
      </c>
      <c r="R2796" t="s">
        <v>8318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15">
        <f t="shared" si="86"/>
        <v>30</v>
      </c>
      <c r="E2797"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>
        <f t="shared" si="87"/>
        <v>365</v>
      </c>
      <c r="Q2797" s="5" t="s">
        <v>8317</v>
      </c>
      <c r="R2797" t="s">
        <v>8318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15">
        <f t="shared" si="86"/>
        <v>124</v>
      </c>
      <c r="E2798"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>
        <f t="shared" si="87"/>
        <v>462</v>
      </c>
      <c r="Q2798" s="5" t="s">
        <v>8317</v>
      </c>
      <c r="R2798" t="s">
        <v>8318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15">
        <f t="shared" si="86"/>
        <v>211.61000000000058</v>
      </c>
      <c r="E2799"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>
        <f t="shared" si="87"/>
        <v>4105.8050000000003</v>
      </c>
      <c r="Q2799" s="5" t="s">
        <v>8317</v>
      </c>
      <c r="R2799" t="s">
        <v>8318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15">
        <f t="shared" si="86"/>
        <v>70</v>
      </c>
      <c r="E2800"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>
        <f t="shared" si="87"/>
        <v>2535</v>
      </c>
      <c r="Q2800" s="5" t="s">
        <v>8317</v>
      </c>
      <c r="R2800" t="s">
        <v>8318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15">
        <f t="shared" si="86"/>
        <v>831.73999999999978</v>
      </c>
      <c r="E2801"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>
        <f t="shared" si="87"/>
        <v>2915.87</v>
      </c>
      <c r="Q2801" s="5" t="s">
        <v>8317</v>
      </c>
      <c r="R2801" t="s">
        <v>8318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15">
        <f t="shared" si="86"/>
        <v>330</v>
      </c>
      <c r="E2802"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>
        <f t="shared" si="87"/>
        <v>665</v>
      </c>
      <c r="Q2802" s="5" t="s">
        <v>8317</v>
      </c>
      <c r="R2802" t="s">
        <v>8318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15">
        <f t="shared" si="86"/>
        <v>166</v>
      </c>
      <c r="E2803"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>
        <f t="shared" si="87"/>
        <v>333</v>
      </c>
      <c r="Q2803" s="5" t="s">
        <v>8317</v>
      </c>
      <c r="R2803" t="s">
        <v>8318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15">
        <f t="shared" si="86"/>
        <v>55</v>
      </c>
      <c r="E2804"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>
        <f t="shared" si="87"/>
        <v>1527.5</v>
      </c>
      <c r="Q2804" s="5" t="s">
        <v>8317</v>
      </c>
      <c r="R2804" t="s">
        <v>8318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15">
        <f t="shared" si="86"/>
        <v>2795</v>
      </c>
      <c r="E2805"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>
        <f t="shared" si="87"/>
        <v>6397.5</v>
      </c>
      <c r="Q2805" s="5" t="s">
        <v>8317</v>
      </c>
      <c r="R2805" t="s">
        <v>8318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15">
        <f t="shared" si="86"/>
        <v>150</v>
      </c>
      <c r="E2806"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>
        <f t="shared" si="87"/>
        <v>575</v>
      </c>
      <c r="Q2806" s="5" t="s">
        <v>8317</v>
      </c>
      <c r="R2806" t="s">
        <v>8318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15">
        <f t="shared" si="86"/>
        <v>40</v>
      </c>
      <c r="E2807"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>
        <f t="shared" si="87"/>
        <v>220</v>
      </c>
      <c r="Q2807" s="5" t="s">
        <v>8317</v>
      </c>
      <c r="R2807" t="s">
        <v>8318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15">
        <f t="shared" si="86"/>
        <v>363</v>
      </c>
      <c r="E2808"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>
        <f t="shared" si="87"/>
        <v>1681.5</v>
      </c>
      <c r="Q2808" s="5" t="s">
        <v>8317</v>
      </c>
      <c r="R2808" t="s">
        <v>8318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15">
        <f t="shared" si="86"/>
        <v>1300</v>
      </c>
      <c r="E2809"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>
        <f t="shared" si="87"/>
        <v>3150</v>
      </c>
      <c r="Q2809" s="5" t="s">
        <v>8317</v>
      </c>
      <c r="R2809" t="s">
        <v>8318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15">
        <f t="shared" si="86"/>
        <v>11</v>
      </c>
      <c r="E2810"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>
        <f t="shared" si="87"/>
        <v>2255.5</v>
      </c>
      <c r="Q2810" s="5" t="s">
        <v>8317</v>
      </c>
      <c r="R2810" t="s">
        <v>8318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15">
        <f t="shared" si="86"/>
        <v>60</v>
      </c>
      <c r="E2811"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>
        <f t="shared" si="87"/>
        <v>1280</v>
      </c>
      <c r="Q2811" s="5" t="s">
        <v>8317</v>
      </c>
      <c r="R2811" t="s">
        <v>8318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15">
        <f t="shared" si="86"/>
        <v>205</v>
      </c>
      <c r="E2812"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>
        <f t="shared" si="87"/>
        <v>1352.5</v>
      </c>
      <c r="Q2812" s="5" t="s">
        <v>8317</v>
      </c>
      <c r="R2812" t="s">
        <v>8318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15">
        <f t="shared" si="86"/>
        <v>27</v>
      </c>
      <c r="E2813"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>
        <f t="shared" si="87"/>
        <v>5013.5</v>
      </c>
      <c r="Q2813" s="5" t="s">
        <v>8317</v>
      </c>
      <c r="R2813" t="s">
        <v>8318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15">
        <f t="shared" si="86"/>
        <v>665</v>
      </c>
      <c r="E2814"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>
        <f t="shared" si="87"/>
        <v>2832.5</v>
      </c>
      <c r="Q2814" s="5" t="s">
        <v>8317</v>
      </c>
      <c r="R2814" t="s">
        <v>8318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15">
        <f t="shared" si="86"/>
        <v>772.11999999999989</v>
      </c>
      <c r="E2815"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>
        <f t="shared" si="87"/>
        <v>1786.06</v>
      </c>
      <c r="Q2815" s="5" t="s">
        <v>8317</v>
      </c>
      <c r="R2815" t="s">
        <v>8318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15">
        <f t="shared" si="86"/>
        <v>116</v>
      </c>
      <c r="E2816"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>
        <f t="shared" si="87"/>
        <v>808</v>
      </c>
      <c r="Q2816" s="5" t="s">
        <v>8317</v>
      </c>
      <c r="R2816" t="s">
        <v>8318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15">
        <f t="shared" si="86"/>
        <v>355</v>
      </c>
      <c r="E2817"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>
        <f t="shared" si="87"/>
        <v>302.5</v>
      </c>
      <c r="Q2817" s="5" t="s">
        <v>8317</v>
      </c>
      <c r="R2817" t="s">
        <v>8318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15">
        <f t="shared" si="86"/>
        <v>1247</v>
      </c>
      <c r="E2818"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>
        <f t="shared" si="87"/>
        <v>2123.5</v>
      </c>
      <c r="Q2818" s="5" t="s">
        <v>8317</v>
      </c>
      <c r="R2818" t="s">
        <v>8318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15">
        <f t="shared" ref="D2819:D2882" si="88">F2819-E2819</f>
        <v>180</v>
      </c>
      <c r="E2819"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>
        <f t="shared" ref="P2819:P2882" si="89">AVERAGE(D2819:E2819)</f>
        <v>390</v>
      </c>
      <c r="Q2819" s="5" t="s">
        <v>8317</v>
      </c>
      <c r="R2819" t="s">
        <v>8318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15">
        <f t="shared" si="88"/>
        <v>603</v>
      </c>
      <c r="E2820"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>
        <f t="shared" si="89"/>
        <v>5301.5</v>
      </c>
      <c r="Q2820" s="5" t="s">
        <v>8317</v>
      </c>
      <c r="R2820" t="s">
        <v>8318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15">
        <f t="shared" si="88"/>
        <v>240</v>
      </c>
      <c r="E2821"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>
        <f t="shared" si="89"/>
        <v>2620</v>
      </c>
      <c r="Q2821" s="5" t="s">
        <v>8317</v>
      </c>
      <c r="R2821" t="s">
        <v>8318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15">
        <f t="shared" si="88"/>
        <v>72</v>
      </c>
      <c r="E2822"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>
        <f t="shared" si="89"/>
        <v>136</v>
      </c>
      <c r="Q2822" s="5" t="s">
        <v>8317</v>
      </c>
      <c r="R2822" t="s">
        <v>8318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15">
        <f t="shared" si="88"/>
        <v>0</v>
      </c>
      <c r="E2823"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>
        <f t="shared" si="89"/>
        <v>500</v>
      </c>
      <c r="Q2823" s="5" t="s">
        <v>8317</v>
      </c>
      <c r="R2823" t="s">
        <v>8318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15">
        <f t="shared" si="88"/>
        <v>0</v>
      </c>
      <c r="E2824"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>
        <f t="shared" si="89"/>
        <v>3000</v>
      </c>
      <c r="Q2824" s="5" t="s">
        <v>8317</v>
      </c>
      <c r="R2824" t="s">
        <v>8318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15">
        <f t="shared" si="88"/>
        <v>24</v>
      </c>
      <c r="E2825"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>
        <f t="shared" si="89"/>
        <v>62</v>
      </c>
      <c r="Q2825" s="5" t="s">
        <v>8317</v>
      </c>
      <c r="R2825" t="s">
        <v>8318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15">
        <f t="shared" si="88"/>
        <v>110</v>
      </c>
      <c r="E2826"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>
        <f t="shared" si="89"/>
        <v>380</v>
      </c>
      <c r="Q2826" s="5" t="s">
        <v>8317</v>
      </c>
      <c r="R2826" t="s">
        <v>8318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15">
        <f t="shared" si="88"/>
        <v>100</v>
      </c>
      <c r="E2827"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>
        <f t="shared" si="89"/>
        <v>1550</v>
      </c>
      <c r="Q2827" s="5" t="s">
        <v>8317</v>
      </c>
      <c r="R2827" t="s">
        <v>8318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15">
        <f t="shared" si="88"/>
        <v>155</v>
      </c>
      <c r="E2828"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>
        <f t="shared" si="89"/>
        <v>1077.5</v>
      </c>
      <c r="Q2828" s="5" t="s">
        <v>8317</v>
      </c>
      <c r="R2828" t="s">
        <v>8318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15">
        <f t="shared" si="88"/>
        <v>405</v>
      </c>
      <c r="E2829"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>
        <f t="shared" si="89"/>
        <v>1202.5</v>
      </c>
      <c r="Q2829" s="5" t="s">
        <v>8317</v>
      </c>
      <c r="R2829" t="s">
        <v>8318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15">
        <f t="shared" si="88"/>
        <v>36</v>
      </c>
      <c r="E2830"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>
        <f t="shared" si="89"/>
        <v>4768</v>
      </c>
      <c r="Q2830" s="5" t="s">
        <v>8317</v>
      </c>
      <c r="R2830" t="s">
        <v>8318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15">
        <f t="shared" si="88"/>
        <v>163</v>
      </c>
      <c r="E2831"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>
        <f t="shared" si="89"/>
        <v>1331.5</v>
      </c>
      <c r="Q2831" s="5" t="s">
        <v>8317</v>
      </c>
      <c r="R2831" t="s">
        <v>8318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15">
        <f t="shared" si="88"/>
        <v>0</v>
      </c>
      <c r="E2832"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>
        <f t="shared" si="89"/>
        <v>1500</v>
      </c>
      <c r="Q2832" s="5" t="s">
        <v>8317</v>
      </c>
      <c r="R2832" t="s">
        <v>8318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15">
        <f t="shared" si="88"/>
        <v>320</v>
      </c>
      <c r="E2833"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>
        <f t="shared" si="89"/>
        <v>1660</v>
      </c>
      <c r="Q2833" s="5" t="s">
        <v>8317</v>
      </c>
      <c r="R2833" t="s">
        <v>8318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15">
        <f t="shared" si="88"/>
        <v>367.98999999999978</v>
      </c>
      <c r="E2834"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>
        <f t="shared" si="89"/>
        <v>1433.9949999999999</v>
      </c>
      <c r="Q2834" s="5" t="s">
        <v>8317</v>
      </c>
      <c r="R2834" t="s">
        <v>8318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15">
        <f t="shared" si="88"/>
        <v>223</v>
      </c>
      <c r="E2835"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>
        <f t="shared" si="89"/>
        <v>1461.5</v>
      </c>
      <c r="Q2835" s="5" t="s">
        <v>8317</v>
      </c>
      <c r="R2835" t="s">
        <v>8318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15">
        <f t="shared" si="88"/>
        <v>560</v>
      </c>
      <c r="E2836"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>
        <f t="shared" si="89"/>
        <v>680</v>
      </c>
      <c r="Q2836" s="5" t="s">
        <v>8317</v>
      </c>
      <c r="R2836" t="s">
        <v>8318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15">
        <f t="shared" si="88"/>
        <v>870.99</v>
      </c>
      <c r="E2837"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>
        <f t="shared" si="89"/>
        <v>935.495</v>
      </c>
      <c r="Q2837" s="5" t="s">
        <v>8317</v>
      </c>
      <c r="R2837" t="s">
        <v>8318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15">
        <f t="shared" si="88"/>
        <v>35</v>
      </c>
      <c r="E2838"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>
        <f t="shared" si="89"/>
        <v>242.5</v>
      </c>
      <c r="Q2838" s="5" t="s">
        <v>8317</v>
      </c>
      <c r="R2838" t="s">
        <v>8318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15">
        <f t="shared" si="88"/>
        <v>0</v>
      </c>
      <c r="E2839"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>
        <f t="shared" si="89"/>
        <v>425</v>
      </c>
      <c r="Q2839" s="5" t="s">
        <v>8317</v>
      </c>
      <c r="R2839" t="s">
        <v>8318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15">
        <f t="shared" si="88"/>
        <v>405</v>
      </c>
      <c r="E2840"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>
        <f t="shared" si="89"/>
        <v>1202.5</v>
      </c>
      <c r="Q2840" s="5" t="s">
        <v>8317</v>
      </c>
      <c r="R2840" t="s">
        <v>8318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15">
        <f t="shared" si="88"/>
        <v>400</v>
      </c>
      <c r="E2841"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>
        <f t="shared" si="89"/>
        <v>1950</v>
      </c>
      <c r="Q2841" s="5" t="s">
        <v>8317</v>
      </c>
      <c r="R2841" t="s">
        <v>8318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15">
        <f t="shared" si="88"/>
        <v>100</v>
      </c>
      <c r="E2842"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>
        <f t="shared" si="89"/>
        <v>1300</v>
      </c>
      <c r="Q2842" s="5" t="s">
        <v>8317</v>
      </c>
      <c r="R2842" t="s">
        <v>8318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15">
        <f t="shared" si="88"/>
        <v>-990</v>
      </c>
      <c r="E2843">
        <v>1000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>
        <f t="shared" si="89"/>
        <v>5</v>
      </c>
      <c r="Q2843" s="5" t="s">
        <v>8317</v>
      </c>
      <c r="R2843" t="s">
        <v>8318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15">
        <f t="shared" si="88"/>
        <v>-1500</v>
      </c>
      <c r="E2844">
        <v>1500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>
        <f t="shared" si="89"/>
        <v>0</v>
      </c>
      <c r="Q2844" s="5" t="s">
        <v>8317</v>
      </c>
      <c r="R2844" t="s">
        <v>8318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15">
        <f t="shared" si="88"/>
        <v>-1200</v>
      </c>
      <c r="E2845">
        <v>1200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>
        <f t="shared" si="89"/>
        <v>0</v>
      </c>
      <c r="Q2845" s="5" t="s">
        <v>8317</v>
      </c>
      <c r="R2845" t="s">
        <v>8318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15">
        <f t="shared" si="88"/>
        <v>-520</v>
      </c>
      <c r="E2846">
        <v>550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>
        <f t="shared" si="89"/>
        <v>15</v>
      </c>
      <c r="Q2846" s="5" t="s">
        <v>8317</v>
      </c>
      <c r="R2846" t="s">
        <v>8318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15">
        <f t="shared" si="88"/>
        <v>-5134</v>
      </c>
      <c r="E2847">
        <v>7500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>
        <f t="shared" si="89"/>
        <v>1183</v>
      </c>
      <c r="Q2847" s="5" t="s">
        <v>8317</v>
      </c>
      <c r="R2847" t="s">
        <v>8318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15">
        <f t="shared" si="88"/>
        <v>-8000</v>
      </c>
      <c r="E2848">
        <v>8000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>
        <f t="shared" si="89"/>
        <v>0</v>
      </c>
      <c r="Q2848" s="5" t="s">
        <v>8317</v>
      </c>
      <c r="R2848" t="s">
        <v>8318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15">
        <f t="shared" si="88"/>
        <v>-2000</v>
      </c>
      <c r="E2849">
        <v>2000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>
        <f t="shared" si="89"/>
        <v>0</v>
      </c>
      <c r="Q2849" s="5" t="s">
        <v>8317</v>
      </c>
      <c r="R2849" t="s">
        <v>8318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15">
        <f t="shared" si="88"/>
        <v>-34930</v>
      </c>
      <c r="E2850">
        <v>35000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>
        <f t="shared" si="89"/>
        <v>35</v>
      </c>
      <c r="Q2850" s="5" t="s">
        <v>8317</v>
      </c>
      <c r="R2850" t="s">
        <v>8318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15">
        <f t="shared" si="88"/>
        <v>-495</v>
      </c>
      <c r="E2851">
        <v>500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>
        <f t="shared" si="89"/>
        <v>2.5</v>
      </c>
      <c r="Q2851" s="5" t="s">
        <v>8317</v>
      </c>
      <c r="R2851" t="s">
        <v>8318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15">
        <f t="shared" si="88"/>
        <v>-7689</v>
      </c>
      <c r="E2852">
        <v>8000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>
        <f t="shared" si="89"/>
        <v>155.5</v>
      </c>
      <c r="Q2852" s="5" t="s">
        <v>8317</v>
      </c>
      <c r="R2852" t="s">
        <v>8318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15">
        <f t="shared" si="88"/>
        <v>-4500</v>
      </c>
      <c r="E2853">
        <v>4500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>
        <f t="shared" si="89"/>
        <v>0</v>
      </c>
      <c r="Q2853" s="5" t="s">
        <v>8317</v>
      </c>
      <c r="R2853" t="s">
        <v>8318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15">
        <f t="shared" si="88"/>
        <v>-4905</v>
      </c>
      <c r="E2854">
        <v>5000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>
        <f t="shared" si="89"/>
        <v>47.5</v>
      </c>
      <c r="Q2854" s="5" t="s">
        <v>8317</v>
      </c>
      <c r="R2854" t="s">
        <v>8318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15">
        <f t="shared" si="88"/>
        <v>-9500</v>
      </c>
      <c r="E2855">
        <v>9500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>
        <f t="shared" si="89"/>
        <v>0</v>
      </c>
      <c r="Q2855" s="5" t="s">
        <v>8317</v>
      </c>
      <c r="R2855" t="s">
        <v>8318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15">
        <f t="shared" si="88"/>
        <v>-583</v>
      </c>
      <c r="E2856">
        <v>1000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>
        <f t="shared" si="89"/>
        <v>208.5</v>
      </c>
      <c r="Q2856" s="5" t="s">
        <v>8317</v>
      </c>
      <c r="R2856" t="s">
        <v>8318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15">
        <f t="shared" si="88"/>
        <v>-300</v>
      </c>
      <c r="E2857">
        <v>600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>
        <f t="shared" si="89"/>
        <v>150</v>
      </c>
      <c r="Q2857" s="5" t="s">
        <v>8317</v>
      </c>
      <c r="R2857" t="s">
        <v>8318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15">
        <f t="shared" si="88"/>
        <v>-2854</v>
      </c>
      <c r="E2858">
        <v>3000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>
        <f t="shared" si="89"/>
        <v>73</v>
      </c>
      <c r="Q2858" s="5" t="s">
        <v>8317</v>
      </c>
      <c r="R2858" t="s">
        <v>8318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15">
        <f t="shared" si="88"/>
        <v>-30500</v>
      </c>
      <c r="E2859">
        <v>38000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>
        <f t="shared" si="89"/>
        <v>3750</v>
      </c>
      <c r="Q2859" s="5" t="s">
        <v>8317</v>
      </c>
      <c r="R2859" t="s">
        <v>8318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15">
        <f t="shared" si="88"/>
        <v>-1000</v>
      </c>
      <c r="E2860">
        <v>1000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>
        <f t="shared" si="89"/>
        <v>0</v>
      </c>
      <c r="Q2860" s="5" t="s">
        <v>8317</v>
      </c>
      <c r="R2860" t="s">
        <v>8318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15">
        <f t="shared" si="88"/>
        <v>-1965</v>
      </c>
      <c r="E2861">
        <v>2000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>
        <f t="shared" si="89"/>
        <v>17.5</v>
      </c>
      <c r="Q2861" s="5" t="s">
        <v>8317</v>
      </c>
      <c r="R2861" t="s">
        <v>8318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15">
        <f t="shared" si="88"/>
        <v>-3734</v>
      </c>
      <c r="E2862">
        <v>4000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>
        <f t="shared" si="89"/>
        <v>133</v>
      </c>
      <c r="Q2862" s="5" t="s">
        <v>8317</v>
      </c>
      <c r="R2862" t="s">
        <v>8318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15">
        <f t="shared" si="88"/>
        <v>-170</v>
      </c>
      <c r="E2863">
        <v>250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>
        <f t="shared" si="89"/>
        <v>40</v>
      </c>
      <c r="Q2863" s="5" t="s">
        <v>8317</v>
      </c>
      <c r="R2863" t="s">
        <v>8318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15">
        <f t="shared" si="88"/>
        <v>-12645</v>
      </c>
      <c r="E2864">
        <v>12700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>
        <f t="shared" si="89"/>
        <v>27.5</v>
      </c>
      <c r="Q2864" s="5" t="s">
        <v>8317</v>
      </c>
      <c r="R2864" t="s">
        <v>8318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15">
        <f t="shared" si="88"/>
        <v>-49980</v>
      </c>
      <c r="E2865">
        <v>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>
        <f t="shared" si="89"/>
        <v>10</v>
      </c>
      <c r="Q2865" s="5" t="s">
        <v>8317</v>
      </c>
      <c r="R2865" t="s">
        <v>8318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15">
        <f t="shared" si="88"/>
        <v>-2460</v>
      </c>
      <c r="E2866">
        <v>2500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>
        <f t="shared" si="89"/>
        <v>20</v>
      </c>
      <c r="Q2866" s="5" t="s">
        <v>8317</v>
      </c>
      <c r="R2866" t="s">
        <v>8318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15">
        <f t="shared" si="88"/>
        <v>-2888</v>
      </c>
      <c r="E2867">
        <v>2888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>
        <f t="shared" si="89"/>
        <v>0</v>
      </c>
      <c r="Q2867" s="5" t="s">
        <v>8317</v>
      </c>
      <c r="R2867" t="s">
        <v>8318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15">
        <f t="shared" si="88"/>
        <v>-4955</v>
      </c>
      <c r="E2868">
        <v>5000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>
        <f t="shared" si="89"/>
        <v>22.5</v>
      </c>
      <c r="Q2868" s="5" t="s">
        <v>8317</v>
      </c>
      <c r="R2868" t="s">
        <v>8318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15">
        <f t="shared" si="88"/>
        <v>-1996</v>
      </c>
      <c r="E2869">
        <v>2500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>
        <f t="shared" si="89"/>
        <v>252</v>
      </c>
      <c r="Q2869" s="5" t="s">
        <v>8317</v>
      </c>
      <c r="R2869" t="s">
        <v>8318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15">
        <f t="shared" si="88"/>
        <v>-8698.24</v>
      </c>
      <c r="E2870">
        <v>15000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>
        <f t="shared" si="89"/>
        <v>3150.88</v>
      </c>
      <c r="Q2870" s="5" t="s">
        <v>8317</v>
      </c>
      <c r="R2870" t="s">
        <v>8318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15">
        <f t="shared" si="88"/>
        <v>-19823</v>
      </c>
      <c r="E2871">
        <v>20000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>
        <f t="shared" si="89"/>
        <v>88.5</v>
      </c>
      <c r="Q2871" s="5" t="s">
        <v>8317</v>
      </c>
      <c r="R2871" t="s">
        <v>8318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15">
        <f t="shared" si="88"/>
        <v>-4250</v>
      </c>
      <c r="E2872">
        <v>5000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>
        <f t="shared" si="89"/>
        <v>375</v>
      </c>
      <c r="Q2872" s="5" t="s">
        <v>8317</v>
      </c>
      <c r="R2872" t="s">
        <v>8318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15">
        <f t="shared" si="88"/>
        <v>-9533</v>
      </c>
      <c r="E2873">
        <v>10000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>
        <f t="shared" si="89"/>
        <v>233.5</v>
      </c>
      <c r="Q2873" s="5" t="s">
        <v>8317</v>
      </c>
      <c r="R2873" t="s">
        <v>8318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15">
        <f t="shared" si="88"/>
        <v>-3000</v>
      </c>
      <c r="E2874">
        <v>3000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>
        <f t="shared" si="89"/>
        <v>0</v>
      </c>
      <c r="Q2874" s="5" t="s">
        <v>8317</v>
      </c>
      <c r="R2874" t="s">
        <v>8318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15">
        <f t="shared" si="88"/>
        <v>-1547</v>
      </c>
      <c r="E2875">
        <v>2500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>
        <f t="shared" si="89"/>
        <v>476.5</v>
      </c>
      <c r="Q2875" s="5" t="s">
        <v>8317</v>
      </c>
      <c r="R2875" t="s">
        <v>8318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15">
        <f t="shared" si="88"/>
        <v>-4729</v>
      </c>
      <c r="E2876">
        <v>5000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>
        <f t="shared" si="89"/>
        <v>135.5</v>
      </c>
      <c r="Q2876" s="5" t="s">
        <v>8317</v>
      </c>
      <c r="R2876" t="s">
        <v>8318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15">
        <f t="shared" si="88"/>
        <v>-19993</v>
      </c>
      <c r="E2877">
        <v>20000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>
        <f t="shared" si="89"/>
        <v>3.5</v>
      </c>
      <c r="Q2877" s="5" t="s">
        <v>8317</v>
      </c>
      <c r="R2877" t="s">
        <v>8318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15">
        <f t="shared" si="88"/>
        <v>-150000</v>
      </c>
      <c r="E2878">
        <v>150000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>
        <f t="shared" si="89"/>
        <v>0</v>
      </c>
      <c r="Q2878" s="5" t="s">
        <v>8317</v>
      </c>
      <c r="R2878" t="s">
        <v>8318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15">
        <f t="shared" si="88"/>
        <v>-5350</v>
      </c>
      <c r="E2879">
        <v>6000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>
        <f t="shared" si="89"/>
        <v>325</v>
      </c>
      <c r="Q2879" s="5" t="s">
        <v>8317</v>
      </c>
      <c r="R2879" t="s">
        <v>8318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15">
        <f t="shared" si="88"/>
        <v>-2937</v>
      </c>
      <c r="E2880">
        <v>3000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>
        <f t="shared" si="89"/>
        <v>31.5</v>
      </c>
      <c r="Q2880" s="5" t="s">
        <v>8317</v>
      </c>
      <c r="R2880" t="s">
        <v>8318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15">
        <f t="shared" si="88"/>
        <v>-11171</v>
      </c>
      <c r="E2881">
        <v>11200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>
        <f t="shared" si="89"/>
        <v>14.5</v>
      </c>
      <c r="Q2881" s="5" t="s">
        <v>8317</v>
      </c>
      <c r="R2881" t="s">
        <v>8318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15">
        <f t="shared" si="88"/>
        <v>-9200</v>
      </c>
      <c r="E2882">
        <v>12000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>
        <f t="shared" si="89"/>
        <v>1400</v>
      </c>
      <c r="Q2882" s="5" t="s">
        <v>8317</v>
      </c>
      <c r="R2882" t="s">
        <v>8318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15">
        <f t="shared" ref="D2883:D2946" si="90">F2883-E2883</f>
        <v>-5500</v>
      </c>
      <c r="E2883">
        <v>5500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>
        <f t="shared" ref="P2883:P2946" si="91">AVERAGE(D2883:E2883)</f>
        <v>0</v>
      </c>
      <c r="Q2883" s="5" t="s">
        <v>8317</v>
      </c>
      <c r="R2883" t="s">
        <v>8318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15">
        <f t="shared" si="90"/>
        <v>-498</v>
      </c>
      <c r="E2884">
        <v>750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>
        <f t="shared" si="91"/>
        <v>126</v>
      </c>
      <c r="Q2884" s="5" t="s">
        <v>8317</v>
      </c>
      <c r="R2884" t="s">
        <v>8318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15">
        <f t="shared" si="90"/>
        <v>-8092</v>
      </c>
      <c r="E2885">
        <v>10000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>
        <f t="shared" si="91"/>
        <v>954</v>
      </c>
      <c r="Q2885" s="5" t="s">
        <v>8317</v>
      </c>
      <c r="R2885" t="s">
        <v>8318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15">
        <f t="shared" si="90"/>
        <v>-44815</v>
      </c>
      <c r="E2886">
        <v>45000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>
        <f t="shared" si="91"/>
        <v>92.5</v>
      </c>
      <c r="Q2886" s="5" t="s">
        <v>8317</v>
      </c>
      <c r="R2886" t="s">
        <v>8318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15">
        <f t="shared" si="90"/>
        <v>-270</v>
      </c>
      <c r="E2887">
        <v>400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>
        <f t="shared" si="91"/>
        <v>65</v>
      </c>
      <c r="Q2887" s="5" t="s">
        <v>8317</v>
      </c>
      <c r="R2887" t="s">
        <v>8318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15">
        <f t="shared" si="90"/>
        <v>-190</v>
      </c>
      <c r="E2888">
        <v>200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>
        <f t="shared" si="91"/>
        <v>5</v>
      </c>
      <c r="Q2888" s="5" t="s">
        <v>8317</v>
      </c>
      <c r="R2888" t="s">
        <v>8318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15">
        <f t="shared" si="90"/>
        <v>-2995</v>
      </c>
      <c r="E2889">
        <v>3000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>
        <f t="shared" si="91"/>
        <v>2.5</v>
      </c>
      <c r="Q2889" s="5" t="s">
        <v>8317</v>
      </c>
      <c r="R2889" t="s">
        <v>8318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15">
        <f t="shared" si="90"/>
        <v>-30000</v>
      </c>
      <c r="E2890">
        <v>30000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>
        <f t="shared" si="91"/>
        <v>0</v>
      </c>
      <c r="Q2890" s="5" t="s">
        <v>8317</v>
      </c>
      <c r="R2890" t="s">
        <v>8318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15">
        <f t="shared" si="90"/>
        <v>-1858</v>
      </c>
      <c r="E2891">
        <v>3000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>
        <f t="shared" si="91"/>
        <v>571</v>
      </c>
      <c r="Q2891" s="5" t="s">
        <v>8317</v>
      </c>
      <c r="R2891" t="s">
        <v>8318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15">
        <f t="shared" si="90"/>
        <v>-1979</v>
      </c>
      <c r="E2892">
        <v>2000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>
        <f t="shared" si="91"/>
        <v>10.5</v>
      </c>
      <c r="Q2892" s="5" t="s">
        <v>8317</v>
      </c>
      <c r="R2892" t="s">
        <v>8318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15">
        <f t="shared" si="90"/>
        <v>-9727</v>
      </c>
      <c r="E2893">
        <v>10000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>
        <f t="shared" si="91"/>
        <v>136.5</v>
      </c>
      <c r="Q2893" s="5" t="s">
        <v>8317</v>
      </c>
      <c r="R2893" t="s">
        <v>8318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15">
        <f t="shared" si="90"/>
        <v>-5000</v>
      </c>
      <c r="E2894">
        <v>5500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>
        <f t="shared" si="91"/>
        <v>250</v>
      </c>
      <c r="Q2894" s="5" t="s">
        <v>8317</v>
      </c>
      <c r="R2894" t="s">
        <v>8318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15">
        <f t="shared" si="90"/>
        <v>-4975</v>
      </c>
      <c r="E2895">
        <v>5000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>
        <f t="shared" si="91"/>
        <v>12.5</v>
      </c>
      <c r="Q2895" s="5" t="s">
        <v>8317</v>
      </c>
      <c r="R2895" t="s">
        <v>8318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15">
        <f t="shared" si="90"/>
        <v>-50000</v>
      </c>
      <c r="E2896">
        <v>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>
        <f t="shared" si="91"/>
        <v>0</v>
      </c>
      <c r="Q2896" s="5" t="s">
        <v>8317</v>
      </c>
      <c r="R2896" t="s">
        <v>8318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15">
        <f t="shared" si="90"/>
        <v>-477</v>
      </c>
      <c r="E2897">
        <v>500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>
        <f t="shared" si="91"/>
        <v>11.5</v>
      </c>
      <c r="Q2897" s="5" t="s">
        <v>8317</v>
      </c>
      <c r="R2897" t="s">
        <v>8318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15">
        <f t="shared" si="90"/>
        <v>-2375</v>
      </c>
      <c r="E2898">
        <v>3000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>
        <f t="shared" si="91"/>
        <v>312.5</v>
      </c>
      <c r="Q2898" s="5" t="s">
        <v>8317</v>
      </c>
      <c r="R2898" t="s">
        <v>8318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15">
        <f t="shared" si="90"/>
        <v>-11450</v>
      </c>
      <c r="E2899">
        <v>12000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>
        <f t="shared" si="91"/>
        <v>275</v>
      </c>
      <c r="Q2899" s="5" t="s">
        <v>8317</v>
      </c>
      <c r="R2899" t="s">
        <v>8318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15">
        <f t="shared" si="90"/>
        <v>-7184</v>
      </c>
      <c r="E2900">
        <v>7500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>
        <f t="shared" si="91"/>
        <v>158</v>
      </c>
      <c r="Q2900" s="5" t="s">
        <v>8317</v>
      </c>
      <c r="R2900" t="s">
        <v>8318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15">
        <f t="shared" si="90"/>
        <v>-10000</v>
      </c>
      <c r="E2901">
        <v>10000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>
        <f t="shared" si="91"/>
        <v>0</v>
      </c>
      <c r="Q2901" s="5" t="s">
        <v>8317</v>
      </c>
      <c r="R2901" t="s">
        <v>8318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15">
        <f t="shared" si="90"/>
        <v>-2095</v>
      </c>
      <c r="E2902">
        <v>5500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>
        <f t="shared" si="91"/>
        <v>1702.5</v>
      </c>
      <c r="Q2902" s="5" t="s">
        <v>8317</v>
      </c>
      <c r="R2902" t="s">
        <v>8318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15">
        <f t="shared" si="90"/>
        <v>-744</v>
      </c>
      <c r="E2903">
        <v>750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>
        <f t="shared" si="91"/>
        <v>3</v>
      </c>
      <c r="Q2903" s="5" t="s">
        <v>8317</v>
      </c>
      <c r="R2903" t="s">
        <v>8318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15">
        <f t="shared" si="90"/>
        <v>-149975</v>
      </c>
      <c r="E2904">
        <v>150000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>
        <f t="shared" si="91"/>
        <v>12.5</v>
      </c>
      <c r="Q2904" s="5" t="s">
        <v>8317</v>
      </c>
      <c r="R2904" t="s">
        <v>8318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15">
        <f t="shared" si="90"/>
        <v>-4961</v>
      </c>
      <c r="E2905">
        <v>5000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>
        <f t="shared" si="91"/>
        <v>19.5</v>
      </c>
      <c r="Q2905" s="5" t="s">
        <v>8317</v>
      </c>
      <c r="R2905" t="s">
        <v>8318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15">
        <f t="shared" si="90"/>
        <v>-1425</v>
      </c>
      <c r="E2906">
        <v>1500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>
        <f t="shared" si="91"/>
        <v>37.5</v>
      </c>
      <c r="Q2906" s="5" t="s">
        <v>8317</v>
      </c>
      <c r="R2906" t="s">
        <v>8318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15">
        <f t="shared" si="90"/>
        <v>-2878</v>
      </c>
      <c r="E2907">
        <v>3500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>
        <f t="shared" si="91"/>
        <v>311</v>
      </c>
      <c r="Q2907" s="5" t="s">
        <v>8317</v>
      </c>
      <c r="R2907" t="s">
        <v>8318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15">
        <f t="shared" si="90"/>
        <v>-5435</v>
      </c>
      <c r="E2908">
        <v>6000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>
        <f t="shared" si="91"/>
        <v>282.5</v>
      </c>
      <c r="Q2908" s="5" t="s">
        <v>8317</v>
      </c>
      <c r="R2908" t="s">
        <v>8318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15">
        <f t="shared" si="90"/>
        <v>-2498</v>
      </c>
      <c r="E2909">
        <v>2500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>
        <f t="shared" si="91"/>
        <v>1</v>
      </c>
      <c r="Q2909" s="5" t="s">
        <v>8317</v>
      </c>
      <c r="R2909" t="s">
        <v>8318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15">
        <f t="shared" si="90"/>
        <v>-9336</v>
      </c>
      <c r="E2910">
        <v>9600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>
        <f t="shared" si="91"/>
        <v>132</v>
      </c>
      <c r="Q2910" s="5" t="s">
        <v>8317</v>
      </c>
      <c r="R2910" t="s">
        <v>8318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15">
        <f t="shared" si="90"/>
        <v>-179980</v>
      </c>
      <c r="E2911">
        <v>180000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>
        <f t="shared" si="91"/>
        <v>10</v>
      </c>
      <c r="Q2911" s="5" t="s">
        <v>8317</v>
      </c>
      <c r="R2911" t="s">
        <v>8318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15">
        <f t="shared" si="90"/>
        <v>-29999</v>
      </c>
      <c r="E2912">
        <v>30000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>
        <f t="shared" si="91"/>
        <v>0.5</v>
      </c>
      <c r="Q2912" s="5" t="s">
        <v>8317</v>
      </c>
      <c r="R2912" t="s">
        <v>8318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15">
        <f t="shared" si="90"/>
        <v>-1143</v>
      </c>
      <c r="E2913">
        <v>1800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>
        <f t="shared" si="91"/>
        <v>328.5</v>
      </c>
      <c r="Q2913" s="5" t="s">
        <v>8317</v>
      </c>
      <c r="R2913" t="s">
        <v>8318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15">
        <f t="shared" si="90"/>
        <v>-12410</v>
      </c>
      <c r="E2914">
        <v>14440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>
        <f t="shared" si="91"/>
        <v>1015</v>
      </c>
      <c r="Q2914" s="5" t="s">
        <v>8317</v>
      </c>
      <c r="R2914" t="s">
        <v>8318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15">
        <f t="shared" si="90"/>
        <v>-9998</v>
      </c>
      <c r="E2915">
        <v>10000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>
        <f t="shared" si="91"/>
        <v>1</v>
      </c>
      <c r="Q2915" s="5" t="s">
        <v>8317</v>
      </c>
      <c r="R2915" t="s">
        <v>8318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15">
        <f t="shared" si="90"/>
        <v>-24999</v>
      </c>
      <c r="E2916">
        <v>25000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>
        <f t="shared" si="91"/>
        <v>0.5</v>
      </c>
      <c r="Q2916" s="5" t="s">
        <v>8317</v>
      </c>
      <c r="R2916" t="s">
        <v>8318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15">
        <f t="shared" si="90"/>
        <v>-389</v>
      </c>
      <c r="E2917">
        <v>1000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>
        <f t="shared" si="91"/>
        <v>305.5</v>
      </c>
      <c r="Q2917" s="5" t="s">
        <v>8317</v>
      </c>
      <c r="R2917" t="s">
        <v>8318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15">
        <f t="shared" si="90"/>
        <v>-1705</v>
      </c>
      <c r="E2918">
        <v>1850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>
        <f t="shared" si="91"/>
        <v>72.5</v>
      </c>
      <c r="Q2918" s="5" t="s">
        <v>8317</v>
      </c>
      <c r="R2918" t="s">
        <v>8318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15">
        <f t="shared" si="90"/>
        <v>-1563</v>
      </c>
      <c r="E2919">
        <v>2000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>
        <f t="shared" si="91"/>
        <v>218.5</v>
      </c>
      <c r="Q2919" s="5" t="s">
        <v>8317</v>
      </c>
      <c r="R2919" t="s">
        <v>8318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15">
        <f t="shared" si="90"/>
        <v>-3638</v>
      </c>
      <c r="E2920">
        <v>5000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>
        <f t="shared" si="91"/>
        <v>681</v>
      </c>
      <c r="Q2920" s="5" t="s">
        <v>8317</v>
      </c>
      <c r="R2920" t="s">
        <v>8318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15">
        <f t="shared" si="90"/>
        <v>-549</v>
      </c>
      <c r="E2921">
        <v>600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>
        <f t="shared" si="91"/>
        <v>25.5</v>
      </c>
      <c r="Q2921" s="5" t="s">
        <v>8317</v>
      </c>
      <c r="R2921" t="s">
        <v>8318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15">
        <f t="shared" si="90"/>
        <v>-1829</v>
      </c>
      <c r="E2922">
        <v>2500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>
        <f t="shared" si="91"/>
        <v>335.5</v>
      </c>
      <c r="Q2922" s="5" t="s">
        <v>8317</v>
      </c>
      <c r="R2922" t="s">
        <v>8318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15">
        <f t="shared" si="90"/>
        <v>29</v>
      </c>
      <c r="E2923"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>
        <f t="shared" si="91"/>
        <v>64.5</v>
      </c>
      <c r="Q2923" s="5" t="s">
        <v>8317</v>
      </c>
      <c r="R2923" t="s">
        <v>8359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15">
        <f t="shared" si="90"/>
        <v>0</v>
      </c>
      <c r="E2924"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>
        <f t="shared" si="91"/>
        <v>250</v>
      </c>
      <c r="Q2924" s="5" t="s">
        <v>8317</v>
      </c>
      <c r="R2924" t="s">
        <v>8359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15">
        <f t="shared" si="90"/>
        <v>0</v>
      </c>
      <c r="E2925"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>
        <f t="shared" si="91"/>
        <v>150</v>
      </c>
      <c r="Q2925" s="5" t="s">
        <v>8317</v>
      </c>
      <c r="R2925" t="s">
        <v>8359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 s="15">
        <f t="shared" si="90"/>
        <v>800</v>
      </c>
      <c r="E2926"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>
        <f t="shared" si="91"/>
        <v>12900</v>
      </c>
      <c r="Q2926" s="5" t="s">
        <v>8317</v>
      </c>
      <c r="R2926" t="s">
        <v>8359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15">
        <f t="shared" si="90"/>
        <v>1100.6900000000023</v>
      </c>
      <c r="E2927"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>
        <f t="shared" si="91"/>
        <v>23050.345000000001</v>
      </c>
      <c r="Q2927" s="5" t="s">
        <v>8317</v>
      </c>
      <c r="R2927" t="s">
        <v>8359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15">
        <f t="shared" si="90"/>
        <v>750</v>
      </c>
      <c r="E2928"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>
        <f t="shared" si="91"/>
        <v>1875</v>
      </c>
      <c r="Q2928" s="5" t="s">
        <v>8317</v>
      </c>
      <c r="R2928" t="s">
        <v>8359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15">
        <f t="shared" si="90"/>
        <v>555</v>
      </c>
      <c r="E2929"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>
        <f t="shared" si="91"/>
        <v>1177.5</v>
      </c>
      <c r="Q2929" s="5" t="s">
        <v>8317</v>
      </c>
      <c r="R2929" t="s">
        <v>8359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15">
        <f t="shared" si="90"/>
        <v>0</v>
      </c>
      <c r="E2930"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>
        <f t="shared" si="91"/>
        <v>500</v>
      </c>
      <c r="Q2930" s="5" t="s">
        <v>8317</v>
      </c>
      <c r="R2930" t="s">
        <v>8359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15">
        <f t="shared" si="90"/>
        <v>165.55000000000018</v>
      </c>
      <c r="E2931"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>
        <f t="shared" si="91"/>
        <v>4082.7750000000001</v>
      </c>
      <c r="Q2931" s="5" t="s">
        <v>8317</v>
      </c>
      <c r="R2931" t="s">
        <v>8359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15">
        <f t="shared" si="90"/>
        <v>92</v>
      </c>
      <c r="E2932"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>
        <f t="shared" si="91"/>
        <v>5046</v>
      </c>
      <c r="Q2932" s="5" t="s">
        <v>8317</v>
      </c>
      <c r="R2932" t="s">
        <v>8359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15">
        <f t="shared" si="90"/>
        <v>45</v>
      </c>
      <c r="E2933"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>
        <f t="shared" si="91"/>
        <v>397.5</v>
      </c>
      <c r="Q2933" s="5" t="s">
        <v>8317</v>
      </c>
      <c r="R2933" t="s">
        <v>8359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15">
        <f t="shared" si="90"/>
        <v>158</v>
      </c>
      <c r="E2934"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>
        <f t="shared" si="91"/>
        <v>1629</v>
      </c>
      <c r="Q2934" s="5" t="s">
        <v>8317</v>
      </c>
      <c r="R2934" t="s">
        <v>8359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15">
        <f t="shared" si="90"/>
        <v>69</v>
      </c>
      <c r="E2935"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>
        <f t="shared" si="91"/>
        <v>1284.5</v>
      </c>
      <c r="Q2935" s="5" t="s">
        <v>8317</v>
      </c>
      <c r="R2935" t="s">
        <v>8359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15">
        <f t="shared" si="90"/>
        <v>200</v>
      </c>
      <c r="E2936"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>
        <f t="shared" si="91"/>
        <v>1350</v>
      </c>
      <c r="Q2936" s="5" t="s">
        <v>8317</v>
      </c>
      <c r="R2936" t="s">
        <v>8359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15">
        <f t="shared" si="90"/>
        <v>31</v>
      </c>
      <c r="E2937"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>
        <f t="shared" si="91"/>
        <v>1765.5</v>
      </c>
      <c r="Q2937" s="5" t="s">
        <v>8317</v>
      </c>
      <c r="R2937" t="s">
        <v>8359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15">
        <f t="shared" si="90"/>
        <v>280</v>
      </c>
      <c r="E2938"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>
        <f t="shared" si="91"/>
        <v>640</v>
      </c>
      <c r="Q2938" s="5" t="s">
        <v>8317</v>
      </c>
      <c r="R2938" t="s">
        <v>8359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15">
        <f t="shared" si="90"/>
        <v>500</v>
      </c>
      <c r="E2939"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>
        <f t="shared" si="91"/>
        <v>1000</v>
      </c>
      <c r="Q2939" s="5" t="s">
        <v>8317</v>
      </c>
      <c r="R2939" t="s">
        <v>8359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15">
        <f t="shared" si="90"/>
        <v>55</v>
      </c>
      <c r="E2940"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>
        <f t="shared" si="91"/>
        <v>2027.5</v>
      </c>
      <c r="Q2940" s="5" t="s">
        <v>8317</v>
      </c>
      <c r="R2940" t="s">
        <v>8359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15">
        <f t="shared" si="90"/>
        <v>230</v>
      </c>
      <c r="E2941"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>
        <f t="shared" si="91"/>
        <v>4115</v>
      </c>
      <c r="Q2941" s="5" t="s">
        <v>8317</v>
      </c>
      <c r="R2941" t="s">
        <v>8359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15">
        <f t="shared" si="90"/>
        <v>181</v>
      </c>
      <c r="E2942"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>
        <f t="shared" si="91"/>
        <v>1340.5</v>
      </c>
      <c r="Q2942" s="5" t="s">
        <v>8317</v>
      </c>
      <c r="R2942" t="s">
        <v>8359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15">
        <f t="shared" si="90"/>
        <v>-24999</v>
      </c>
      <c r="E2943">
        <v>25000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>
        <f t="shared" si="91"/>
        <v>0.5</v>
      </c>
      <c r="Q2943" s="5" t="s">
        <v>8317</v>
      </c>
      <c r="R2943" t="s">
        <v>8357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15">
        <f t="shared" si="90"/>
        <v>-159150</v>
      </c>
      <c r="E2944">
        <v>200000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>
        <f t="shared" si="91"/>
        <v>20425</v>
      </c>
      <c r="Q2944" s="5" t="s">
        <v>8317</v>
      </c>
      <c r="R2944" t="s">
        <v>8357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 s="15">
        <f t="shared" si="90"/>
        <v>-3000</v>
      </c>
      <c r="E2945">
        <v>3000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>
        <f t="shared" si="91"/>
        <v>0</v>
      </c>
      <c r="Q2945" s="5" t="s">
        <v>8317</v>
      </c>
      <c r="R2945" t="s">
        <v>8357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15">
        <f t="shared" si="90"/>
        <v>-9900</v>
      </c>
      <c r="E2946">
        <v>10000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>
        <f t="shared" si="91"/>
        <v>50</v>
      </c>
      <c r="Q2946" s="5" t="s">
        <v>8317</v>
      </c>
      <c r="R2946" t="s">
        <v>8357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15">
        <f t="shared" ref="D2947:D3010" si="92">F2947-E2947</f>
        <v>-50000</v>
      </c>
      <c r="E2947">
        <v>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>
        <f t="shared" ref="P2947:P3010" si="93">AVERAGE(D2947:E2947)</f>
        <v>0</v>
      </c>
      <c r="Q2947" s="5" t="s">
        <v>8317</v>
      </c>
      <c r="R2947" t="s">
        <v>8357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15">
        <f t="shared" si="92"/>
        <v>-1998</v>
      </c>
      <c r="E2948">
        <v>2000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>
        <f t="shared" si="93"/>
        <v>1</v>
      </c>
      <c r="Q2948" s="5" t="s">
        <v>8317</v>
      </c>
      <c r="R2948" t="s">
        <v>8357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15">
        <f t="shared" si="92"/>
        <v>-23928</v>
      </c>
      <c r="E2949">
        <v>25000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>
        <f t="shared" si="93"/>
        <v>536</v>
      </c>
      <c r="Q2949" s="5" t="s">
        <v>8317</v>
      </c>
      <c r="R2949" t="s">
        <v>8357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15">
        <f t="shared" si="92"/>
        <v>-499976</v>
      </c>
      <c r="E2950">
        <v>500000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>
        <f t="shared" si="93"/>
        <v>12</v>
      </c>
      <c r="Q2950" s="5" t="s">
        <v>8317</v>
      </c>
      <c r="R2950" t="s">
        <v>8357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15">
        <f t="shared" si="92"/>
        <v>-975</v>
      </c>
      <c r="E2951">
        <v>1000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>
        <f t="shared" si="93"/>
        <v>12.5</v>
      </c>
      <c r="Q2951" s="5" t="s">
        <v>8317</v>
      </c>
      <c r="R2951" t="s">
        <v>8357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15">
        <f t="shared" si="92"/>
        <v>-5000000</v>
      </c>
      <c r="E2952">
        <v>5000000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>
        <f t="shared" si="93"/>
        <v>0</v>
      </c>
      <c r="Q2952" s="5" t="s">
        <v>8317</v>
      </c>
      <c r="R2952" t="s">
        <v>8357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15">
        <f t="shared" si="92"/>
        <v>-48904</v>
      </c>
      <c r="E2953">
        <v>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>
        <f t="shared" si="93"/>
        <v>548</v>
      </c>
      <c r="Q2953" s="5" t="s">
        <v>8317</v>
      </c>
      <c r="R2953" t="s">
        <v>8357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15">
        <f t="shared" si="92"/>
        <v>-18395</v>
      </c>
      <c r="E2954">
        <v>20000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>
        <f t="shared" si="93"/>
        <v>802.5</v>
      </c>
      <c r="Q2954" s="5" t="s">
        <v>8317</v>
      </c>
      <c r="R2954" t="s">
        <v>8357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15">
        <f t="shared" si="92"/>
        <v>-399395</v>
      </c>
      <c r="E2955">
        <v>400000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>
        <f t="shared" si="93"/>
        <v>302.5</v>
      </c>
      <c r="Q2955" s="5" t="s">
        <v>8317</v>
      </c>
      <c r="R2955" t="s">
        <v>8357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15">
        <f t="shared" si="92"/>
        <v>-15000</v>
      </c>
      <c r="E2956">
        <v>15000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>
        <f t="shared" si="93"/>
        <v>0</v>
      </c>
      <c r="Q2956" s="5" t="s">
        <v>8317</v>
      </c>
      <c r="R2956" t="s">
        <v>8357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15">
        <f t="shared" si="92"/>
        <v>-485</v>
      </c>
      <c r="E2957">
        <v>1200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>
        <f t="shared" si="93"/>
        <v>357.5</v>
      </c>
      <c r="Q2957" s="5" t="s">
        <v>8317</v>
      </c>
      <c r="R2957" t="s">
        <v>8357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15">
        <f t="shared" si="92"/>
        <v>-6578</v>
      </c>
      <c r="E2958">
        <v>7900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>
        <f t="shared" si="93"/>
        <v>661</v>
      </c>
      <c r="Q2958" s="5" t="s">
        <v>8317</v>
      </c>
      <c r="R2958" t="s">
        <v>8357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15">
        <f t="shared" si="92"/>
        <v>-14720</v>
      </c>
      <c r="E2959">
        <v>15000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>
        <f t="shared" si="93"/>
        <v>140</v>
      </c>
      <c r="Q2959" s="5" t="s">
        <v>8317</v>
      </c>
      <c r="R2959" t="s">
        <v>8357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15">
        <f t="shared" si="92"/>
        <v>-80000</v>
      </c>
      <c r="E2960">
        <v>80000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>
        <f t="shared" si="93"/>
        <v>0</v>
      </c>
      <c r="Q2960" s="5" t="s">
        <v>8317</v>
      </c>
      <c r="R2960" t="s">
        <v>8357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15">
        <f t="shared" si="92"/>
        <v>-10000</v>
      </c>
      <c r="E2961">
        <v>10000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>
        <f t="shared" si="93"/>
        <v>0</v>
      </c>
      <c r="Q2961" s="5" t="s">
        <v>8317</v>
      </c>
      <c r="R2961" t="s">
        <v>8357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15">
        <f t="shared" si="92"/>
        <v>-30000000</v>
      </c>
      <c r="E2962">
        <v>30000000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>
        <f t="shared" si="93"/>
        <v>0</v>
      </c>
      <c r="Q2962" s="5" t="s">
        <v>8317</v>
      </c>
      <c r="R2962" t="s">
        <v>8357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15">
        <f t="shared" si="92"/>
        <v>481</v>
      </c>
      <c r="E2963"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>
        <f t="shared" si="93"/>
        <v>2740.5</v>
      </c>
      <c r="Q2963" s="5" t="s">
        <v>8317</v>
      </c>
      <c r="R2963" t="s">
        <v>8318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15">
        <f t="shared" si="92"/>
        <v>218</v>
      </c>
      <c r="E2964"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>
        <f t="shared" si="93"/>
        <v>609</v>
      </c>
      <c r="Q2964" s="5" t="s">
        <v>8317</v>
      </c>
      <c r="R2964" t="s">
        <v>8318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15">
        <f t="shared" si="92"/>
        <v>685</v>
      </c>
      <c r="E2965"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>
        <f t="shared" si="93"/>
        <v>5342.5</v>
      </c>
      <c r="Q2965" s="5" t="s">
        <v>8317</v>
      </c>
      <c r="R2965" t="s">
        <v>8318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15">
        <f t="shared" si="92"/>
        <v>35.6899999999996</v>
      </c>
      <c r="E2966"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>
        <f t="shared" si="93"/>
        <v>2517.8449999999998</v>
      </c>
      <c r="Q2966" s="5" t="s">
        <v>8317</v>
      </c>
      <c r="R2966" t="s">
        <v>8318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15">
        <f t="shared" si="92"/>
        <v>135</v>
      </c>
      <c r="E2967"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>
        <f t="shared" si="93"/>
        <v>817.5</v>
      </c>
      <c r="Q2967" s="5" t="s">
        <v>8317</v>
      </c>
      <c r="R2967" t="s">
        <v>8318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15">
        <f t="shared" si="92"/>
        <v>1363</v>
      </c>
      <c r="E2968"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>
        <f t="shared" si="93"/>
        <v>5681.5</v>
      </c>
      <c r="Q2968" s="5" t="s">
        <v>8317</v>
      </c>
      <c r="R2968" t="s">
        <v>8318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15">
        <f t="shared" si="92"/>
        <v>696</v>
      </c>
      <c r="E2969"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>
        <f t="shared" si="93"/>
        <v>2848</v>
      </c>
      <c r="Q2969" s="5" t="s">
        <v>8317</v>
      </c>
      <c r="R2969" t="s">
        <v>8318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15">
        <f t="shared" si="92"/>
        <v>210</v>
      </c>
      <c r="E2970"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>
        <f t="shared" si="93"/>
        <v>1855</v>
      </c>
      <c r="Q2970" s="5" t="s">
        <v>8317</v>
      </c>
      <c r="R2970" t="s">
        <v>8318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15">
        <f t="shared" si="92"/>
        <v>625</v>
      </c>
      <c r="E2971"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>
        <f t="shared" si="93"/>
        <v>812.5</v>
      </c>
      <c r="Q2971" s="5" t="s">
        <v>8317</v>
      </c>
      <c r="R2971" t="s">
        <v>8318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15">
        <f t="shared" si="92"/>
        <v>360</v>
      </c>
      <c r="E2972"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>
        <f t="shared" si="93"/>
        <v>3180</v>
      </c>
      <c r="Q2972" s="5" t="s">
        <v>8317</v>
      </c>
      <c r="R2972" t="s">
        <v>8318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15">
        <f t="shared" si="92"/>
        <v>5</v>
      </c>
      <c r="E2973"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>
        <f t="shared" si="93"/>
        <v>1602.5</v>
      </c>
      <c r="Q2973" s="5" t="s">
        <v>8317</v>
      </c>
      <c r="R2973" t="s">
        <v>8318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15">
        <f t="shared" si="92"/>
        <v>107</v>
      </c>
      <c r="E2974"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>
        <f t="shared" si="93"/>
        <v>1053.5</v>
      </c>
      <c r="Q2974" s="5" t="s">
        <v>8317</v>
      </c>
      <c r="R2974" t="s">
        <v>8318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15">
        <f t="shared" si="92"/>
        <v>3740</v>
      </c>
      <c r="E2975"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>
        <f t="shared" si="93"/>
        <v>4370</v>
      </c>
      <c r="Q2975" s="5" t="s">
        <v>8317</v>
      </c>
      <c r="R2975" t="s">
        <v>8318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15">
        <f t="shared" si="92"/>
        <v>100</v>
      </c>
      <c r="E2976"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>
        <f t="shared" si="93"/>
        <v>2550</v>
      </c>
      <c r="Q2976" s="5" t="s">
        <v>8317</v>
      </c>
      <c r="R2976" t="s">
        <v>8318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15">
        <f t="shared" si="92"/>
        <v>10</v>
      </c>
      <c r="E2977"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>
        <f t="shared" si="93"/>
        <v>4005</v>
      </c>
      <c r="Q2977" s="5" t="s">
        <v>8317</v>
      </c>
      <c r="R2977" t="s">
        <v>8318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15">
        <f t="shared" si="92"/>
        <v>50</v>
      </c>
      <c r="E2978"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>
        <f t="shared" si="93"/>
        <v>60</v>
      </c>
      <c r="Q2978" s="5" t="s">
        <v>8317</v>
      </c>
      <c r="R2978" t="s">
        <v>8318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15">
        <f t="shared" si="92"/>
        <v>407</v>
      </c>
      <c r="E2979"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>
        <f t="shared" si="93"/>
        <v>1703.5</v>
      </c>
      <c r="Q2979" s="5" t="s">
        <v>8317</v>
      </c>
      <c r="R2979" t="s">
        <v>8318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15">
        <f t="shared" si="92"/>
        <v>221</v>
      </c>
      <c r="E2980"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>
        <f t="shared" si="93"/>
        <v>485.5</v>
      </c>
      <c r="Q2980" s="5" t="s">
        <v>8317</v>
      </c>
      <c r="R2980" t="s">
        <v>8318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15">
        <f t="shared" si="92"/>
        <v>70</v>
      </c>
      <c r="E2981"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>
        <f t="shared" si="93"/>
        <v>2535</v>
      </c>
      <c r="Q2981" s="5" t="s">
        <v>8317</v>
      </c>
      <c r="R2981" t="s">
        <v>8318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15">
        <f t="shared" si="92"/>
        <v>275</v>
      </c>
      <c r="E2982"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>
        <f t="shared" si="93"/>
        <v>1637.5</v>
      </c>
      <c r="Q2982" s="5" t="s">
        <v>8317</v>
      </c>
      <c r="R2982" t="s">
        <v>8318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15">
        <f t="shared" si="92"/>
        <v>1157</v>
      </c>
      <c r="E2983"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>
        <f t="shared" si="93"/>
        <v>2578.5</v>
      </c>
      <c r="Q2983" s="5" t="s">
        <v>8317</v>
      </c>
      <c r="R2983" t="s">
        <v>8357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15">
        <f t="shared" si="92"/>
        <v>103</v>
      </c>
      <c r="E2984"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>
        <f t="shared" si="93"/>
        <v>2551.5</v>
      </c>
      <c r="Q2984" s="5" t="s">
        <v>8317</v>
      </c>
      <c r="R2984" t="s">
        <v>8357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15">
        <f t="shared" si="92"/>
        <v>53985.91</v>
      </c>
      <c r="E2985"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>
        <f t="shared" si="93"/>
        <v>84992.955000000002</v>
      </c>
      <c r="Q2985" s="5" t="s">
        <v>8317</v>
      </c>
      <c r="R2985" t="s">
        <v>8357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15">
        <f t="shared" si="92"/>
        <v>88</v>
      </c>
      <c r="E2986"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>
        <f t="shared" si="93"/>
        <v>12544</v>
      </c>
      <c r="Q2986" s="5" t="s">
        <v>8317</v>
      </c>
      <c r="R2986" t="s">
        <v>8357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15">
        <f t="shared" si="92"/>
        <v>2165</v>
      </c>
      <c r="E2987"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>
        <f t="shared" si="93"/>
        <v>6082.5</v>
      </c>
      <c r="Q2987" s="5" t="s">
        <v>8317</v>
      </c>
      <c r="R2987" t="s">
        <v>8357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15">
        <f t="shared" si="92"/>
        <v>132</v>
      </c>
      <c r="E2988"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>
        <f t="shared" si="93"/>
        <v>1266</v>
      </c>
      <c r="Q2988" s="5" t="s">
        <v>8317</v>
      </c>
      <c r="R2988" t="s">
        <v>8357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15">
        <f t="shared" si="92"/>
        <v>2600.2000000000007</v>
      </c>
      <c r="E2989"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>
        <f t="shared" si="93"/>
        <v>13800.1</v>
      </c>
      <c r="Q2989" s="5" t="s">
        <v>8317</v>
      </c>
      <c r="R2989" t="s">
        <v>8357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15">
        <f t="shared" si="92"/>
        <v>0</v>
      </c>
      <c r="E2990"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>
        <f t="shared" si="93"/>
        <v>500</v>
      </c>
      <c r="Q2990" s="5" t="s">
        <v>8317</v>
      </c>
      <c r="R2990" t="s">
        <v>8357</v>
      </c>
    </row>
    <row r="2991" spans="1:18" x14ac:dyDescent="0.25">
      <c r="A2991">
        <v>2989</v>
      </c>
      <c r="B2991" s="3" t="s">
        <v>2989</v>
      </c>
      <c r="C2991" s="3" t="s">
        <v>7099</v>
      </c>
      <c r="D2991" s="15">
        <f t="shared" si="92"/>
        <v>15307</v>
      </c>
      <c r="E2991"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>
        <f t="shared" si="93"/>
        <v>17653.5</v>
      </c>
      <c r="Q2991" s="5" t="s">
        <v>8317</v>
      </c>
      <c r="R2991" t="s">
        <v>8357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15">
        <f t="shared" si="92"/>
        <v>0</v>
      </c>
      <c r="E2992"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>
        <f t="shared" si="93"/>
        <v>5000</v>
      </c>
      <c r="Q2992" s="5" t="s">
        <v>8317</v>
      </c>
      <c r="R2992" t="s">
        <v>8357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15">
        <f t="shared" si="92"/>
        <v>280</v>
      </c>
      <c r="E2993"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>
        <f t="shared" si="93"/>
        <v>4390</v>
      </c>
      <c r="Q2993" s="5" t="s">
        <v>8317</v>
      </c>
      <c r="R2993" t="s">
        <v>8357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15">
        <f t="shared" si="92"/>
        <v>135</v>
      </c>
      <c r="E2994"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>
        <f t="shared" si="93"/>
        <v>1567.5</v>
      </c>
      <c r="Q2994" s="5" t="s">
        <v>8317</v>
      </c>
      <c r="R2994" t="s">
        <v>8357</v>
      </c>
    </row>
    <row r="2995" spans="1:18" x14ac:dyDescent="0.25">
      <c r="A2995">
        <v>2993</v>
      </c>
      <c r="B2995" s="3" t="s">
        <v>2993</v>
      </c>
      <c r="C2995" s="3" t="s">
        <v>7103</v>
      </c>
      <c r="D2995" s="15">
        <f t="shared" si="92"/>
        <v>3</v>
      </c>
      <c r="E2995"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>
        <f t="shared" si="93"/>
        <v>501.5</v>
      </c>
      <c r="Q2995" s="5" t="s">
        <v>8317</v>
      </c>
      <c r="R2995" t="s">
        <v>8357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15">
        <f t="shared" si="92"/>
        <v>1073.24</v>
      </c>
      <c r="E2996"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>
        <f t="shared" si="93"/>
        <v>686.62</v>
      </c>
      <c r="Q2996" s="5" t="s">
        <v>8317</v>
      </c>
      <c r="R2996" t="s">
        <v>8357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15">
        <f t="shared" si="92"/>
        <v>744</v>
      </c>
      <c r="E2997"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>
        <f t="shared" si="93"/>
        <v>7872</v>
      </c>
      <c r="Q2997" s="5" t="s">
        <v>8317</v>
      </c>
      <c r="R2997" t="s">
        <v>8357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15">
        <f t="shared" si="92"/>
        <v>25180</v>
      </c>
      <c r="E2998"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>
        <f t="shared" si="93"/>
        <v>30090</v>
      </c>
      <c r="Q2998" s="5" t="s">
        <v>8317</v>
      </c>
      <c r="R2998" t="s">
        <v>8357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15">
        <f t="shared" si="92"/>
        <v>373</v>
      </c>
      <c r="E2999"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>
        <f t="shared" si="93"/>
        <v>5186.5</v>
      </c>
      <c r="Q2999" s="5" t="s">
        <v>8317</v>
      </c>
      <c r="R2999" t="s">
        <v>8357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15">
        <f t="shared" si="92"/>
        <v>1514.5</v>
      </c>
      <c r="E3000"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>
        <f t="shared" si="93"/>
        <v>25757.25</v>
      </c>
      <c r="Q3000" s="5" t="s">
        <v>8317</v>
      </c>
      <c r="R3000" t="s">
        <v>8357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15">
        <f t="shared" si="92"/>
        <v>255</v>
      </c>
      <c r="E3001"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>
        <f t="shared" si="93"/>
        <v>802.5</v>
      </c>
      <c r="Q3001" s="5" t="s">
        <v>8317</v>
      </c>
      <c r="R3001" t="s">
        <v>8357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15">
        <f t="shared" si="92"/>
        <v>0</v>
      </c>
      <c r="E3002"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>
        <f t="shared" si="93"/>
        <v>250</v>
      </c>
      <c r="Q3002" s="5" t="s">
        <v>8317</v>
      </c>
      <c r="R3002" t="s">
        <v>8357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15">
        <f t="shared" si="92"/>
        <v>15777.009999999998</v>
      </c>
      <c r="E3003"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>
        <f t="shared" si="93"/>
        <v>11495.504999999999</v>
      </c>
      <c r="Q3003" s="5" t="s">
        <v>8317</v>
      </c>
      <c r="R3003" t="s">
        <v>8357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15">
        <f t="shared" si="92"/>
        <v>595.43000000000029</v>
      </c>
      <c r="E3004"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>
        <f t="shared" si="93"/>
        <v>3797.7150000000001</v>
      </c>
      <c r="Q3004" s="5" t="s">
        <v>8317</v>
      </c>
      <c r="R3004" t="s">
        <v>8357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15">
        <f t="shared" si="92"/>
        <v>35</v>
      </c>
      <c r="E3005"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>
        <f t="shared" si="93"/>
        <v>1517.5</v>
      </c>
      <c r="Q3005" s="5" t="s">
        <v>8317</v>
      </c>
      <c r="R3005" t="s">
        <v>8357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15">
        <f t="shared" si="92"/>
        <v>5126</v>
      </c>
      <c r="E3006"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>
        <f t="shared" si="93"/>
        <v>22563</v>
      </c>
      <c r="Q3006" s="5" t="s">
        <v>8317</v>
      </c>
      <c r="R3006" t="s">
        <v>8357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15">
        <f t="shared" si="92"/>
        <v>2172.6000000000004</v>
      </c>
      <c r="E3007"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>
        <f t="shared" si="93"/>
        <v>6386.3</v>
      </c>
      <c r="Q3007" s="5" t="s">
        <v>8317</v>
      </c>
      <c r="R3007" t="s">
        <v>8357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15">
        <f t="shared" si="92"/>
        <v>620</v>
      </c>
      <c r="E3008"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>
        <f t="shared" si="93"/>
        <v>4310</v>
      </c>
      <c r="Q3008" s="5" t="s">
        <v>8317</v>
      </c>
      <c r="R3008" t="s">
        <v>8357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15">
        <f t="shared" si="92"/>
        <v>480</v>
      </c>
      <c r="E3009"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>
        <f t="shared" si="93"/>
        <v>540</v>
      </c>
      <c r="Q3009" s="5" t="s">
        <v>8317</v>
      </c>
      <c r="R3009" t="s">
        <v>8357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15">
        <f t="shared" si="92"/>
        <v>35</v>
      </c>
      <c r="E3010"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>
        <f t="shared" si="93"/>
        <v>1517.5</v>
      </c>
      <c r="Q3010" s="5" t="s">
        <v>8317</v>
      </c>
      <c r="R3010" t="s">
        <v>8357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15">
        <f t="shared" ref="D3011:D3074" si="94">F3011-E3011</f>
        <v>4939</v>
      </c>
      <c r="E3011"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>
        <f t="shared" ref="P3011:P3074" si="95">AVERAGE(D3011:E3011)</f>
        <v>14969.5</v>
      </c>
      <c r="Q3011" s="5" t="s">
        <v>8317</v>
      </c>
      <c r="R3011" t="s">
        <v>8357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15">
        <f t="shared" si="94"/>
        <v>870</v>
      </c>
      <c r="E3012"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>
        <f t="shared" si="95"/>
        <v>1185</v>
      </c>
      <c r="Q3012" s="5" t="s">
        <v>8317</v>
      </c>
      <c r="R3012" t="s">
        <v>8357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15">
        <f t="shared" si="94"/>
        <v>71</v>
      </c>
      <c r="E3013"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>
        <f t="shared" si="95"/>
        <v>185.5</v>
      </c>
      <c r="Q3013" s="5" t="s">
        <v>8317</v>
      </c>
      <c r="R3013" t="s">
        <v>8357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15">
        <f t="shared" si="94"/>
        <v>685</v>
      </c>
      <c r="E3014"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>
        <f t="shared" si="95"/>
        <v>2342.5</v>
      </c>
      <c r="Q3014" s="5" t="s">
        <v>8317</v>
      </c>
      <c r="R3014" t="s">
        <v>8357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15">
        <f t="shared" si="94"/>
        <v>5696</v>
      </c>
      <c r="E3015"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>
        <f t="shared" si="95"/>
        <v>7848</v>
      </c>
      <c r="Q3015" s="5" t="s">
        <v>8317</v>
      </c>
      <c r="R3015" t="s">
        <v>8357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15">
        <f t="shared" si="94"/>
        <v>3276</v>
      </c>
      <c r="E3016"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>
        <f t="shared" si="95"/>
        <v>14138</v>
      </c>
      <c r="Q3016" s="5" t="s">
        <v>8317</v>
      </c>
      <c r="R3016" t="s">
        <v>8357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15">
        <f t="shared" si="94"/>
        <v>108</v>
      </c>
      <c r="E3017"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>
        <f t="shared" si="95"/>
        <v>1754</v>
      </c>
      <c r="Q3017" s="5" t="s">
        <v>8317</v>
      </c>
      <c r="R3017" t="s">
        <v>8357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15">
        <f t="shared" si="94"/>
        <v>222</v>
      </c>
      <c r="E3018"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>
        <f t="shared" si="95"/>
        <v>4361</v>
      </c>
      <c r="Q3018" s="5" t="s">
        <v>8317</v>
      </c>
      <c r="R3018" t="s">
        <v>8357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15">
        <f t="shared" si="94"/>
        <v>1285</v>
      </c>
      <c r="E3019"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>
        <f t="shared" si="95"/>
        <v>11642.5</v>
      </c>
      <c r="Q3019" s="5" t="s">
        <v>8317</v>
      </c>
      <c r="R3019" t="s">
        <v>8357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15">
        <f t="shared" si="94"/>
        <v>30</v>
      </c>
      <c r="E3020"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>
        <f t="shared" si="95"/>
        <v>2115</v>
      </c>
      <c r="Q3020" s="5" t="s">
        <v>8317</v>
      </c>
      <c r="R3020" t="s">
        <v>8357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15">
        <f t="shared" si="94"/>
        <v>3185</v>
      </c>
      <c r="E3021"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>
        <f t="shared" si="95"/>
        <v>9092.5</v>
      </c>
      <c r="Q3021" s="5" t="s">
        <v>8317</v>
      </c>
      <c r="R3021" t="s">
        <v>8357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15">
        <f t="shared" si="94"/>
        <v>40</v>
      </c>
      <c r="E3022"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>
        <f t="shared" si="95"/>
        <v>3520</v>
      </c>
      <c r="Q3022" s="5" t="s">
        <v>8317</v>
      </c>
      <c r="R3022" t="s">
        <v>8357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15">
        <f t="shared" si="94"/>
        <v>721</v>
      </c>
      <c r="E3023"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>
        <f t="shared" si="95"/>
        <v>2610.5</v>
      </c>
      <c r="Q3023" s="5" t="s">
        <v>8317</v>
      </c>
      <c r="R3023" t="s">
        <v>8357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15">
        <f t="shared" si="94"/>
        <v>88</v>
      </c>
      <c r="E3024"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>
        <f t="shared" si="95"/>
        <v>5044</v>
      </c>
      <c r="Q3024" s="5" t="s">
        <v>8317</v>
      </c>
      <c r="R3024" t="s">
        <v>8357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15">
        <f t="shared" si="94"/>
        <v>21</v>
      </c>
      <c r="E3025"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>
        <f t="shared" si="95"/>
        <v>360.5</v>
      </c>
      <c r="Q3025" s="5" t="s">
        <v>8317</v>
      </c>
      <c r="R3025" t="s">
        <v>8357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15">
        <f t="shared" si="94"/>
        <v>7321</v>
      </c>
      <c r="E3026"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>
        <f t="shared" si="95"/>
        <v>6160.5</v>
      </c>
      <c r="Q3026" s="5" t="s">
        <v>8317</v>
      </c>
      <c r="R3026" t="s">
        <v>8357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15">
        <f t="shared" si="94"/>
        <v>5055</v>
      </c>
      <c r="E3027"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>
        <f t="shared" si="95"/>
        <v>3777.5</v>
      </c>
      <c r="Q3027" s="5" t="s">
        <v>8317</v>
      </c>
      <c r="R3027" t="s">
        <v>8357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15">
        <f t="shared" si="94"/>
        <v>390</v>
      </c>
      <c r="E3028"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>
        <f t="shared" si="95"/>
        <v>645</v>
      </c>
      <c r="Q3028" s="5" t="s">
        <v>8317</v>
      </c>
      <c r="R3028" t="s">
        <v>8357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15">
        <f t="shared" si="94"/>
        <v>12576</v>
      </c>
      <c r="E3029"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>
        <f t="shared" si="95"/>
        <v>26288</v>
      </c>
      <c r="Q3029" s="5" t="s">
        <v>8317</v>
      </c>
      <c r="R3029" t="s">
        <v>8357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15">
        <f t="shared" si="94"/>
        <v>3401</v>
      </c>
      <c r="E3030"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>
        <f t="shared" si="95"/>
        <v>4200.5</v>
      </c>
      <c r="Q3030" s="5" t="s">
        <v>8317</v>
      </c>
      <c r="R3030" t="s">
        <v>8357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15">
        <f t="shared" si="94"/>
        <v>2903</v>
      </c>
      <c r="E3031"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>
        <f t="shared" si="95"/>
        <v>16451.5</v>
      </c>
      <c r="Q3031" s="5" t="s">
        <v>8317</v>
      </c>
      <c r="R3031" t="s">
        <v>8357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15">
        <f t="shared" si="94"/>
        <v>117</v>
      </c>
      <c r="E3032"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>
        <f t="shared" si="95"/>
        <v>933.5</v>
      </c>
      <c r="Q3032" s="5" t="s">
        <v>8317</v>
      </c>
      <c r="R3032" t="s">
        <v>8357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15">
        <f t="shared" si="94"/>
        <v>0</v>
      </c>
      <c r="E3033"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>
        <f t="shared" si="95"/>
        <v>750</v>
      </c>
      <c r="Q3033" s="5" t="s">
        <v>8317</v>
      </c>
      <c r="R3033" t="s">
        <v>8357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15">
        <f t="shared" si="94"/>
        <v>272</v>
      </c>
      <c r="E3034"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>
        <f t="shared" si="95"/>
        <v>636</v>
      </c>
      <c r="Q3034" s="5" t="s">
        <v>8317</v>
      </c>
      <c r="R3034" t="s">
        <v>8357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15">
        <f t="shared" si="94"/>
        <v>1396</v>
      </c>
      <c r="E3035"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>
        <f t="shared" si="95"/>
        <v>2198</v>
      </c>
      <c r="Q3035" s="5" t="s">
        <v>8317</v>
      </c>
      <c r="R3035" t="s">
        <v>8357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15">
        <f t="shared" si="94"/>
        <v>12536</v>
      </c>
      <c r="E3036"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>
        <f t="shared" si="95"/>
        <v>56268</v>
      </c>
      <c r="Q3036" s="5" t="s">
        <v>8317</v>
      </c>
      <c r="R3036" t="s">
        <v>8357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15">
        <f t="shared" si="94"/>
        <v>2196.7099999999991</v>
      </c>
      <c r="E3037"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>
        <f t="shared" si="95"/>
        <v>13598.355</v>
      </c>
      <c r="Q3037" s="5" t="s">
        <v>8317</v>
      </c>
      <c r="R3037" t="s">
        <v>8357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15">
        <f t="shared" si="94"/>
        <v>6683</v>
      </c>
      <c r="E3038"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>
        <f t="shared" si="95"/>
        <v>15841.5</v>
      </c>
      <c r="Q3038" s="5" t="s">
        <v>8317</v>
      </c>
      <c r="R3038" t="s">
        <v>8357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15">
        <f t="shared" si="94"/>
        <v>566</v>
      </c>
      <c r="E3039"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>
        <f t="shared" si="95"/>
        <v>533</v>
      </c>
      <c r="Q3039" s="5" t="s">
        <v>8317</v>
      </c>
      <c r="R3039" t="s">
        <v>8357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15">
        <f t="shared" si="94"/>
        <v>5</v>
      </c>
      <c r="E3040"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>
        <f t="shared" si="95"/>
        <v>502.5</v>
      </c>
      <c r="Q3040" s="5" t="s">
        <v>8317</v>
      </c>
      <c r="R3040" t="s">
        <v>8357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15">
        <f t="shared" si="94"/>
        <v>1742.7799999999988</v>
      </c>
      <c r="E3041"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>
        <f t="shared" si="95"/>
        <v>10871.39</v>
      </c>
      <c r="Q3041" s="5" t="s">
        <v>8317</v>
      </c>
      <c r="R3041" t="s">
        <v>8357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15">
        <f t="shared" si="94"/>
        <v>225</v>
      </c>
      <c r="E3042"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>
        <f t="shared" si="95"/>
        <v>1612.5</v>
      </c>
      <c r="Q3042" s="5" t="s">
        <v>8317</v>
      </c>
      <c r="R3042" t="s">
        <v>8357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15">
        <f t="shared" si="94"/>
        <v>870</v>
      </c>
      <c r="E3043"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>
        <f t="shared" si="95"/>
        <v>4585</v>
      </c>
      <c r="Q3043" s="5" t="s">
        <v>8317</v>
      </c>
      <c r="R3043" t="s">
        <v>8357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15">
        <f t="shared" si="94"/>
        <v>420</v>
      </c>
      <c r="E3044"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>
        <f t="shared" si="95"/>
        <v>960</v>
      </c>
      <c r="Q3044" s="5" t="s">
        <v>8317</v>
      </c>
      <c r="R3044" t="s">
        <v>8357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15">
        <f t="shared" si="94"/>
        <v>1501</v>
      </c>
      <c r="E3045"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>
        <f t="shared" si="95"/>
        <v>8250.5</v>
      </c>
      <c r="Q3045" s="5" t="s">
        <v>8317</v>
      </c>
      <c r="R3045" t="s">
        <v>8357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15">
        <f t="shared" si="94"/>
        <v>1121</v>
      </c>
      <c r="E3046"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>
        <f t="shared" si="95"/>
        <v>6560.5</v>
      </c>
      <c r="Q3046" s="5" t="s">
        <v>8317</v>
      </c>
      <c r="R3046" t="s">
        <v>8357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15">
        <f t="shared" si="94"/>
        <v>1308.2600000000002</v>
      </c>
      <c r="E3047"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>
        <f t="shared" si="95"/>
        <v>2654.13</v>
      </c>
      <c r="Q3047" s="5" t="s">
        <v>8317</v>
      </c>
      <c r="R3047" t="s">
        <v>8357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15">
        <f t="shared" si="94"/>
        <v>7177</v>
      </c>
      <c r="E3048"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>
        <f t="shared" si="95"/>
        <v>7538.5</v>
      </c>
      <c r="Q3048" s="5" t="s">
        <v>8317</v>
      </c>
      <c r="R3048" t="s">
        <v>8357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15">
        <f t="shared" si="94"/>
        <v>245</v>
      </c>
      <c r="E3049"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>
        <f t="shared" si="95"/>
        <v>372.5</v>
      </c>
      <c r="Q3049" s="5" t="s">
        <v>8317</v>
      </c>
      <c r="R3049" t="s">
        <v>8357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15">
        <f t="shared" si="94"/>
        <v>3320</v>
      </c>
      <c r="E3050"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>
        <f t="shared" si="95"/>
        <v>4160</v>
      </c>
      <c r="Q3050" s="5" t="s">
        <v>8317</v>
      </c>
      <c r="R3050" t="s">
        <v>8357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15">
        <f t="shared" si="94"/>
        <v>250</v>
      </c>
      <c r="E3051"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>
        <f t="shared" si="95"/>
        <v>2000</v>
      </c>
      <c r="Q3051" s="5" t="s">
        <v>8317</v>
      </c>
      <c r="R3051" t="s">
        <v>8357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15">
        <f t="shared" si="94"/>
        <v>36</v>
      </c>
      <c r="E3052"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>
        <f t="shared" si="95"/>
        <v>318</v>
      </c>
      <c r="Q3052" s="5" t="s">
        <v>8317</v>
      </c>
      <c r="R3052" t="s">
        <v>8357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15">
        <f t="shared" si="94"/>
        <v>-2673</v>
      </c>
      <c r="E3053">
        <v>3500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>
        <f t="shared" si="95"/>
        <v>413.5</v>
      </c>
      <c r="Q3053" s="5" t="s">
        <v>8317</v>
      </c>
      <c r="R3053" t="s">
        <v>8357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15">
        <f t="shared" si="94"/>
        <v>-49925</v>
      </c>
      <c r="E3054">
        <v>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>
        <f t="shared" si="95"/>
        <v>37.5</v>
      </c>
      <c r="Q3054" s="5" t="s">
        <v>8317</v>
      </c>
      <c r="R3054" t="s">
        <v>8357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15">
        <f t="shared" si="94"/>
        <v>-9960</v>
      </c>
      <c r="E3055">
        <v>10000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>
        <f t="shared" si="95"/>
        <v>20</v>
      </c>
      <c r="Q3055" s="5" t="s">
        <v>8317</v>
      </c>
      <c r="R3055" t="s">
        <v>8357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15">
        <f t="shared" si="94"/>
        <v>-300</v>
      </c>
      <c r="E3056">
        <v>300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>
        <f t="shared" si="95"/>
        <v>0</v>
      </c>
      <c r="Q3056" s="5" t="s">
        <v>8317</v>
      </c>
      <c r="R3056" t="s">
        <v>8357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15">
        <f t="shared" si="94"/>
        <v>-19999</v>
      </c>
      <c r="E3057">
        <v>20000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>
        <f t="shared" si="95"/>
        <v>0.5</v>
      </c>
      <c r="Q3057" s="5" t="s">
        <v>8317</v>
      </c>
      <c r="R3057" t="s">
        <v>8357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15">
        <f t="shared" si="94"/>
        <v>-25000</v>
      </c>
      <c r="E3058">
        <v>25000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>
        <f t="shared" si="95"/>
        <v>0</v>
      </c>
      <c r="Q3058" s="5" t="s">
        <v>8317</v>
      </c>
      <c r="R3058" t="s">
        <v>8357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15">
        <f t="shared" si="94"/>
        <v>-50000</v>
      </c>
      <c r="E3059">
        <v>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>
        <f t="shared" si="95"/>
        <v>0</v>
      </c>
      <c r="Q3059" s="5" t="s">
        <v>8317</v>
      </c>
      <c r="R3059" t="s">
        <v>8357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15">
        <f t="shared" si="94"/>
        <v>-17997</v>
      </c>
      <c r="E3060">
        <v>18000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>
        <f t="shared" si="95"/>
        <v>1.5</v>
      </c>
      <c r="Q3060" s="5" t="s">
        <v>8317</v>
      </c>
      <c r="R3060" t="s">
        <v>8357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 s="15">
        <f t="shared" si="94"/>
        <v>-14549</v>
      </c>
      <c r="E3061">
        <v>15000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>
        <f t="shared" si="95"/>
        <v>225.5</v>
      </c>
      <c r="Q3061" s="5" t="s">
        <v>8317</v>
      </c>
      <c r="R3061" t="s">
        <v>8357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 s="15">
        <f t="shared" si="94"/>
        <v>-219665</v>
      </c>
      <c r="E3062">
        <v>220000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>
        <f t="shared" si="95"/>
        <v>167.5</v>
      </c>
      <c r="Q3062" s="5" t="s">
        <v>8317</v>
      </c>
      <c r="R3062" t="s">
        <v>8357</v>
      </c>
    </row>
    <row r="3063" spans="1:18" x14ac:dyDescent="0.25">
      <c r="A3063">
        <v>3061</v>
      </c>
      <c r="B3063" s="3" t="s">
        <v>3061</v>
      </c>
      <c r="C3063" s="3" t="s">
        <v>7171</v>
      </c>
      <c r="D3063" s="15">
        <f t="shared" si="94"/>
        <v>-1000000</v>
      </c>
      <c r="E3063">
        <v>1000000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>
        <f t="shared" si="95"/>
        <v>0</v>
      </c>
      <c r="Q3063" s="5" t="s">
        <v>8317</v>
      </c>
      <c r="R3063" t="s">
        <v>8357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15">
        <f t="shared" si="94"/>
        <v>-3316</v>
      </c>
      <c r="E3064">
        <v>10000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>
        <f t="shared" si="95"/>
        <v>3342</v>
      </c>
      <c r="Q3064" s="5" t="s">
        <v>8317</v>
      </c>
      <c r="R3064" t="s">
        <v>8357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15">
        <f t="shared" si="94"/>
        <v>-2413</v>
      </c>
      <c r="E3065">
        <v>3000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>
        <f t="shared" si="95"/>
        <v>293.5</v>
      </c>
      <c r="Q3065" s="5" t="s">
        <v>8317</v>
      </c>
      <c r="R3065" t="s">
        <v>8357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15">
        <f t="shared" si="94"/>
        <v>-66529</v>
      </c>
      <c r="E3066">
        <v>75000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>
        <f t="shared" si="95"/>
        <v>4235.5</v>
      </c>
      <c r="Q3066" s="5" t="s">
        <v>8317</v>
      </c>
      <c r="R3066" t="s">
        <v>8357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15">
        <f t="shared" si="94"/>
        <v>-24990</v>
      </c>
      <c r="E3067">
        <v>25000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>
        <f t="shared" si="95"/>
        <v>5</v>
      </c>
      <c r="Q3067" s="5" t="s">
        <v>8317</v>
      </c>
      <c r="R3067" t="s">
        <v>8357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15">
        <f t="shared" si="94"/>
        <v>-308050</v>
      </c>
      <c r="E3068">
        <v>350000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>
        <f t="shared" si="95"/>
        <v>20975</v>
      </c>
      <c r="Q3068" s="5" t="s">
        <v>8317</v>
      </c>
      <c r="R3068" t="s">
        <v>8357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15">
        <f t="shared" si="94"/>
        <v>-7800</v>
      </c>
      <c r="E3069">
        <v>8000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>
        <f t="shared" si="95"/>
        <v>100</v>
      </c>
      <c r="Q3069" s="5" t="s">
        <v>8317</v>
      </c>
      <c r="R3069" t="s">
        <v>8357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15">
        <f t="shared" si="94"/>
        <v>-249825</v>
      </c>
      <c r="E3070">
        <v>250000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>
        <f t="shared" si="95"/>
        <v>87.5</v>
      </c>
      <c r="Q3070" s="5" t="s">
        <v>8317</v>
      </c>
      <c r="R3070" t="s">
        <v>8357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15">
        <f t="shared" si="94"/>
        <v>-859</v>
      </c>
      <c r="E3071">
        <v>1000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>
        <f t="shared" si="95"/>
        <v>70.5</v>
      </c>
      <c r="Q3071" s="5" t="s">
        <v>8317</v>
      </c>
      <c r="R3071" t="s">
        <v>8357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15">
        <f t="shared" si="94"/>
        <v>-9666</v>
      </c>
      <c r="E3072">
        <v>10000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>
        <f t="shared" si="95"/>
        <v>167</v>
      </c>
      <c r="Q3072" s="5" t="s">
        <v>8317</v>
      </c>
      <c r="R3072" t="s">
        <v>8357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15">
        <f t="shared" si="94"/>
        <v>-4827</v>
      </c>
      <c r="E3073">
        <v>12000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>
        <f t="shared" si="95"/>
        <v>3586.5</v>
      </c>
      <c r="Q3073" s="5" t="s">
        <v>8317</v>
      </c>
      <c r="R3073" t="s">
        <v>8357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15">
        <f t="shared" si="94"/>
        <v>-11998</v>
      </c>
      <c r="E3074">
        <v>12000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>
        <f t="shared" si="95"/>
        <v>1</v>
      </c>
      <c r="Q3074" s="5" t="s">
        <v>8317</v>
      </c>
      <c r="R3074" t="s">
        <v>8357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15">
        <f t="shared" ref="D3075:D3138" si="96">F3075-E3075</f>
        <v>-2799355</v>
      </c>
      <c r="E3075">
        <v>2800000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>
        <f t="shared" ref="P3075:P3138" si="97">AVERAGE(D3075:E3075)</f>
        <v>322.5</v>
      </c>
      <c r="Q3075" s="5" t="s">
        <v>8317</v>
      </c>
      <c r="R3075" t="s">
        <v>8357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15">
        <f t="shared" si="96"/>
        <v>-24978</v>
      </c>
      <c r="E3076">
        <v>25000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>
        <f t="shared" si="97"/>
        <v>11</v>
      </c>
      <c r="Q3076" s="5" t="s">
        <v>8317</v>
      </c>
      <c r="R3076" t="s">
        <v>8357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15">
        <f t="shared" si="96"/>
        <v>-13704</v>
      </c>
      <c r="E3077">
        <v>15000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>
        <f t="shared" si="97"/>
        <v>648</v>
      </c>
      <c r="Q3077" s="5" t="s">
        <v>8317</v>
      </c>
      <c r="R3077" t="s">
        <v>8357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15">
        <f t="shared" si="96"/>
        <v>-8494</v>
      </c>
      <c r="E3078">
        <v>10000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>
        <f t="shared" si="97"/>
        <v>753</v>
      </c>
      <c r="Q3078" s="5" t="s">
        <v>8317</v>
      </c>
      <c r="R3078" t="s">
        <v>8357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 s="15">
        <f t="shared" si="96"/>
        <v>-21895</v>
      </c>
      <c r="E3079">
        <v>22000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>
        <f t="shared" si="97"/>
        <v>52.5</v>
      </c>
      <c r="Q3079" s="5" t="s">
        <v>8317</v>
      </c>
      <c r="R3079" t="s">
        <v>8357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15">
        <f t="shared" si="96"/>
        <v>-59929</v>
      </c>
      <c r="E3080">
        <v>60000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>
        <f t="shared" si="97"/>
        <v>35.5</v>
      </c>
      <c r="Q3080" s="5" t="s">
        <v>8317</v>
      </c>
      <c r="R3080" t="s">
        <v>8357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15">
        <f t="shared" si="96"/>
        <v>-1322440</v>
      </c>
      <c r="E3081">
        <v>1333666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>
        <f t="shared" si="97"/>
        <v>5613</v>
      </c>
      <c r="Q3081" s="5" t="s">
        <v>8317</v>
      </c>
      <c r="R3081" t="s">
        <v>8357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15">
        <f t="shared" si="96"/>
        <v>-1999624</v>
      </c>
      <c r="E3082">
        <v>2000000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>
        <f t="shared" si="97"/>
        <v>188</v>
      </c>
      <c r="Q3082" s="5" t="s">
        <v>8317</v>
      </c>
      <c r="R3082" t="s">
        <v>8357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15">
        <f t="shared" si="96"/>
        <v>-997897</v>
      </c>
      <c r="E3083">
        <v>1000000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>
        <f t="shared" si="97"/>
        <v>1051.5</v>
      </c>
      <c r="Q3083" s="5" t="s">
        <v>8317</v>
      </c>
      <c r="R3083" t="s">
        <v>8357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 s="15">
        <f t="shared" si="96"/>
        <v>-9000</v>
      </c>
      <c r="E3084">
        <v>9000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>
        <f t="shared" si="97"/>
        <v>0</v>
      </c>
      <c r="Q3084" s="5" t="s">
        <v>8317</v>
      </c>
      <c r="R3084" t="s">
        <v>8357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 s="15">
        <f t="shared" si="96"/>
        <v>-19944</v>
      </c>
      <c r="E3085">
        <v>20000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>
        <f t="shared" si="97"/>
        <v>28</v>
      </c>
      <c r="Q3085" s="5" t="s">
        <v>8317</v>
      </c>
      <c r="R3085" t="s">
        <v>8357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15">
        <f t="shared" si="96"/>
        <v>-3589</v>
      </c>
      <c r="E3086">
        <v>4059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>
        <f t="shared" si="97"/>
        <v>235</v>
      </c>
      <c r="Q3086" s="5" t="s">
        <v>8317</v>
      </c>
      <c r="R3086" t="s">
        <v>8357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15">
        <f t="shared" si="96"/>
        <v>-24390</v>
      </c>
      <c r="E3087">
        <v>25000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>
        <f t="shared" si="97"/>
        <v>305</v>
      </c>
      <c r="Q3087" s="5" t="s">
        <v>8317</v>
      </c>
      <c r="R3087" t="s">
        <v>8357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15">
        <f t="shared" si="96"/>
        <v>-19950</v>
      </c>
      <c r="E3088">
        <v>20000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>
        <f t="shared" si="97"/>
        <v>25</v>
      </c>
      <c r="Q3088" s="5" t="s">
        <v>8317</v>
      </c>
      <c r="R3088" t="s">
        <v>8357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15">
        <f t="shared" si="96"/>
        <v>-19875</v>
      </c>
      <c r="E3089">
        <v>20000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>
        <f t="shared" si="97"/>
        <v>62.5</v>
      </c>
      <c r="Q3089" s="5" t="s">
        <v>8317</v>
      </c>
      <c r="R3089" t="s">
        <v>8357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15">
        <f t="shared" si="96"/>
        <v>-64874</v>
      </c>
      <c r="E3090">
        <v>65000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>
        <f t="shared" si="97"/>
        <v>63</v>
      </c>
      <c r="Q3090" s="5" t="s">
        <v>8317</v>
      </c>
      <c r="R3090" t="s">
        <v>8357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15">
        <f t="shared" si="96"/>
        <v>-19146</v>
      </c>
      <c r="E3091">
        <v>25000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>
        <f t="shared" si="97"/>
        <v>2927</v>
      </c>
      <c r="Q3091" s="5" t="s">
        <v>8317</v>
      </c>
      <c r="R3091" t="s">
        <v>8357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15">
        <f t="shared" si="96"/>
        <v>-213568</v>
      </c>
      <c r="E3092">
        <v>225000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>
        <f t="shared" si="97"/>
        <v>5716</v>
      </c>
      <c r="Q3092" s="5" t="s">
        <v>8317</v>
      </c>
      <c r="R3092" t="s">
        <v>8357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15">
        <f t="shared" si="96"/>
        <v>-4204</v>
      </c>
      <c r="E3093">
        <v>5000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>
        <f t="shared" si="97"/>
        <v>398</v>
      </c>
      <c r="Q3093" s="5" t="s">
        <v>8317</v>
      </c>
      <c r="R3093" t="s">
        <v>8357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15">
        <f t="shared" si="96"/>
        <v>-98816.81</v>
      </c>
      <c r="E3094">
        <v>100000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>
        <f t="shared" si="97"/>
        <v>591.59500000000116</v>
      </c>
      <c r="Q3094" s="5" t="s">
        <v>8317</v>
      </c>
      <c r="R3094" t="s">
        <v>8357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15">
        <f t="shared" si="96"/>
        <v>-3090</v>
      </c>
      <c r="E3095">
        <v>4000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>
        <f t="shared" si="97"/>
        <v>455</v>
      </c>
      <c r="Q3095" s="5" t="s">
        <v>8317</v>
      </c>
      <c r="R3095" t="s">
        <v>8357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15">
        <f t="shared" si="96"/>
        <v>-99975</v>
      </c>
      <c r="E3096">
        <v>100000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>
        <f t="shared" si="97"/>
        <v>12.5</v>
      </c>
      <c r="Q3096" s="5" t="s">
        <v>8317</v>
      </c>
      <c r="R3096" t="s">
        <v>8357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15">
        <f t="shared" si="96"/>
        <v>-14870</v>
      </c>
      <c r="E3097">
        <v>14920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>
        <f t="shared" si="97"/>
        <v>25</v>
      </c>
      <c r="Q3097" s="5" t="s">
        <v>8317</v>
      </c>
      <c r="R3097" t="s">
        <v>8357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15">
        <f t="shared" si="96"/>
        <v>-19205</v>
      </c>
      <c r="E3098">
        <v>20000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>
        <f t="shared" si="97"/>
        <v>397.5</v>
      </c>
      <c r="Q3098" s="5" t="s">
        <v>8317</v>
      </c>
      <c r="R3098" t="s">
        <v>8357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15">
        <f t="shared" si="96"/>
        <v>-8285</v>
      </c>
      <c r="E3099">
        <v>10000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>
        <f t="shared" si="97"/>
        <v>857.5</v>
      </c>
      <c r="Q3099" s="5" t="s">
        <v>8317</v>
      </c>
      <c r="R3099" t="s">
        <v>8357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15">
        <f t="shared" si="96"/>
        <v>-46967</v>
      </c>
      <c r="E3100">
        <v>48725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>
        <f t="shared" si="97"/>
        <v>879</v>
      </c>
      <c r="Q3100" s="5" t="s">
        <v>8317</v>
      </c>
      <c r="R3100" t="s">
        <v>8357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15">
        <f t="shared" si="96"/>
        <v>-1722</v>
      </c>
      <c r="E3101">
        <v>2000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>
        <f t="shared" si="97"/>
        <v>139</v>
      </c>
      <c r="Q3101" s="5" t="s">
        <v>8317</v>
      </c>
      <c r="R3101" t="s">
        <v>8357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15">
        <f t="shared" si="96"/>
        <v>-10173</v>
      </c>
      <c r="E3102">
        <v>12000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>
        <f t="shared" si="97"/>
        <v>913.5</v>
      </c>
      <c r="Q3102" s="5" t="s">
        <v>8317</v>
      </c>
      <c r="R3102" t="s">
        <v>8357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15">
        <f t="shared" si="96"/>
        <v>-2200</v>
      </c>
      <c r="E3103">
        <v>2500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>
        <f t="shared" si="97"/>
        <v>150</v>
      </c>
      <c r="Q3103" s="5" t="s">
        <v>8317</v>
      </c>
      <c r="R3103" t="s">
        <v>8357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15">
        <f t="shared" si="96"/>
        <v>-9742</v>
      </c>
      <c r="E3104">
        <v>16000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>
        <f t="shared" si="97"/>
        <v>3129</v>
      </c>
      <c r="Q3104" s="5" t="s">
        <v>8317</v>
      </c>
      <c r="R3104" t="s">
        <v>8357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15">
        <f t="shared" si="96"/>
        <v>-4089</v>
      </c>
      <c r="E3105">
        <v>4100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>
        <f t="shared" si="97"/>
        <v>5.5</v>
      </c>
      <c r="Q3105" s="5" t="s">
        <v>8317</v>
      </c>
      <c r="R3105" t="s">
        <v>8357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15">
        <f t="shared" si="96"/>
        <v>-2815</v>
      </c>
      <c r="E3106">
        <v>4000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>
        <f t="shared" si="97"/>
        <v>592.5</v>
      </c>
      <c r="Q3106" s="5" t="s">
        <v>8317</v>
      </c>
      <c r="R3106" t="s">
        <v>8357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15">
        <f t="shared" si="96"/>
        <v>-3369</v>
      </c>
      <c r="E3107">
        <v>5845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>
        <f t="shared" si="97"/>
        <v>1238</v>
      </c>
      <c r="Q3107" s="5" t="s">
        <v>8317</v>
      </c>
      <c r="R3107" t="s">
        <v>8357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15">
        <f t="shared" si="96"/>
        <v>-959</v>
      </c>
      <c r="E3108">
        <v>1000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>
        <f t="shared" si="97"/>
        <v>20.5</v>
      </c>
      <c r="Q3108" s="5" t="s">
        <v>8317</v>
      </c>
      <c r="R3108" t="s">
        <v>8357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15">
        <f t="shared" si="96"/>
        <v>-32095</v>
      </c>
      <c r="E3109">
        <v>40000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>
        <f t="shared" si="97"/>
        <v>3952.5</v>
      </c>
      <c r="Q3109" s="5" t="s">
        <v>8317</v>
      </c>
      <c r="R3109" t="s">
        <v>8357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15">
        <f t="shared" si="96"/>
        <v>-49974</v>
      </c>
      <c r="E3110">
        <v>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>
        <f t="shared" si="97"/>
        <v>13</v>
      </c>
      <c r="Q3110" s="5" t="s">
        <v>8317</v>
      </c>
      <c r="R3110" t="s">
        <v>8357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15">
        <f t="shared" si="96"/>
        <v>-19867</v>
      </c>
      <c r="E3111">
        <v>26500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>
        <f t="shared" si="97"/>
        <v>3316.5</v>
      </c>
      <c r="Q3111" s="5" t="s">
        <v>8317</v>
      </c>
      <c r="R3111" t="s">
        <v>8357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15">
        <f t="shared" si="96"/>
        <v>-24990</v>
      </c>
      <c r="E3112">
        <v>25000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>
        <f t="shared" si="97"/>
        <v>5</v>
      </c>
      <c r="Q3112" s="5" t="s">
        <v>8317</v>
      </c>
      <c r="R3112" t="s">
        <v>8357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15">
        <f t="shared" si="96"/>
        <v>-14672</v>
      </c>
      <c r="E3113">
        <v>20000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>
        <f t="shared" si="97"/>
        <v>2664</v>
      </c>
      <c r="Q3113" s="5" t="s">
        <v>8317</v>
      </c>
      <c r="R3113" t="s">
        <v>8357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 s="15">
        <f t="shared" si="96"/>
        <v>-10479</v>
      </c>
      <c r="E3114">
        <v>11000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>
        <f t="shared" si="97"/>
        <v>260.5</v>
      </c>
      <c r="Q3114" s="5" t="s">
        <v>8317</v>
      </c>
      <c r="R3114" t="s">
        <v>8357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15">
        <f t="shared" si="96"/>
        <v>-104590</v>
      </c>
      <c r="E3115">
        <v>109225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>
        <f t="shared" si="97"/>
        <v>2317.5</v>
      </c>
      <c r="Q3115" s="5" t="s">
        <v>8317</v>
      </c>
      <c r="R3115" t="s">
        <v>8357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15">
        <f t="shared" si="96"/>
        <v>-75000</v>
      </c>
      <c r="E3116">
        <v>75000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>
        <f t="shared" si="97"/>
        <v>0</v>
      </c>
      <c r="Q3116" s="5" t="s">
        <v>8317</v>
      </c>
      <c r="R3116" t="s">
        <v>8357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15">
        <f t="shared" si="96"/>
        <v>-9700</v>
      </c>
      <c r="E3117">
        <v>10000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>
        <f t="shared" si="97"/>
        <v>150</v>
      </c>
      <c r="Q3117" s="5" t="s">
        <v>8317</v>
      </c>
      <c r="R3117" t="s">
        <v>8357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15">
        <f t="shared" si="96"/>
        <v>-320</v>
      </c>
      <c r="E3118">
        <v>750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>
        <f t="shared" si="97"/>
        <v>215</v>
      </c>
      <c r="Q3118" s="5" t="s">
        <v>8317</v>
      </c>
      <c r="R3118" t="s">
        <v>8357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15">
        <f t="shared" si="96"/>
        <v>-999</v>
      </c>
      <c r="E3119">
        <v>1000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>
        <f t="shared" si="97"/>
        <v>0.5</v>
      </c>
      <c r="Q3119" s="5" t="s">
        <v>8317</v>
      </c>
      <c r="R3119" t="s">
        <v>8357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15">
        <f t="shared" si="96"/>
        <v>-498450</v>
      </c>
      <c r="E3120">
        <v>500000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>
        <f t="shared" si="97"/>
        <v>775</v>
      </c>
      <c r="Q3120" s="5" t="s">
        <v>8317</v>
      </c>
      <c r="R3120" t="s">
        <v>8357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15">
        <f t="shared" si="96"/>
        <v>-9995</v>
      </c>
      <c r="E3121">
        <v>10000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>
        <f t="shared" si="97"/>
        <v>2.5</v>
      </c>
      <c r="Q3121" s="5" t="s">
        <v>8317</v>
      </c>
      <c r="R3121" t="s">
        <v>8357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15">
        <f t="shared" si="96"/>
        <v>-1299872</v>
      </c>
      <c r="E3122">
        <v>1300000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>
        <f t="shared" si="97"/>
        <v>64</v>
      </c>
      <c r="Q3122" s="5" t="s">
        <v>8317</v>
      </c>
      <c r="R3122" t="s">
        <v>8357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15">
        <f t="shared" si="96"/>
        <v>-1490</v>
      </c>
      <c r="E3123">
        <v>1500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>
        <f t="shared" si="97"/>
        <v>5</v>
      </c>
      <c r="Q3123" s="5" t="s">
        <v>8317</v>
      </c>
      <c r="R3123" t="s">
        <v>8357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15">
        <f t="shared" si="96"/>
        <v>-83</v>
      </c>
      <c r="E3124">
        <v>199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>
        <f t="shared" si="97"/>
        <v>58</v>
      </c>
      <c r="Q3124" s="5" t="s">
        <v>8317</v>
      </c>
      <c r="R3124" t="s">
        <v>8357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15">
        <f t="shared" si="96"/>
        <v>-39808</v>
      </c>
      <c r="E3125">
        <v>125000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>
        <f t="shared" si="97"/>
        <v>42596</v>
      </c>
      <c r="Q3125" s="5" t="s">
        <v>8317</v>
      </c>
      <c r="R3125" t="s">
        <v>8357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15">
        <f t="shared" si="96"/>
        <v>-799974</v>
      </c>
      <c r="E3126">
        <v>800000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>
        <f t="shared" si="97"/>
        <v>13</v>
      </c>
      <c r="Q3126" s="5" t="s">
        <v>8317</v>
      </c>
      <c r="R3126" t="s">
        <v>8357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15">
        <f t="shared" si="96"/>
        <v>-1500000</v>
      </c>
      <c r="E3127">
        <v>1500000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>
        <f t="shared" si="97"/>
        <v>0</v>
      </c>
      <c r="Q3127" s="5" t="s">
        <v>8317</v>
      </c>
      <c r="R3127" t="s">
        <v>8357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15">
        <f t="shared" si="96"/>
        <v>-23960</v>
      </c>
      <c r="E3128">
        <v>25000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>
        <f t="shared" si="97"/>
        <v>520</v>
      </c>
      <c r="Q3128" s="5" t="s">
        <v>8317</v>
      </c>
      <c r="R3128" t="s">
        <v>8357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15">
        <f t="shared" si="96"/>
        <v>-100000</v>
      </c>
      <c r="E3129">
        <v>100000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>
        <f t="shared" si="97"/>
        <v>0</v>
      </c>
      <c r="Q3129" s="5" t="s">
        <v>8317</v>
      </c>
      <c r="R3129" t="s">
        <v>8357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15">
        <f t="shared" si="96"/>
        <v>1291</v>
      </c>
      <c r="E3130">
        <v>15000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>
        <f t="shared" si="97"/>
        <v>8145.5</v>
      </c>
      <c r="Q3130" s="5" t="s">
        <v>8317</v>
      </c>
      <c r="R3130" t="s">
        <v>8318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15">
        <f t="shared" si="96"/>
        <v>-1240</v>
      </c>
      <c r="E3131">
        <v>1250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>
        <f t="shared" si="97"/>
        <v>5</v>
      </c>
      <c r="Q3131" s="5" t="s">
        <v>8317</v>
      </c>
      <c r="R3131" t="s">
        <v>8318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15">
        <f t="shared" si="96"/>
        <v>-9625</v>
      </c>
      <c r="E3132">
        <v>10000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>
        <f t="shared" si="97"/>
        <v>187.5</v>
      </c>
      <c r="Q3132" s="5" t="s">
        <v>8317</v>
      </c>
      <c r="R3132" t="s">
        <v>8318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15">
        <f t="shared" si="96"/>
        <v>-3455</v>
      </c>
      <c r="E3133">
        <v>4100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>
        <f t="shared" si="97"/>
        <v>322.5</v>
      </c>
      <c r="Q3133" s="5" t="s">
        <v>8317</v>
      </c>
      <c r="R3133" t="s">
        <v>8318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15">
        <f t="shared" si="96"/>
        <v>-29990</v>
      </c>
      <c r="E3134">
        <v>30000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>
        <f t="shared" si="97"/>
        <v>5</v>
      </c>
      <c r="Q3134" s="5" t="s">
        <v>8317</v>
      </c>
      <c r="R3134" t="s">
        <v>8318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15">
        <f t="shared" si="96"/>
        <v>40</v>
      </c>
      <c r="E3135">
        <v>500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>
        <f t="shared" si="97"/>
        <v>270</v>
      </c>
      <c r="Q3135" s="5" t="s">
        <v>8317</v>
      </c>
      <c r="R3135" t="s">
        <v>8318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15">
        <f t="shared" si="96"/>
        <v>-775</v>
      </c>
      <c r="E3136">
        <v>1000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>
        <f t="shared" si="97"/>
        <v>112.5</v>
      </c>
      <c r="Q3136" s="5" t="s">
        <v>8317</v>
      </c>
      <c r="R3136" t="s">
        <v>8318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15">
        <f t="shared" si="96"/>
        <v>-615</v>
      </c>
      <c r="E3137">
        <v>777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>
        <f t="shared" si="97"/>
        <v>81</v>
      </c>
      <c r="Q3137" s="5" t="s">
        <v>8317</v>
      </c>
      <c r="R3137" t="s">
        <v>8318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15">
        <f t="shared" si="96"/>
        <v>139</v>
      </c>
      <c r="E3138">
        <v>500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>
        <f t="shared" si="97"/>
        <v>319.5</v>
      </c>
      <c r="Q3138" s="5" t="s">
        <v>8317</v>
      </c>
      <c r="R3138" t="s">
        <v>8318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15">
        <f t="shared" ref="D3139:D3202" si="98">F3139-E3139</f>
        <v>-1450</v>
      </c>
      <c r="E3139">
        <v>1500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>
        <f t="shared" ref="P3139:P3202" si="99">AVERAGE(D3139:E3139)</f>
        <v>25</v>
      </c>
      <c r="Q3139" s="5" t="s">
        <v>8317</v>
      </c>
      <c r="R3139" t="s">
        <v>8318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15">
        <f t="shared" si="98"/>
        <v>-200</v>
      </c>
      <c r="E3140">
        <v>200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>
        <f t="shared" si="99"/>
        <v>0</v>
      </c>
      <c r="Q3140" s="5" t="s">
        <v>8317</v>
      </c>
      <c r="R3140" t="s">
        <v>8318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15">
        <f t="shared" si="98"/>
        <v>-47300</v>
      </c>
      <c r="E3141">
        <v>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>
        <f t="shared" si="99"/>
        <v>1350</v>
      </c>
      <c r="Q3141" s="5" t="s">
        <v>8317</v>
      </c>
      <c r="R3141" t="s">
        <v>8318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15">
        <f t="shared" si="98"/>
        <v>-9904</v>
      </c>
      <c r="E3142">
        <v>10000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>
        <f t="shared" si="99"/>
        <v>48</v>
      </c>
      <c r="Q3142" s="5" t="s">
        <v>8317</v>
      </c>
      <c r="R3142" t="s">
        <v>8318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15">
        <f t="shared" si="98"/>
        <v>-242</v>
      </c>
      <c r="E3143">
        <v>500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>
        <f t="shared" si="99"/>
        <v>129</v>
      </c>
      <c r="Q3143" s="5" t="s">
        <v>8317</v>
      </c>
      <c r="R3143" t="s">
        <v>8318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15">
        <f t="shared" si="98"/>
        <v>-2705</v>
      </c>
      <c r="E3144">
        <v>2750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>
        <f t="shared" si="99"/>
        <v>22.5</v>
      </c>
      <c r="Q3144" s="5" t="s">
        <v>8317</v>
      </c>
      <c r="R3144" t="s">
        <v>8318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15">
        <f t="shared" si="98"/>
        <v>-700</v>
      </c>
      <c r="E3145">
        <v>700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>
        <f t="shared" si="99"/>
        <v>0</v>
      </c>
      <c r="Q3145" s="5" t="s">
        <v>8317</v>
      </c>
      <c r="R3145" t="s">
        <v>8318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15">
        <f t="shared" si="98"/>
        <v>-2460</v>
      </c>
      <c r="E3146">
        <v>10000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>
        <f t="shared" si="99"/>
        <v>3770</v>
      </c>
      <c r="Q3146" s="5" t="s">
        <v>8317</v>
      </c>
      <c r="R3146" t="s">
        <v>8318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15">
        <f t="shared" si="98"/>
        <v>-25000</v>
      </c>
      <c r="E3147">
        <v>25000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>
        <f t="shared" si="99"/>
        <v>0</v>
      </c>
      <c r="Q3147" s="5" t="s">
        <v>8317</v>
      </c>
      <c r="R3147" t="s">
        <v>8318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15">
        <f t="shared" si="98"/>
        <v>-44750</v>
      </c>
      <c r="E3148">
        <v>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>
        <f t="shared" si="99"/>
        <v>2625</v>
      </c>
      <c r="Q3148" s="5" t="s">
        <v>8317</v>
      </c>
      <c r="R3148" t="s">
        <v>8318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15">
        <f t="shared" si="98"/>
        <v>3505</v>
      </c>
      <c r="E3149"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>
        <f t="shared" si="99"/>
        <v>11752.5</v>
      </c>
      <c r="Q3149" s="5" t="s">
        <v>8317</v>
      </c>
      <c r="R3149" t="s">
        <v>8318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15">
        <f t="shared" si="98"/>
        <v>561</v>
      </c>
      <c r="E3150"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>
        <f t="shared" si="99"/>
        <v>1180.5</v>
      </c>
      <c r="Q3150" s="5" t="s">
        <v>8317</v>
      </c>
      <c r="R3150" t="s">
        <v>8318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15">
        <f t="shared" si="98"/>
        <v>50</v>
      </c>
      <c r="E3151"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>
        <f t="shared" si="99"/>
        <v>650</v>
      </c>
      <c r="Q3151" s="5" t="s">
        <v>8317</v>
      </c>
      <c r="R3151" t="s">
        <v>8318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15">
        <f t="shared" si="98"/>
        <v>35</v>
      </c>
      <c r="E3152"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>
        <f t="shared" si="99"/>
        <v>1767.5</v>
      </c>
      <c r="Q3152" s="5" t="s">
        <v>8317</v>
      </c>
      <c r="R3152" t="s">
        <v>8318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15">
        <f t="shared" si="98"/>
        <v>14</v>
      </c>
      <c r="E3153"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>
        <f t="shared" si="99"/>
        <v>1757</v>
      </c>
      <c r="Q3153" s="5" t="s">
        <v>8317</v>
      </c>
      <c r="R3153" t="s">
        <v>8318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15">
        <f t="shared" si="98"/>
        <v>131</v>
      </c>
      <c r="E3154"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>
        <f t="shared" si="99"/>
        <v>1165.5</v>
      </c>
      <c r="Q3154" s="5" t="s">
        <v>8317</v>
      </c>
      <c r="R3154" t="s">
        <v>8318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15">
        <f t="shared" si="98"/>
        <v>7067.5</v>
      </c>
      <c r="E3155"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>
        <f t="shared" si="99"/>
        <v>5033.75</v>
      </c>
      <c r="Q3155" s="5" t="s">
        <v>8317</v>
      </c>
      <c r="R3155" t="s">
        <v>8318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15">
        <f t="shared" si="98"/>
        <v>905</v>
      </c>
      <c r="E3156"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>
        <f t="shared" si="99"/>
        <v>3952.5</v>
      </c>
      <c r="Q3156" s="5" t="s">
        <v>8317</v>
      </c>
      <c r="R3156" t="s">
        <v>8318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15">
        <f t="shared" si="98"/>
        <v>4425.2299999999996</v>
      </c>
      <c r="E3157"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>
        <f t="shared" si="99"/>
        <v>4712.6149999999998</v>
      </c>
      <c r="Q3157" s="5" t="s">
        <v>8317</v>
      </c>
      <c r="R3157" t="s">
        <v>8318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15">
        <f t="shared" si="98"/>
        <v>100</v>
      </c>
      <c r="E3158"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>
        <f t="shared" si="99"/>
        <v>2800</v>
      </c>
      <c r="Q3158" s="5" t="s">
        <v>8317</v>
      </c>
      <c r="R3158" t="s">
        <v>8318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15">
        <f t="shared" si="98"/>
        <v>40</v>
      </c>
      <c r="E3159"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>
        <f t="shared" si="99"/>
        <v>2020</v>
      </c>
      <c r="Q3159" s="5" t="s">
        <v>8317</v>
      </c>
      <c r="R3159" t="s">
        <v>8318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15">
        <f t="shared" si="98"/>
        <v>700</v>
      </c>
      <c r="E3160"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>
        <f t="shared" si="99"/>
        <v>2850</v>
      </c>
      <c r="Q3160" s="5" t="s">
        <v>8317</v>
      </c>
      <c r="R3160" t="s">
        <v>8318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15">
        <f t="shared" si="98"/>
        <v>502.22</v>
      </c>
      <c r="E3161"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>
        <f t="shared" si="99"/>
        <v>1001.11</v>
      </c>
      <c r="Q3161" s="5" t="s">
        <v>8317</v>
      </c>
      <c r="R3161" t="s">
        <v>8318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15">
        <f t="shared" si="98"/>
        <v>69</v>
      </c>
      <c r="E3162"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>
        <f t="shared" si="99"/>
        <v>2284.5</v>
      </c>
      <c r="Q3162" s="5" t="s">
        <v>8317</v>
      </c>
      <c r="R3162" t="s">
        <v>8318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15">
        <f t="shared" si="98"/>
        <v>102</v>
      </c>
      <c r="E3163"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>
        <f t="shared" si="99"/>
        <v>1051</v>
      </c>
      <c r="Q3163" s="5" t="s">
        <v>8317</v>
      </c>
      <c r="R3163" t="s">
        <v>8318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15">
        <f t="shared" si="98"/>
        <v>1086</v>
      </c>
      <c r="E3164"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>
        <f t="shared" si="99"/>
        <v>2543</v>
      </c>
      <c r="Q3164" s="5" t="s">
        <v>8317</v>
      </c>
      <c r="R3164" t="s">
        <v>8318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15">
        <f t="shared" si="98"/>
        <v>1450</v>
      </c>
      <c r="E3165"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>
        <f t="shared" si="99"/>
        <v>7225</v>
      </c>
      <c r="Q3165" s="5" t="s">
        <v>8317</v>
      </c>
      <c r="R3165" t="s">
        <v>8318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15">
        <f t="shared" si="98"/>
        <v>169</v>
      </c>
      <c r="E3166"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>
        <f t="shared" si="99"/>
        <v>1334.5</v>
      </c>
      <c r="Q3166" s="5" t="s">
        <v>8317</v>
      </c>
      <c r="R3166" t="s">
        <v>8318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15">
        <f t="shared" si="98"/>
        <v>470</v>
      </c>
      <c r="E3167"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>
        <f t="shared" si="99"/>
        <v>610</v>
      </c>
      <c r="Q3167" s="5" t="s">
        <v>8317</v>
      </c>
      <c r="R3167" t="s">
        <v>8318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15">
        <f t="shared" si="98"/>
        <v>21079.83</v>
      </c>
      <c r="E3168"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>
        <f t="shared" si="99"/>
        <v>28039.915000000001</v>
      </c>
      <c r="Q3168" s="5" t="s">
        <v>8317</v>
      </c>
      <c r="R3168" t="s">
        <v>8318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15">
        <f t="shared" si="98"/>
        <v>485</v>
      </c>
      <c r="E3169"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>
        <f t="shared" si="99"/>
        <v>1742.5</v>
      </c>
      <c r="Q3169" s="5" t="s">
        <v>8317</v>
      </c>
      <c r="R3169" t="s">
        <v>8318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15">
        <f t="shared" si="98"/>
        <v>605</v>
      </c>
      <c r="E3170"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>
        <f t="shared" si="99"/>
        <v>1552.5</v>
      </c>
      <c r="Q3170" s="5" t="s">
        <v>8317</v>
      </c>
      <c r="R3170" t="s">
        <v>8318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15">
        <f t="shared" si="98"/>
        <v>241</v>
      </c>
      <c r="E3171"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>
        <f t="shared" si="99"/>
        <v>4120.5</v>
      </c>
      <c r="Q3171" s="5" t="s">
        <v>8317</v>
      </c>
      <c r="R3171" t="s">
        <v>8318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15">
        <f t="shared" si="98"/>
        <v>245</v>
      </c>
      <c r="E3172"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>
        <f t="shared" si="99"/>
        <v>1122.5</v>
      </c>
      <c r="Q3172" s="5" t="s">
        <v>8317</v>
      </c>
      <c r="R3172" t="s">
        <v>8318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15">
        <f t="shared" si="98"/>
        <v>617</v>
      </c>
      <c r="E3173"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>
        <f t="shared" si="99"/>
        <v>3808.5</v>
      </c>
      <c r="Q3173" s="5" t="s">
        <v>8317</v>
      </c>
      <c r="R3173" t="s">
        <v>8318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15">
        <f t="shared" si="98"/>
        <v>300</v>
      </c>
      <c r="E3174"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>
        <f t="shared" si="99"/>
        <v>1150</v>
      </c>
      <c r="Q3174" s="5" t="s">
        <v>8317</v>
      </c>
      <c r="R3174" t="s">
        <v>8318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15">
        <f t="shared" si="98"/>
        <v>300</v>
      </c>
      <c r="E3175"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>
        <f t="shared" si="99"/>
        <v>5150</v>
      </c>
      <c r="Q3175" s="5" t="s">
        <v>8317</v>
      </c>
      <c r="R3175" t="s">
        <v>8318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15">
        <f t="shared" si="98"/>
        <v>34</v>
      </c>
      <c r="E3176"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>
        <f t="shared" si="99"/>
        <v>1517</v>
      </c>
      <c r="Q3176" s="5" t="s">
        <v>8317</v>
      </c>
      <c r="R3176" t="s">
        <v>8318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15">
        <f t="shared" si="98"/>
        <v>478</v>
      </c>
      <c r="E3177"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>
        <f t="shared" si="99"/>
        <v>2739</v>
      </c>
      <c r="Q3177" s="5" t="s">
        <v>8317</v>
      </c>
      <c r="R3177" t="s">
        <v>8318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15">
        <f t="shared" si="98"/>
        <v>282</v>
      </c>
      <c r="E3178"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>
        <f t="shared" si="99"/>
        <v>1091</v>
      </c>
      <c r="Q3178" s="5" t="s">
        <v>8317</v>
      </c>
      <c r="R3178" t="s">
        <v>8318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15">
        <f t="shared" si="98"/>
        <v>435</v>
      </c>
      <c r="E3179"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>
        <f t="shared" si="99"/>
        <v>1467.5</v>
      </c>
      <c r="Q3179" s="5" t="s">
        <v>8317</v>
      </c>
      <c r="R3179" t="s">
        <v>8318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15">
        <f t="shared" si="98"/>
        <v>1076</v>
      </c>
      <c r="E3180"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>
        <f t="shared" si="99"/>
        <v>1288</v>
      </c>
      <c r="Q3180" s="5" t="s">
        <v>8317</v>
      </c>
      <c r="R3180" t="s">
        <v>8318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15">
        <f t="shared" si="98"/>
        <v>594.81999999999971</v>
      </c>
      <c r="E3181"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>
        <f t="shared" si="99"/>
        <v>2397.41</v>
      </c>
      <c r="Q3181" s="5" t="s">
        <v>8317</v>
      </c>
      <c r="R3181" t="s">
        <v>8318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15">
        <f t="shared" si="98"/>
        <v>237</v>
      </c>
      <c r="E3182"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>
        <f t="shared" si="99"/>
        <v>718.5</v>
      </c>
      <c r="Q3182" s="5" t="s">
        <v>8317</v>
      </c>
      <c r="R3182" t="s">
        <v>8318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15">
        <f t="shared" si="98"/>
        <v>45</v>
      </c>
      <c r="E3183"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>
        <f t="shared" si="99"/>
        <v>272.5</v>
      </c>
      <c r="Q3183" s="5" t="s">
        <v>8317</v>
      </c>
      <c r="R3183" t="s">
        <v>8318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15">
        <f t="shared" si="98"/>
        <v>62</v>
      </c>
      <c r="E3184"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>
        <f t="shared" si="99"/>
        <v>3531</v>
      </c>
      <c r="Q3184" s="5" t="s">
        <v>8317</v>
      </c>
      <c r="R3184" t="s">
        <v>8318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15">
        <f t="shared" si="98"/>
        <v>225</v>
      </c>
      <c r="E3185"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>
        <f t="shared" si="99"/>
        <v>1362.5</v>
      </c>
      <c r="Q3185" s="5" t="s">
        <v>8317</v>
      </c>
      <c r="R3185" t="s">
        <v>8318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15">
        <f t="shared" si="98"/>
        <v>310</v>
      </c>
      <c r="E3186"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>
        <f t="shared" si="99"/>
        <v>2305</v>
      </c>
      <c r="Q3186" s="5" t="s">
        <v>8317</v>
      </c>
      <c r="R3186" t="s">
        <v>8318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15">
        <f t="shared" si="98"/>
        <v>0</v>
      </c>
      <c r="E3187"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>
        <f t="shared" si="99"/>
        <v>500</v>
      </c>
      <c r="Q3187" s="5" t="s">
        <v>8317</v>
      </c>
      <c r="R3187" t="s">
        <v>8318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15">
        <f t="shared" si="98"/>
        <v>70</v>
      </c>
      <c r="E3188"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>
        <f t="shared" si="99"/>
        <v>1635</v>
      </c>
      <c r="Q3188" s="5" t="s">
        <v>8317</v>
      </c>
      <c r="R3188" t="s">
        <v>8318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15">
        <f t="shared" si="98"/>
        <v>2444</v>
      </c>
      <c r="E3189"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>
        <f t="shared" si="99"/>
        <v>8722</v>
      </c>
      <c r="Q3189" s="5" t="s">
        <v>8317</v>
      </c>
      <c r="R3189" t="s">
        <v>8318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15">
        <f t="shared" si="98"/>
        <v>-70</v>
      </c>
      <c r="E3190">
        <v>200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>
        <f t="shared" si="99"/>
        <v>65</v>
      </c>
      <c r="Q3190" s="5" t="s">
        <v>8317</v>
      </c>
      <c r="R3190" t="s">
        <v>8359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15">
        <f t="shared" si="98"/>
        <v>-48220</v>
      </c>
      <c r="E3191">
        <v>55000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>
        <f t="shared" si="99"/>
        <v>3390</v>
      </c>
      <c r="Q3191" s="5" t="s">
        <v>8317</v>
      </c>
      <c r="R3191" t="s">
        <v>8359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15">
        <f t="shared" si="98"/>
        <v>-4000</v>
      </c>
      <c r="E3192">
        <v>4000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>
        <f t="shared" si="99"/>
        <v>0</v>
      </c>
      <c r="Q3192" s="5" t="s">
        <v>8317</v>
      </c>
      <c r="R3192" t="s">
        <v>8359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15">
        <f t="shared" si="98"/>
        <v>-3599</v>
      </c>
      <c r="E3193">
        <v>3750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>
        <f t="shared" si="99"/>
        <v>75.5</v>
      </c>
      <c r="Q3193" s="5" t="s">
        <v>8317</v>
      </c>
      <c r="R3193" t="s">
        <v>8359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15">
        <f t="shared" si="98"/>
        <v>-9898</v>
      </c>
      <c r="E3194">
        <v>10000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>
        <f t="shared" si="99"/>
        <v>51</v>
      </c>
      <c r="Q3194" s="5" t="s">
        <v>8317</v>
      </c>
      <c r="R3194" t="s">
        <v>8359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15">
        <f t="shared" si="98"/>
        <v>-4413</v>
      </c>
      <c r="E3195">
        <v>5000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>
        <f t="shared" si="99"/>
        <v>293.5</v>
      </c>
      <c r="Q3195" s="5" t="s">
        <v>8317</v>
      </c>
      <c r="R3195" t="s">
        <v>8359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15">
        <f t="shared" si="98"/>
        <v>-11000</v>
      </c>
      <c r="E3196">
        <v>11000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>
        <f t="shared" si="99"/>
        <v>0</v>
      </c>
      <c r="Q3196" s="5" t="s">
        <v>8317</v>
      </c>
      <c r="R3196" t="s">
        <v>8359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15">
        <f t="shared" si="98"/>
        <v>-1430</v>
      </c>
      <c r="E3197">
        <v>3500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>
        <f t="shared" si="99"/>
        <v>1035</v>
      </c>
      <c r="Q3197" s="5" t="s">
        <v>8317</v>
      </c>
      <c r="R3197" t="s">
        <v>8359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15">
        <f t="shared" si="98"/>
        <v>-2998200</v>
      </c>
      <c r="E3198">
        <v>3000000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>
        <f t="shared" si="99"/>
        <v>900</v>
      </c>
      <c r="Q3198" s="5" t="s">
        <v>8317</v>
      </c>
      <c r="R3198" t="s">
        <v>8359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15">
        <f t="shared" si="98"/>
        <v>-8855</v>
      </c>
      <c r="E3199">
        <v>10000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>
        <f t="shared" si="99"/>
        <v>572.5</v>
      </c>
      <c r="Q3199" s="5" t="s">
        <v>8317</v>
      </c>
      <c r="R3199" t="s">
        <v>8359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15">
        <f t="shared" si="98"/>
        <v>-29890</v>
      </c>
      <c r="E3200">
        <v>30000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>
        <f t="shared" si="99"/>
        <v>55</v>
      </c>
      <c r="Q3200" s="5" t="s">
        <v>8317</v>
      </c>
      <c r="R3200" t="s">
        <v>8359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15">
        <f t="shared" si="98"/>
        <v>-2392</v>
      </c>
      <c r="E3201">
        <v>5000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>
        <f t="shared" si="99"/>
        <v>1304</v>
      </c>
      <c r="Q3201" s="5" t="s">
        <v>8317</v>
      </c>
      <c r="R3201" t="s">
        <v>8359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15">
        <f t="shared" si="98"/>
        <v>-49999</v>
      </c>
      <c r="E3202">
        <v>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>
        <f t="shared" si="99"/>
        <v>0.5</v>
      </c>
      <c r="Q3202" s="5" t="s">
        <v>8317</v>
      </c>
      <c r="R3202" t="s">
        <v>8359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15">
        <f t="shared" ref="D3203:D3266" si="100">F3203-E3203</f>
        <v>-1975</v>
      </c>
      <c r="E3203">
        <v>2000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>
        <f t="shared" ref="P3203:P3266" si="101">AVERAGE(D3203:E3203)</f>
        <v>12.5</v>
      </c>
      <c r="Q3203" s="5" t="s">
        <v>8317</v>
      </c>
      <c r="R3203" t="s">
        <v>8359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15">
        <f t="shared" si="100"/>
        <v>-2274</v>
      </c>
      <c r="E3204">
        <v>5000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>
        <f t="shared" si="101"/>
        <v>1363</v>
      </c>
      <c r="Q3204" s="5" t="s">
        <v>8317</v>
      </c>
      <c r="R3204" t="s">
        <v>8359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15">
        <f t="shared" si="100"/>
        <v>-750</v>
      </c>
      <c r="E3205">
        <v>1000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>
        <f t="shared" si="101"/>
        <v>125</v>
      </c>
      <c r="Q3205" s="5" t="s">
        <v>8317</v>
      </c>
      <c r="R3205" t="s">
        <v>8359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15">
        <f t="shared" si="100"/>
        <v>-500</v>
      </c>
      <c r="E3206">
        <v>500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>
        <f t="shared" si="101"/>
        <v>0</v>
      </c>
      <c r="Q3206" s="5" t="s">
        <v>8317</v>
      </c>
      <c r="R3206" t="s">
        <v>8359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15">
        <f t="shared" si="100"/>
        <v>-7727</v>
      </c>
      <c r="E3207">
        <v>8000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>
        <f t="shared" si="101"/>
        <v>136.5</v>
      </c>
      <c r="Q3207" s="5" t="s">
        <v>8317</v>
      </c>
      <c r="R3207" t="s">
        <v>8359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15">
        <f t="shared" si="100"/>
        <v>-5000</v>
      </c>
      <c r="E3208">
        <v>5000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>
        <f t="shared" si="101"/>
        <v>0</v>
      </c>
      <c r="Q3208" s="5" t="s">
        <v>8317</v>
      </c>
      <c r="R3208" t="s">
        <v>8359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15">
        <f t="shared" si="100"/>
        <v>-2950</v>
      </c>
      <c r="E3209">
        <v>5500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>
        <f t="shared" si="101"/>
        <v>1275</v>
      </c>
      <c r="Q3209" s="5" t="s">
        <v>8317</v>
      </c>
      <c r="R3209" t="s">
        <v>8359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15">
        <f t="shared" si="100"/>
        <v>175</v>
      </c>
      <c r="E3210"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>
        <f t="shared" si="101"/>
        <v>2587.5</v>
      </c>
      <c r="Q3210" s="5" t="s">
        <v>8317</v>
      </c>
      <c r="R3210" t="s">
        <v>8318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15">
        <f t="shared" si="100"/>
        <v>1835.7000000000007</v>
      </c>
      <c r="E3211"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>
        <f t="shared" si="101"/>
        <v>5667.85</v>
      </c>
      <c r="Q3211" s="5" t="s">
        <v>8317</v>
      </c>
      <c r="R3211" t="s">
        <v>8318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15">
        <f t="shared" si="100"/>
        <v>773</v>
      </c>
      <c r="E3212"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>
        <f t="shared" si="101"/>
        <v>1886.5</v>
      </c>
      <c r="Q3212" s="5" t="s">
        <v>8317</v>
      </c>
      <c r="R3212" t="s">
        <v>8318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15">
        <f t="shared" si="100"/>
        <v>4541</v>
      </c>
      <c r="E3213"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>
        <f t="shared" si="101"/>
        <v>13770.5</v>
      </c>
      <c r="Q3213" s="5" t="s">
        <v>8317</v>
      </c>
      <c r="R3213" t="s">
        <v>8318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15">
        <f t="shared" si="100"/>
        <v>1050</v>
      </c>
      <c r="E3214"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>
        <f t="shared" si="101"/>
        <v>2525</v>
      </c>
      <c r="Q3214" s="5" t="s">
        <v>8317</v>
      </c>
      <c r="R3214" t="s">
        <v>8318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15">
        <f t="shared" si="100"/>
        <v>7</v>
      </c>
      <c r="E3215"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>
        <f t="shared" si="101"/>
        <v>3003.5</v>
      </c>
      <c r="Q3215" s="5" t="s">
        <v>8317</v>
      </c>
      <c r="R3215" t="s">
        <v>8318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15">
        <f t="shared" si="100"/>
        <v>256</v>
      </c>
      <c r="E3216"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>
        <f t="shared" si="101"/>
        <v>6128</v>
      </c>
      <c r="Q3216" s="5" t="s">
        <v>8317</v>
      </c>
      <c r="R3216" t="s">
        <v>8318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15">
        <f t="shared" si="100"/>
        <v>123</v>
      </c>
      <c r="E3217"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>
        <f t="shared" si="101"/>
        <v>17561.5</v>
      </c>
      <c r="Q3217" s="5" t="s">
        <v>8317</v>
      </c>
      <c r="R3217" t="s">
        <v>8318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15">
        <f t="shared" si="100"/>
        <v>1</v>
      </c>
      <c r="E3218"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>
        <f t="shared" si="101"/>
        <v>1000.5</v>
      </c>
      <c r="Q3218" s="5" t="s">
        <v>8317</v>
      </c>
      <c r="R3218" t="s">
        <v>8318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15">
        <f t="shared" si="100"/>
        <v>721</v>
      </c>
      <c r="E3219"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>
        <f t="shared" si="101"/>
        <v>2610.5</v>
      </c>
      <c r="Q3219" s="5" t="s">
        <v>8317</v>
      </c>
      <c r="R3219" t="s">
        <v>8318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15">
        <f t="shared" si="100"/>
        <v>252</v>
      </c>
      <c r="E3220"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>
        <f t="shared" si="101"/>
        <v>6126</v>
      </c>
      <c r="Q3220" s="5" t="s">
        <v>8317</v>
      </c>
      <c r="R3220" t="s">
        <v>8318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15">
        <f t="shared" si="100"/>
        <v>22</v>
      </c>
      <c r="E3221"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>
        <f t="shared" si="101"/>
        <v>10011</v>
      </c>
      <c r="Q3221" s="5" t="s">
        <v>8317</v>
      </c>
      <c r="R3221" t="s">
        <v>8318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15">
        <f t="shared" si="100"/>
        <v>126</v>
      </c>
      <c r="E3222"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>
        <f t="shared" si="101"/>
        <v>7563</v>
      </c>
      <c r="Q3222" s="5" t="s">
        <v>8317</v>
      </c>
      <c r="R3222" t="s">
        <v>8318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15">
        <f t="shared" si="100"/>
        <v>137</v>
      </c>
      <c r="E3223"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>
        <f t="shared" si="101"/>
        <v>2068.5</v>
      </c>
      <c r="Q3223" s="5" t="s">
        <v>8317</v>
      </c>
      <c r="R3223" t="s">
        <v>8318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15">
        <f t="shared" si="100"/>
        <v>620</v>
      </c>
      <c r="E3224"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>
        <f t="shared" si="101"/>
        <v>1560</v>
      </c>
      <c r="Q3224" s="5" t="s">
        <v>8317</v>
      </c>
      <c r="R3224" t="s">
        <v>8318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15">
        <f t="shared" si="100"/>
        <v>295</v>
      </c>
      <c r="E3225"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>
        <f t="shared" si="101"/>
        <v>1697.5</v>
      </c>
      <c r="Q3225" s="5" t="s">
        <v>8317</v>
      </c>
      <c r="R3225" t="s">
        <v>8318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15">
        <f t="shared" si="100"/>
        <v>610</v>
      </c>
      <c r="E3226"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>
        <f t="shared" si="101"/>
        <v>15305</v>
      </c>
      <c r="Q3226" s="5" t="s">
        <v>8317</v>
      </c>
      <c r="R3226" t="s">
        <v>8318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15">
        <f t="shared" si="100"/>
        <v>47</v>
      </c>
      <c r="E3227"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>
        <f t="shared" si="101"/>
        <v>1023.5</v>
      </c>
      <c r="Q3227" s="5" t="s">
        <v>8317</v>
      </c>
      <c r="R3227" t="s">
        <v>8318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15">
        <f t="shared" si="100"/>
        <v>50</v>
      </c>
      <c r="E3228"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>
        <f t="shared" si="101"/>
        <v>625</v>
      </c>
      <c r="Q3228" s="5" t="s">
        <v>8317</v>
      </c>
      <c r="R3228" t="s">
        <v>8318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15">
        <f t="shared" si="100"/>
        <v>300</v>
      </c>
      <c r="E3229"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>
        <f t="shared" si="101"/>
        <v>750</v>
      </c>
      <c r="Q3229" s="5" t="s">
        <v>8317</v>
      </c>
      <c r="R3229" t="s">
        <v>8318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15">
        <f t="shared" si="100"/>
        <v>164</v>
      </c>
      <c r="E3230"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>
        <f t="shared" si="101"/>
        <v>3582</v>
      </c>
      <c r="Q3230" s="5" t="s">
        <v>8317</v>
      </c>
      <c r="R3230" t="s">
        <v>8318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15">
        <f t="shared" si="100"/>
        <v>1573</v>
      </c>
      <c r="E3231"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>
        <f t="shared" si="101"/>
        <v>10786.5</v>
      </c>
      <c r="Q3231" s="5" t="s">
        <v>8317</v>
      </c>
      <c r="R3231" t="s">
        <v>8318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15">
        <f t="shared" si="100"/>
        <v>257</v>
      </c>
      <c r="E3232"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>
        <f t="shared" si="101"/>
        <v>1428.5</v>
      </c>
      <c r="Q3232" s="5" t="s">
        <v>8317</v>
      </c>
      <c r="R3232" t="s">
        <v>8318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15">
        <f t="shared" si="100"/>
        <v>610</v>
      </c>
      <c r="E3233"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>
        <f t="shared" si="101"/>
        <v>805</v>
      </c>
      <c r="Q3233" s="5" t="s">
        <v>8317</v>
      </c>
      <c r="R3233" t="s">
        <v>8318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15">
        <f t="shared" si="100"/>
        <v>312</v>
      </c>
      <c r="E3234"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>
        <f t="shared" si="101"/>
        <v>656</v>
      </c>
      <c r="Q3234" s="5" t="s">
        <v>8317</v>
      </c>
      <c r="R3234" t="s">
        <v>8318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15">
        <f t="shared" si="100"/>
        <v>940</v>
      </c>
      <c r="E3235"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>
        <f t="shared" si="101"/>
        <v>2970</v>
      </c>
      <c r="Q3235" s="5" t="s">
        <v>8317</v>
      </c>
      <c r="R3235" t="s">
        <v>8318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15">
        <f t="shared" si="100"/>
        <v>15.710000000000036</v>
      </c>
      <c r="E3236"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>
        <f t="shared" si="101"/>
        <v>2007.855</v>
      </c>
      <c r="Q3236" s="5" t="s">
        <v>8317</v>
      </c>
      <c r="R3236" t="s">
        <v>8318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15">
        <f t="shared" si="100"/>
        <v>481</v>
      </c>
      <c r="E3237"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>
        <f t="shared" si="101"/>
        <v>7740.5</v>
      </c>
      <c r="Q3237" s="5" t="s">
        <v>8317</v>
      </c>
      <c r="R3237" t="s">
        <v>8318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15">
        <f t="shared" si="100"/>
        <v>120</v>
      </c>
      <c r="E3238"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>
        <f t="shared" si="101"/>
        <v>10060</v>
      </c>
      <c r="Q3238" s="5" t="s">
        <v>8317</v>
      </c>
      <c r="R3238" t="s">
        <v>8318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15">
        <f t="shared" si="100"/>
        <v>275.63999999999942</v>
      </c>
      <c r="E3239"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>
        <f t="shared" si="101"/>
        <v>17637.82</v>
      </c>
      <c r="Q3239" s="5" t="s">
        <v>8317</v>
      </c>
      <c r="R3239" t="s">
        <v>8318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15">
        <f t="shared" si="100"/>
        <v>345</v>
      </c>
      <c r="E3240"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>
        <f t="shared" si="101"/>
        <v>1572.5</v>
      </c>
      <c r="Q3240" s="5" t="s">
        <v>8317</v>
      </c>
      <c r="R3240" t="s">
        <v>8318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15">
        <f t="shared" si="100"/>
        <v>346.97999999999956</v>
      </c>
      <c r="E3241"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>
        <f t="shared" si="101"/>
        <v>3104.49</v>
      </c>
      <c r="Q3241" s="5" t="s">
        <v>8317</v>
      </c>
      <c r="R3241" t="s">
        <v>8318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15">
        <f t="shared" si="100"/>
        <v>17</v>
      </c>
      <c r="E3242"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>
        <f t="shared" si="101"/>
        <v>1508.5</v>
      </c>
      <c r="Q3242" s="5" t="s">
        <v>8317</v>
      </c>
      <c r="R3242" t="s">
        <v>8318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15">
        <f t="shared" si="100"/>
        <v>1301</v>
      </c>
      <c r="E3243"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>
        <f t="shared" si="101"/>
        <v>4900.5</v>
      </c>
      <c r="Q3243" s="5" t="s">
        <v>8317</v>
      </c>
      <c r="R3243" t="s">
        <v>8318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15">
        <f t="shared" si="100"/>
        <v>2730.42</v>
      </c>
      <c r="E3244"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>
        <f t="shared" si="101"/>
        <v>6365.21</v>
      </c>
      <c r="Q3244" s="5" t="s">
        <v>8317</v>
      </c>
      <c r="R3244" t="s">
        <v>8318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15">
        <f t="shared" si="100"/>
        <v>227</v>
      </c>
      <c r="E3245"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>
        <f t="shared" si="101"/>
        <v>4113.5</v>
      </c>
      <c r="Q3245" s="5" t="s">
        <v>8317</v>
      </c>
      <c r="R3245" t="s">
        <v>8318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15">
        <f t="shared" si="100"/>
        <v>47</v>
      </c>
      <c r="E3246"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>
        <f t="shared" si="101"/>
        <v>823.5</v>
      </c>
      <c r="Q3246" s="5" t="s">
        <v>8317</v>
      </c>
      <c r="R3246" t="s">
        <v>8318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15">
        <f t="shared" si="100"/>
        <v>904</v>
      </c>
      <c r="E3247"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>
        <f t="shared" si="101"/>
        <v>10952</v>
      </c>
      <c r="Q3247" s="5" t="s">
        <v>8317</v>
      </c>
      <c r="R3247" t="s">
        <v>8318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15">
        <f t="shared" si="100"/>
        <v>1122</v>
      </c>
      <c r="E3248"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>
        <f t="shared" si="101"/>
        <v>5561</v>
      </c>
      <c r="Q3248" s="5" t="s">
        <v>8317</v>
      </c>
      <c r="R3248" t="s">
        <v>8318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15">
        <f t="shared" si="100"/>
        <v>146.5</v>
      </c>
      <c r="E3249"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>
        <f t="shared" si="101"/>
        <v>1323.25</v>
      </c>
      <c r="Q3249" s="5" t="s">
        <v>8317</v>
      </c>
      <c r="R3249" t="s">
        <v>8318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15">
        <f t="shared" si="100"/>
        <v>95</v>
      </c>
      <c r="E3250"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>
        <f t="shared" si="101"/>
        <v>6047.5</v>
      </c>
      <c r="Q3250" s="5" t="s">
        <v>8317</v>
      </c>
      <c r="R3250" t="s">
        <v>8318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15">
        <f t="shared" si="100"/>
        <v>271</v>
      </c>
      <c r="E3251"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>
        <f t="shared" si="101"/>
        <v>2885.5</v>
      </c>
      <c r="Q3251" s="5" t="s">
        <v>8317</v>
      </c>
      <c r="R3251" t="s">
        <v>8318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15">
        <f t="shared" si="100"/>
        <v>388</v>
      </c>
      <c r="E3252"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>
        <f t="shared" si="101"/>
        <v>12694</v>
      </c>
      <c r="Q3252" s="5" t="s">
        <v>8317</v>
      </c>
      <c r="R3252" t="s">
        <v>8318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15">
        <f t="shared" si="100"/>
        <v>161</v>
      </c>
      <c r="E3253"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>
        <f t="shared" si="101"/>
        <v>830.5</v>
      </c>
      <c r="Q3253" s="5" t="s">
        <v>8317</v>
      </c>
      <c r="R3253" t="s">
        <v>8318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15">
        <f t="shared" si="100"/>
        <v>626</v>
      </c>
      <c r="E3254"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>
        <f t="shared" si="101"/>
        <v>1438</v>
      </c>
      <c r="Q3254" s="5" t="s">
        <v>8317</v>
      </c>
      <c r="R3254" t="s">
        <v>8318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15">
        <f t="shared" si="100"/>
        <v>365</v>
      </c>
      <c r="E3255"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>
        <f t="shared" si="101"/>
        <v>10182.5</v>
      </c>
      <c r="Q3255" s="5" t="s">
        <v>8317</v>
      </c>
      <c r="R3255" t="s">
        <v>8318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15">
        <f t="shared" si="100"/>
        <v>163.5</v>
      </c>
      <c r="E3256"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>
        <f t="shared" si="101"/>
        <v>6581.75</v>
      </c>
      <c r="Q3256" s="5" t="s">
        <v>8317</v>
      </c>
      <c r="R3256" t="s">
        <v>8318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15">
        <f t="shared" si="100"/>
        <v>225</v>
      </c>
      <c r="E3257"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>
        <f t="shared" si="101"/>
        <v>262.5</v>
      </c>
      <c r="Q3257" s="5" t="s">
        <v>8317</v>
      </c>
      <c r="R3257" t="s">
        <v>8318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15">
        <f t="shared" si="100"/>
        <v>2806</v>
      </c>
      <c r="E3258"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>
        <f t="shared" si="101"/>
        <v>6403</v>
      </c>
      <c r="Q3258" s="5" t="s">
        <v>8317</v>
      </c>
      <c r="R3258" t="s">
        <v>8318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15">
        <f t="shared" si="100"/>
        <v>125.98999999999978</v>
      </c>
      <c r="E3259"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>
        <f t="shared" si="101"/>
        <v>1062.9949999999999</v>
      </c>
      <c r="Q3259" s="5" t="s">
        <v>8317</v>
      </c>
      <c r="R3259" t="s">
        <v>8318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15">
        <f t="shared" si="100"/>
        <v>365</v>
      </c>
      <c r="E3260"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>
        <f t="shared" si="101"/>
        <v>3682.5</v>
      </c>
      <c r="Q3260" s="5" t="s">
        <v>8317</v>
      </c>
      <c r="R3260" t="s">
        <v>8318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15">
        <f t="shared" si="100"/>
        <v>1418.5999999999985</v>
      </c>
      <c r="E3261"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>
        <f t="shared" si="101"/>
        <v>12209.3</v>
      </c>
      <c r="Q3261" s="5" t="s">
        <v>8317</v>
      </c>
      <c r="R3261" t="s">
        <v>8318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15">
        <f t="shared" si="100"/>
        <v>462</v>
      </c>
      <c r="E3262"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>
        <f t="shared" si="101"/>
        <v>2731</v>
      </c>
      <c r="Q3262" s="5" t="s">
        <v>8317</v>
      </c>
      <c r="R3262" t="s">
        <v>8318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15">
        <f t="shared" si="100"/>
        <v>15</v>
      </c>
      <c r="E3263"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>
        <f t="shared" si="101"/>
        <v>1657.5</v>
      </c>
      <c r="Q3263" s="5" t="s">
        <v>8317</v>
      </c>
      <c r="R3263" t="s">
        <v>8318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15">
        <f t="shared" si="100"/>
        <v>371</v>
      </c>
      <c r="E3264"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>
        <f t="shared" si="101"/>
        <v>6285.5</v>
      </c>
      <c r="Q3264" s="5" t="s">
        <v>8317</v>
      </c>
      <c r="R3264" t="s">
        <v>8318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15">
        <f t="shared" si="100"/>
        <v>304.15999999999985</v>
      </c>
      <c r="E3265"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>
        <f t="shared" si="101"/>
        <v>1402.08</v>
      </c>
      <c r="Q3265" s="5" t="s">
        <v>8317</v>
      </c>
      <c r="R3265" t="s">
        <v>8318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15">
        <f t="shared" si="100"/>
        <v>75</v>
      </c>
      <c r="E3266"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>
        <f t="shared" si="101"/>
        <v>1287.5</v>
      </c>
      <c r="Q3266" s="5" t="s">
        <v>8317</v>
      </c>
      <c r="R3266" t="s">
        <v>8318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15">
        <f t="shared" ref="D3267:D3330" si="102">F3267-E3267</f>
        <v>1728</v>
      </c>
      <c r="E3267"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>
        <f t="shared" ref="P3267:P3330" si="103">AVERAGE(D3267:E3267)</f>
        <v>2214</v>
      </c>
      <c r="Q3267" s="5" t="s">
        <v>8317</v>
      </c>
      <c r="R3267" t="s">
        <v>8318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15">
        <f t="shared" si="102"/>
        <v>1877</v>
      </c>
      <c r="E3268"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>
        <f t="shared" si="103"/>
        <v>3938.5</v>
      </c>
      <c r="Q3268" s="5" t="s">
        <v>8317</v>
      </c>
      <c r="R3268" t="s">
        <v>8318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15">
        <f t="shared" si="102"/>
        <v>315</v>
      </c>
      <c r="E3269"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>
        <f t="shared" si="103"/>
        <v>7657.5</v>
      </c>
      <c r="Q3269" s="5" t="s">
        <v>8317</v>
      </c>
      <c r="R3269" t="s">
        <v>8318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15">
        <f t="shared" si="102"/>
        <v>560</v>
      </c>
      <c r="E3270"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>
        <f t="shared" si="103"/>
        <v>1280</v>
      </c>
      <c r="Q3270" s="5" t="s">
        <v>8317</v>
      </c>
      <c r="R3270" t="s">
        <v>8318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15">
        <f t="shared" si="102"/>
        <v>120</v>
      </c>
      <c r="E3271"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>
        <f t="shared" si="103"/>
        <v>4060</v>
      </c>
      <c r="Q3271" s="5" t="s">
        <v>8317</v>
      </c>
      <c r="R3271" t="s">
        <v>8318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15">
        <f t="shared" si="102"/>
        <v>30</v>
      </c>
      <c r="E3272"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>
        <f t="shared" si="103"/>
        <v>915</v>
      </c>
      <c r="Q3272" s="5" t="s">
        <v>8317</v>
      </c>
      <c r="R3272" t="s">
        <v>8318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15">
        <f t="shared" si="102"/>
        <v>450</v>
      </c>
      <c r="E3273"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>
        <f t="shared" si="103"/>
        <v>975</v>
      </c>
      <c r="Q3273" s="5" t="s">
        <v>8317</v>
      </c>
      <c r="R3273" t="s">
        <v>8318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15">
        <f t="shared" si="102"/>
        <v>5443</v>
      </c>
      <c r="E3274"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>
        <f t="shared" si="103"/>
        <v>7721.5</v>
      </c>
      <c r="Q3274" s="5" t="s">
        <v>8317</v>
      </c>
      <c r="R3274" t="s">
        <v>8318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15">
        <f t="shared" si="102"/>
        <v>296</v>
      </c>
      <c r="E3275"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>
        <f t="shared" si="103"/>
        <v>2148</v>
      </c>
      <c r="Q3275" s="5" t="s">
        <v>8317</v>
      </c>
      <c r="R3275" t="s">
        <v>8318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15">
        <f t="shared" si="102"/>
        <v>205</v>
      </c>
      <c r="E3276"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>
        <f t="shared" si="103"/>
        <v>7852.5</v>
      </c>
      <c r="Q3276" s="5" t="s">
        <v>8317</v>
      </c>
      <c r="R3276" t="s">
        <v>8318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15">
        <f t="shared" si="102"/>
        <v>5</v>
      </c>
      <c r="E3277"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>
        <f t="shared" si="103"/>
        <v>902.5</v>
      </c>
      <c r="Q3277" s="5" t="s">
        <v>8317</v>
      </c>
      <c r="R3277" t="s">
        <v>8318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15">
        <f t="shared" si="102"/>
        <v>758</v>
      </c>
      <c r="E3278"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>
        <f t="shared" si="103"/>
        <v>2629</v>
      </c>
      <c r="Q3278" s="5" t="s">
        <v>8317</v>
      </c>
      <c r="R3278" t="s">
        <v>8318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15">
        <f t="shared" si="102"/>
        <v>430</v>
      </c>
      <c r="E3279"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>
        <f t="shared" si="103"/>
        <v>2715</v>
      </c>
      <c r="Q3279" s="5" t="s">
        <v>8317</v>
      </c>
      <c r="R3279" t="s">
        <v>8318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15">
        <f t="shared" si="102"/>
        <v>85</v>
      </c>
      <c r="E3280"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>
        <f t="shared" si="103"/>
        <v>1292.5</v>
      </c>
      <c r="Q3280" s="5" t="s">
        <v>8317</v>
      </c>
      <c r="R3280" t="s">
        <v>8318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15">
        <f t="shared" si="102"/>
        <v>828</v>
      </c>
      <c r="E3281"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>
        <f t="shared" si="103"/>
        <v>3314</v>
      </c>
      <c r="Q3281" s="5" t="s">
        <v>8317</v>
      </c>
      <c r="R3281" t="s">
        <v>8318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15">
        <f t="shared" si="102"/>
        <v>60</v>
      </c>
      <c r="E3282"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>
        <f t="shared" si="103"/>
        <v>1030</v>
      </c>
      <c r="Q3282" s="5" t="s">
        <v>8317</v>
      </c>
      <c r="R3282" t="s">
        <v>8318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15">
        <f t="shared" si="102"/>
        <v>1080</v>
      </c>
      <c r="E3283"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>
        <f t="shared" si="103"/>
        <v>3040</v>
      </c>
      <c r="Q3283" s="5" t="s">
        <v>8317</v>
      </c>
      <c r="R3283" t="s">
        <v>8318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15">
        <f t="shared" si="102"/>
        <v>820.5</v>
      </c>
      <c r="E3284"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>
        <f t="shared" si="103"/>
        <v>15910.25</v>
      </c>
      <c r="Q3284" s="5" t="s">
        <v>8317</v>
      </c>
      <c r="R3284" t="s">
        <v>8318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15">
        <f t="shared" si="102"/>
        <v>38</v>
      </c>
      <c r="E3285"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>
        <f t="shared" si="103"/>
        <v>419</v>
      </c>
      <c r="Q3285" s="5" t="s">
        <v>8317</v>
      </c>
      <c r="R3285" t="s">
        <v>8318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15">
        <f t="shared" si="102"/>
        <v>48</v>
      </c>
      <c r="E3286"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>
        <f t="shared" si="103"/>
        <v>1524</v>
      </c>
      <c r="Q3286" s="5" t="s">
        <v>8317</v>
      </c>
      <c r="R3286" t="s">
        <v>8318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15">
        <f t="shared" si="102"/>
        <v>605</v>
      </c>
      <c r="E3287"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>
        <f t="shared" si="103"/>
        <v>2802</v>
      </c>
      <c r="Q3287" s="5" t="s">
        <v>8317</v>
      </c>
      <c r="R3287" t="s">
        <v>8318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15">
        <f t="shared" si="102"/>
        <v>265</v>
      </c>
      <c r="E3288"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>
        <f t="shared" si="103"/>
        <v>7632.5</v>
      </c>
      <c r="Q3288" s="5" t="s">
        <v>8317</v>
      </c>
      <c r="R3288" t="s">
        <v>8318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15">
        <f t="shared" si="102"/>
        <v>0</v>
      </c>
      <c r="E3289"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>
        <f t="shared" si="103"/>
        <v>1250</v>
      </c>
      <c r="Q3289" s="5" t="s">
        <v>8317</v>
      </c>
      <c r="R3289" t="s">
        <v>8318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15">
        <f t="shared" si="102"/>
        <v>26.489999999999782</v>
      </c>
      <c r="E3290"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>
        <f t="shared" si="103"/>
        <v>5013.2449999999999</v>
      </c>
      <c r="Q3290" s="5" t="s">
        <v>8317</v>
      </c>
      <c r="R3290" t="s">
        <v>8318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15">
        <f t="shared" si="102"/>
        <v>165.21000000000004</v>
      </c>
      <c r="E3291"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>
        <f t="shared" si="103"/>
        <v>332.60500000000002</v>
      </c>
      <c r="Q3291" s="5" t="s">
        <v>8317</v>
      </c>
      <c r="R3291" t="s">
        <v>8318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15">
        <f t="shared" si="102"/>
        <v>424</v>
      </c>
      <c r="E3292"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>
        <f t="shared" si="103"/>
        <v>1212</v>
      </c>
      <c r="Q3292" s="5" t="s">
        <v>8317</v>
      </c>
      <c r="R3292" t="s">
        <v>8318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15">
        <f t="shared" si="102"/>
        <v>70</v>
      </c>
      <c r="E3293"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>
        <f t="shared" si="103"/>
        <v>285</v>
      </c>
      <c r="Q3293" s="5" t="s">
        <v>8317</v>
      </c>
      <c r="R3293" t="s">
        <v>8318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15">
        <f t="shared" si="102"/>
        <v>188</v>
      </c>
      <c r="E3294"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>
        <f t="shared" si="103"/>
        <v>144.5</v>
      </c>
      <c r="Q3294" s="5" t="s">
        <v>8317</v>
      </c>
      <c r="R3294" t="s">
        <v>8318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15">
        <f t="shared" si="102"/>
        <v>3170</v>
      </c>
      <c r="E3295"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>
        <f t="shared" si="103"/>
        <v>3835</v>
      </c>
      <c r="Q3295" s="5" t="s">
        <v>8317</v>
      </c>
      <c r="R3295" t="s">
        <v>8318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15">
        <f t="shared" si="102"/>
        <v>110</v>
      </c>
      <c r="E3296"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>
        <f t="shared" si="103"/>
        <v>355</v>
      </c>
      <c r="Q3296" s="5" t="s">
        <v>8317</v>
      </c>
      <c r="R3296" t="s">
        <v>8318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15">
        <f t="shared" si="102"/>
        <v>20.009999999999991</v>
      </c>
      <c r="E3297"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>
        <f t="shared" si="103"/>
        <v>360.005</v>
      </c>
      <c r="Q3297" s="5" t="s">
        <v>8317</v>
      </c>
      <c r="R3297" t="s">
        <v>8318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15">
        <f t="shared" si="102"/>
        <v>661</v>
      </c>
      <c r="E3298"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>
        <f t="shared" si="103"/>
        <v>1080.5</v>
      </c>
      <c r="Q3298" s="5" t="s">
        <v>8317</v>
      </c>
      <c r="R3298" t="s">
        <v>8318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15">
        <f t="shared" si="102"/>
        <v>4</v>
      </c>
      <c r="E3299"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>
        <f t="shared" si="103"/>
        <v>2752</v>
      </c>
      <c r="Q3299" s="5" t="s">
        <v>8317</v>
      </c>
      <c r="R3299" t="s">
        <v>8318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15">
        <f t="shared" si="102"/>
        <v>173</v>
      </c>
      <c r="E3300"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>
        <f t="shared" si="103"/>
        <v>5086.5</v>
      </c>
      <c r="Q3300" s="5" t="s">
        <v>8317</v>
      </c>
      <c r="R3300" t="s">
        <v>8318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15">
        <f t="shared" si="102"/>
        <v>486</v>
      </c>
      <c r="E3301"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>
        <f t="shared" si="103"/>
        <v>1743</v>
      </c>
      <c r="Q3301" s="5" t="s">
        <v>8317</v>
      </c>
      <c r="R3301" t="s">
        <v>8318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15">
        <f t="shared" si="102"/>
        <v>1085</v>
      </c>
      <c r="E3302"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>
        <f t="shared" si="103"/>
        <v>2042.5</v>
      </c>
      <c r="Q3302" s="5" t="s">
        <v>8317</v>
      </c>
      <c r="R3302" t="s">
        <v>8318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15">
        <f t="shared" si="102"/>
        <v>1004</v>
      </c>
      <c r="E3303"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>
        <f t="shared" si="103"/>
        <v>2002</v>
      </c>
      <c r="Q3303" s="5" t="s">
        <v>8317</v>
      </c>
      <c r="R3303" t="s">
        <v>8318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15">
        <f t="shared" si="102"/>
        <v>285</v>
      </c>
      <c r="E3304"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>
        <f t="shared" si="103"/>
        <v>4342.5</v>
      </c>
      <c r="Q3304" s="5" t="s">
        <v>8317</v>
      </c>
      <c r="R3304" t="s">
        <v>8318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15">
        <f t="shared" si="102"/>
        <v>286</v>
      </c>
      <c r="E3305"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>
        <f t="shared" si="103"/>
        <v>1043</v>
      </c>
      <c r="Q3305" s="5" t="s">
        <v>8317</v>
      </c>
      <c r="R3305" t="s">
        <v>8318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15">
        <f t="shared" si="102"/>
        <v>677.5</v>
      </c>
      <c r="E3306"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>
        <f t="shared" si="103"/>
        <v>7838.75</v>
      </c>
      <c r="Q3306" s="5" t="s">
        <v>8317</v>
      </c>
      <c r="R3306" t="s">
        <v>8318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15">
        <f t="shared" si="102"/>
        <v>81</v>
      </c>
      <c r="E3307"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>
        <f t="shared" si="103"/>
        <v>2040.5</v>
      </c>
      <c r="Q3307" s="5" t="s">
        <v>8317</v>
      </c>
      <c r="R3307" t="s">
        <v>8318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15">
        <f t="shared" si="102"/>
        <v>1130</v>
      </c>
      <c r="E3308"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>
        <f t="shared" si="103"/>
        <v>1315</v>
      </c>
      <c r="Q3308" s="5" t="s">
        <v>8317</v>
      </c>
      <c r="R3308" t="s">
        <v>8318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15">
        <f t="shared" si="102"/>
        <v>66.799999999999955</v>
      </c>
      <c r="E3309"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>
        <f t="shared" si="103"/>
        <v>533.4</v>
      </c>
      <c r="Q3309" s="5" t="s">
        <v>8317</v>
      </c>
      <c r="R3309" t="s">
        <v>8318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15">
        <f t="shared" si="102"/>
        <v>780</v>
      </c>
      <c r="E3310"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>
        <f t="shared" si="103"/>
        <v>2140</v>
      </c>
      <c r="Q3310" s="5" t="s">
        <v>8317</v>
      </c>
      <c r="R3310" t="s">
        <v>8318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15">
        <f t="shared" si="102"/>
        <v>208</v>
      </c>
      <c r="E3311"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>
        <f t="shared" si="103"/>
        <v>279</v>
      </c>
      <c r="Q3311" s="5" t="s">
        <v>8317</v>
      </c>
      <c r="R3311" t="s">
        <v>8318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15">
        <f t="shared" si="102"/>
        <v>5</v>
      </c>
      <c r="E3312"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>
        <f t="shared" si="103"/>
        <v>3252.5</v>
      </c>
      <c r="Q3312" s="5" t="s">
        <v>8317</v>
      </c>
      <c r="R3312" t="s">
        <v>8318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15">
        <f t="shared" si="102"/>
        <v>246</v>
      </c>
      <c r="E3313"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>
        <f t="shared" si="103"/>
        <v>1373</v>
      </c>
      <c r="Q3313" s="5" t="s">
        <v>8317</v>
      </c>
      <c r="R3313" t="s">
        <v>8318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15">
        <f t="shared" si="102"/>
        <v>1</v>
      </c>
      <c r="E3314"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>
        <f t="shared" si="103"/>
        <v>1250.5</v>
      </c>
      <c r="Q3314" s="5" t="s">
        <v>8317</v>
      </c>
      <c r="R3314" t="s">
        <v>8318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15">
        <f t="shared" si="102"/>
        <v>321</v>
      </c>
      <c r="E3315"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>
        <f t="shared" si="103"/>
        <v>1160.5</v>
      </c>
      <c r="Q3315" s="5" t="s">
        <v>8317</v>
      </c>
      <c r="R3315" t="s">
        <v>8318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15">
        <f t="shared" si="102"/>
        <v>886</v>
      </c>
      <c r="E3316"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>
        <f t="shared" si="103"/>
        <v>843</v>
      </c>
      <c r="Q3316" s="5" t="s">
        <v>8317</v>
      </c>
      <c r="R3316" t="s">
        <v>8318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15">
        <f t="shared" si="102"/>
        <v>400</v>
      </c>
      <c r="E3317"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>
        <f t="shared" si="103"/>
        <v>2200</v>
      </c>
      <c r="Q3317" s="5" t="s">
        <v>8317</v>
      </c>
      <c r="R3317" t="s">
        <v>8318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15">
        <f t="shared" si="102"/>
        <v>10.180000000000291</v>
      </c>
      <c r="E3318"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>
        <f t="shared" si="103"/>
        <v>5873.59</v>
      </c>
      <c r="Q3318" s="5" t="s">
        <v>8317</v>
      </c>
      <c r="R3318" t="s">
        <v>8318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15">
        <f t="shared" si="102"/>
        <v>65</v>
      </c>
      <c r="E3319"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>
        <f t="shared" si="103"/>
        <v>557.5</v>
      </c>
      <c r="Q3319" s="5" t="s">
        <v>8317</v>
      </c>
      <c r="R3319" t="s">
        <v>8318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15">
        <f t="shared" si="102"/>
        <v>512</v>
      </c>
      <c r="E3320"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>
        <f t="shared" si="103"/>
        <v>1256</v>
      </c>
      <c r="Q3320" s="5" t="s">
        <v>8317</v>
      </c>
      <c r="R3320" t="s">
        <v>8318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15">
        <f t="shared" si="102"/>
        <v>40</v>
      </c>
      <c r="E3321"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>
        <f t="shared" si="103"/>
        <v>270</v>
      </c>
      <c r="Q3321" s="5" t="s">
        <v>8317</v>
      </c>
      <c r="R3321" t="s">
        <v>8318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15">
        <f t="shared" si="102"/>
        <v>25</v>
      </c>
      <c r="E3322"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>
        <f t="shared" si="103"/>
        <v>1262.5</v>
      </c>
      <c r="Q3322" s="5" t="s">
        <v>8317</v>
      </c>
      <c r="R3322" t="s">
        <v>8318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15">
        <f t="shared" si="102"/>
        <v>37</v>
      </c>
      <c r="E3323"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>
        <f t="shared" si="103"/>
        <v>268.5</v>
      </c>
      <c r="Q3323" s="5" t="s">
        <v>8317</v>
      </c>
      <c r="R3323" t="s">
        <v>8318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15">
        <f t="shared" si="102"/>
        <v>50</v>
      </c>
      <c r="E3324"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>
        <f t="shared" si="103"/>
        <v>1675</v>
      </c>
      <c r="Q3324" s="5" t="s">
        <v>8317</v>
      </c>
      <c r="R3324" t="s">
        <v>8318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15">
        <f t="shared" si="102"/>
        <v>259</v>
      </c>
      <c r="E3325"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>
        <f t="shared" si="103"/>
        <v>629.5</v>
      </c>
      <c r="Q3325" s="5" t="s">
        <v>8317</v>
      </c>
      <c r="R3325" t="s">
        <v>8318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15">
        <f t="shared" si="102"/>
        <v>25</v>
      </c>
      <c r="E3326"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>
        <f t="shared" si="103"/>
        <v>762.5</v>
      </c>
      <c r="Q3326" s="5" t="s">
        <v>8317</v>
      </c>
      <c r="R3326" t="s">
        <v>8318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15">
        <f t="shared" si="102"/>
        <v>50</v>
      </c>
      <c r="E3327"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>
        <f t="shared" si="103"/>
        <v>225</v>
      </c>
      <c r="Q3327" s="5" t="s">
        <v>8317</v>
      </c>
      <c r="R3327" t="s">
        <v>8318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15">
        <f t="shared" si="102"/>
        <v>110</v>
      </c>
      <c r="E3328"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>
        <f t="shared" si="103"/>
        <v>4055</v>
      </c>
      <c r="Q3328" s="5" t="s">
        <v>8317</v>
      </c>
      <c r="R3328" t="s">
        <v>8318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15">
        <f t="shared" si="102"/>
        <v>10</v>
      </c>
      <c r="E3329"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>
        <f t="shared" si="103"/>
        <v>405</v>
      </c>
      <c r="Q3329" s="5" t="s">
        <v>8317</v>
      </c>
      <c r="R3329" t="s">
        <v>8318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15">
        <f t="shared" si="102"/>
        <v>835</v>
      </c>
      <c r="E3330"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>
        <f t="shared" si="103"/>
        <v>1317.5</v>
      </c>
      <c r="Q3330" s="5" t="s">
        <v>8317</v>
      </c>
      <c r="R3330" t="s">
        <v>8318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15">
        <f t="shared" ref="D3331:D3394" si="104">F3331-E3331</f>
        <v>168</v>
      </c>
      <c r="E3331"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>
        <f t="shared" ref="P3331:P3394" si="105">AVERAGE(D3331:E3331)</f>
        <v>584</v>
      </c>
      <c r="Q3331" s="5" t="s">
        <v>8317</v>
      </c>
      <c r="R3331" t="s">
        <v>8318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15">
        <f t="shared" si="104"/>
        <v>94</v>
      </c>
      <c r="E3332"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>
        <f t="shared" si="105"/>
        <v>797</v>
      </c>
      <c r="Q3332" s="5" t="s">
        <v>8317</v>
      </c>
      <c r="R3332" t="s">
        <v>8318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15">
        <f t="shared" si="104"/>
        <v>226</v>
      </c>
      <c r="E3333"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>
        <f t="shared" si="105"/>
        <v>2613</v>
      </c>
      <c r="Q3333" s="5" t="s">
        <v>8317</v>
      </c>
      <c r="R3333" t="s">
        <v>8318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15">
        <f t="shared" si="104"/>
        <v>0</v>
      </c>
      <c r="E3334"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>
        <f t="shared" si="105"/>
        <v>3000</v>
      </c>
      <c r="Q3334" s="5" t="s">
        <v>8317</v>
      </c>
      <c r="R3334" t="s">
        <v>8318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15">
        <f t="shared" si="104"/>
        <v>160</v>
      </c>
      <c r="E3335"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>
        <f t="shared" si="105"/>
        <v>1830</v>
      </c>
      <c r="Q3335" s="5" t="s">
        <v>8317</v>
      </c>
      <c r="R3335" t="s">
        <v>8318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15">
        <f t="shared" si="104"/>
        <v>1495</v>
      </c>
      <c r="E3336"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>
        <f t="shared" si="105"/>
        <v>2683</v>
      </c>
      <c r="Q3336" s="5" t="s">
        <v>8317</v>
      </c>
      <c r="R3336" t="s">
        <v>8318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15">
        <f t="shared" si="104"/>
        <v>16</v>
      </c>
      <c r="E3337"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>
        <f t="shared" si="105"/>
        <v>2508</v>
      </c>
      <c r="Q3337" s="5" t="s">
        <v>8317</v>
      </c>
      <c r="R3337" t="s">
        <v>8318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15">
        <f t="shared" si="104"/>
        <v>0</v>
      </c>
      <c r="E3338"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>
        <f t="shared" si="105"/>
        <v>125</v>
      </c>
      <c r="Q3338" s="5" t="s">
        <v>8317</v>
      </c>
      <c r="R3338" t="s">
        <v>8318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15">
        <f t="shared" si="104"/>
        <v>255</v>
      </c>
      <c r="E3339"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>
        <f t="shared" si="105"/>
        <v>1377.5</v>
      </c>
      <c r="Q3339" s="5" t="s">
        <v>8317</v>
      </c>
      <c r="R3339" t="s">
        <v>8318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15">
        <f t="shared" si="104"/>
        <v>327</v>
      </c>
      <c r="E3340"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>
        <f t="shared" si="105"/>
        <v>7663.5</v>
      </c>
      <c r="Q3340" s="5" t="s">
        <v>8317</v>
      </c>
      <c r="R3340" t="s">
        <v>8318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15">
        <f t="shared" si="104"/>
        <v>348</v>
      </c>
      <c r="E3341"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>
        <f t="shared" si="105"/>
        <v>4174</v>
      </c>
      <c r="Q3341" s="5" t="s">
        <v>8317</v>
      </c>
      <c r="R3341" t="s">
        <v>8318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15">
        <f t="shared" si="104"/>
        <v>1145</v>
      </c>
      <c r="E3342"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>
        <f t="shared" si="105"/>
        <v>2072.5</v>
      </c>
      <c r="Q3342" s="5" t="s">
        <v>8317</v>
      </c>
      <c r="R3342" t="s">
        <v>8318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15">
        <f t="shared" si="104"/>
        <v>0</v>
      </c>
      <c r="E3343"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>
        <f t="shared" si="105"/>
        <v>1675</v>
      </c>
      <c r="Q3343" s="5" t="s">
        <v>8317</v>
      </c>
      <c r="R3343" t="s">
        <v>8318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15">
        <f t="shared" si="104"/>
        <v>100</v>
      </c>
      <c r="E3344"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>
        <f t="shared" si="105"/>
        <v>3050</v>
      </c>
      <c r="Q3344" s="5" t="s">
        <v>8317</v>
      </c>
      <c r="R3344" t="s">
        <v>8318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15">
        <f t="shared" si="104"/>
        <v>500</v>
      </c>
      <c r="E3345"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>
        <f t="shared" si="105"/>
        <v>600</v>
      </c>
      <c r="Q3345" s="5" t="s">
        <v>8317</v>
      </c>
      <c r="R3345" t="s">
        <v>8318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15">
        <f t="shared" si="104"/>
        <v>65</v>
      </c>
      <c r="E3346"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>
        <f t="shared" si="105"/>
        <v>2282.5</v>
      </c>
      <c r="Q3346" s="5" t="s">
        <v>8317</v>
      </c>
      <c r="R3346" t="s">
        <v>8318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15">
        <f t="shared" si="104"/>
        <v>150</v>
      </c>
      <c r="E3347"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>
        <f t="shared" si="105"/>
        <v>325</v>
      </c>
      <c r="Q3347" s="5" t="s">
        <v>8317</v>
      </c>
      <c r="R3347" t="s">
        <v>8318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15">
        <f t="shared" si="104"/>
        <v>150</v>
      </c>
      <c r="E3348"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>
        <f t="shared" si="105"/>
        <v>825</v>
      </c>
      <c r="Q3348" s="5" t="s">
        <v>8317</v>
      </c>
      <c r="R3348" t="s">
        <v>8318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15">
        <f t="shared" si="104"/>
        <v>389</v>
      </c>
      <c r="E3349"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>
        <f t="shared" si="105"/>
        <v>1194.5</v>
      </c>
      <c r="Q3349" s="5" t="s">
        <v>8317</v>
      </c>
      <c r="R3349" t="s">
        <v>8318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15">
        <f t="shared" si="104"/>
        <v>16</v>
      </c>
      <c r="E3350"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>
        <f t="shared" si="105"/>
        <v>2758</v>
      </c>
      <c r="Q3350" s="5" t="s">
        <v>8317</v>
      </c>
      <c r="R3350" t="s">
        <v>8318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15">
        <f t="shared" si="104"/>
        <v>534</v>
      </c>
      <c r="E3351"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>
        <f t="shared" si="105"/>
        <v>767</v>
      </c>
      <c r="Q3351" s="5" t="s">
        <v>8317</v>
      </c>
      <c r="R3351" t="s">
        <v>8318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15">
        <f t="shared" si="104"/>
        <v>155</v>
      </c>
      <c r="E3352"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>
        <f t="shared" si="105"/>
        <v>1827.5</v>
      </c>
      <c r="Q3352" s="5" t="s">
        <v>8317</v>
      </c>
      <c r="R3352" t="s">
        <v>8318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15">
        <f t="shared" si="104"/>
        <v>55</v>
      </c>
      <c r="E3353"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>
        <f t="shared" si="105"/>
        <v>2527.5</v>
      </c>
      <c r="Q3353" s="5" t="s">
        <v>8317</v>
      </c>
      <c r="R3353" t="s">
        <v>8318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15">
        <f t="shared" si="104"/>
        <v>376</v>
      </c>
      <c r="E3354"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>
        <f t="shared" si="105"/>
        <v>2688</v>
      </c>
      <c r="Q3354" s="5" t="s">
        <v>8317</v>
      </c>
      <c r="R3354" t="s">
        <v>8318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15">
        <f t="shared" si="104"/>
        <v>1075</v>
      </c>
      <c r="E3355"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>
        <f t="shared" si="105"/>
        <v>787.5</v>
      </c>
      <c r="Q3355" s="5" t="s">
        <v>8317</v>
      </c>
      <c r="R3355" t="s">
        <v>8318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15">
        <f t="shared" si="104"/>
        <v>58</v>
      </c>
      <c r="E3356"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>
        <f t="shared" si="105"/>
        <v>1529</v>
      </c>
      <c r="Q3356" s="5" t="s">
        <v>8317</v>
      </c>
      <c r="R3356" t="s">
        <v>8318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15">
        <f t="shared" si="104"/>
        <v>460</v>
      </c>
      <c r="E3357"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>
        <f t="shared" si="105"/>
        <v>1105</v>
      </c>
      <c r="Q3357" s="5" t="s">
        <v>8317</v>
      </c>
      <c r="R3357" t="s">
        <v>8318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15">
        <f t="shared" si="104"/>
        <v>21</v>
      </c>
      <c r="E3358"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>
        <f t="shared" si="105"/>
        <v>760.5</v>
      </c>
      <c r="Q3358" s="5" t="s">
        <v>8317</v>
      </c>
      <c r="R3358" t="s">
        <v>8318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15">
        <f t="shared" si="104"/>
        <v>20</v>
      </c>
      <c r="E3359"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>
        <f t="shared" si="105"/>
        <v>1010</v>
      </c>
      <c r="Q3359" s="5" t="s">
        <v>8317</v>
      </c>
      <c r="R3359" t="s">
        <v>8318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15">
        <f t="shared" si="104"/>
        <v>299</v>
      </c>
      <c r="E3360"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>
        <f t="shared" si="105"/>
        <v>5149.5</v>
      </c>
      <c r="Q3360" s="5" t="s">
        <v>8317</v>
      </c>
      <c r="R3360" t="s">
        <v>8318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15">
        <f t="shared" si="104"/>
        <v>250</v>
      </c>
      <c r="E3361"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>
        <f t="shared" si="105"/>
        <v>2125</v>
      </c>
      <c r="Q3361" s="5" t="s">
        <v>8317</v>
      </c>
      <c r="R3361" t="s">
        <v>8318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15">
        <f t="shared" si="104"/>
        <v>124</v>
      </c>
      <c r="E3362"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>
        <f t="shared" si="105"/>
        <v>4562</v>
      </c>
      <c r="Q3362" s="5" t="s">
        <v>8317</v>
      </c>
      <c r="R3362" t="s">
        <v>8318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15">
        <f t="shared" si="104"/>
        <v>673</v>
      </c>
      <c r="E3363"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>
        <f t="shared" si="105"/>
        <v>2836.5</v>
      </c>
      <c r="Q3363" s="5" t="s">
        <v>8317</v>
      </c>
      <c r="R3363" t="s">
        <v>8318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15">
        <f t="shared" si="104"/>
        <v>590</v>
      </c>
      <c r="E3364"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>
        <f t="shared" si="105"/>
        <v>545</v>
      </c>
      <c r="Q3364" s="5" t="s">
        <v>8317</v>
      </c>
      <c r="R3364" t="s">
        <v>8318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15">
        <f t="shared" si="104"/>
        <v>110</v>
      </c>
      <c r="E3365"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>
        <f t="shared" si="105"/>
        <v>3930</v>
      </c>
      <c r="Q3365" s="5" t="s">
        <v>8317</v>
      </c>
      <c r="R3365" t="s">
        <v>8318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15">
        <f t="shared" si="104"/>
        <v>178</v>
      </c>
      <c r="E3366"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>
        <f t="shared" si="105"/>
        <v>1589</v>
      </c>
      <c r="Q3366" s="5" t="s">
        <v>8317</v>
      </c>
      <c r="R3366" t="s">
        <v>8318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15">
        <f t="shared" si="104"/>
        <v>100</v>
      </c>
      <c r="E3367"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>
        <f t="shared" si="105"/>
        <v>1300</v>
      </c>
      <c r="Q3367" s="5" t="s">
        <v>8317</v>
      </c>
      <c r="R3367" t="s">
        <v>8318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15">
        <f t="shared" si="104"/>
        <v>605</v>
      </c>
      <c r="E3368"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>
        <f t="shared" si="105"/>
        <v>552.5</v>
      </c>
      <c r="Q3368" s="5" t="s">
        <v>8317</v>
      </c>
      <c r="R3368" t="s">
        <v>8318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15">
        <f t="shared" si="104"/>
        <v>140</v>
      </c>
      <c r="E3369"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>
        <f t="shared" si="105"/>
        <v>445</v>
      </c>
      <c r="Q3369" s="5" t="s">
        <v>8317</v>
      </c>
      <c r="R3369" t="s">
        <v>8318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15">
        <f t="shared" si="104"/>
        <v>46</v>
      </c>
      <c r="E3370"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>
        <f t="shared" si="105"/>
        <v>523</v>
      </c>
      <c r="Q3370" s="5" t="s">
        <v>8317</v>
      </c>
      <c r="R3370" t="s">
        <v>8318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15">
        <f t="shared" si="104"/>
        <v>195</v>
      </c>
      <c r="E3371"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>
        <f t="shared" si="105"/>
        <v>2597.5</v>
      </c>
      <c r="Q3371" s="5" t="s">
        <v>8317</v>
      </c>
      <c r="R3371" t="s">
        <v>8318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15">
        <f t="shared" si="104"/>
        <v>266</v>
      </c>
      <c r="E3372"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>
        <f t="shared" si="105"/>
        <v>883</v>
      </c>
      <c r="Q3372" s="5" t="s">
        <v>8317</v>
      </c>
      <c r="R3372" t="s">
        <v>8318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15">
        <f t="shared" si="104"/>
        <v>77</v>
      </c>
      <c r="E3373"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>
        <f t="shared" si="105"/>
        <v>138.5</v>
      </c>
      <c r="Q3373" s="5" t="s">
        <v>8317</v>
      </c>
      <c r="R3373" t="s">
        <v>8318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15">
        <f t="shared" si="104"/>
        <v>35</v>
      </c>
      <c r="E3374"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>
        <f t="shared" si="105"/>
        <v>517.5</v>
      </c>
      <c r="Q3374" s="5" t="s">
        <v>8317</v>
      </c>
      <c r="R3374" t="s">
        <v>8318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15">
        <f t="shared" si="104"/>
        <v>5</v>
      </c>
      <c r="E3375"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>
        <f t="shared" si="105"/>
        <v>1002.5</v>
      </c>
      <c r="Q3375" s="5" t="s">
        <v>8317</v>
      </c>
      <c r="R3375" t="s">
        <v>8318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15">
        <f t="shared" si="104"/>
        <v>230</v>
      </c>
      <c r="E3376"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>
        <f t="shared" si="105"/>
        <v>1865</v>
      </c>
      <c r="Q3376" s="5" t="s">
        <v>8317</v>
      </c>
      <c r="R3376" t="s">
        <v>8318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15">
        <f t="shared" si="104"/>
        <v>0</v>
      </c>
      <c r="E3377"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>
        <f t="shared" si="105"/>
        <v>1500</v>
      </c>
      <c r="Q3377" s="5" t="s">
        <v>8317</v>
      </c>
      <c r="R3377" t="s">
        <v>8318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15">
        <f t="shared" si="104"/>
        <v>1</v>
      </c>
      <c r="E3378"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>
        <f t="shared" si="105"/>
        <v>4000.5</v>
      </c>
      <c r="Q3378" s="5" t="s">
        <v>8317</v>
      </c>
      <c r="R3378" t="s">
        <v>8318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15">
        <f t="shared" si="104"/>
        <v>84</v>
      </c>
      <c r="E3379"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>
        <f t="shared" si="105"/>
        <v>4042</v>
      </c>
      <c r="Q3379" s="5" t="s">
        <v>8317</v>
      </c>
      <c r="R3379" t="s">
        <v>8318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15">
        <f t="shared" si="104"/>
        <v>42</v>
      </c>
      <c r="E3380"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>
        <f t="shared" si="105"/>
        <v>296</v>
      </c>
      <c r="Q3380" s="5" t="s">
        <v>8317</v>
      </c>
      <c r="R3380" t="s">
        <v>8318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15">
        <f t="shared" si="104"/>
        <v>73</v>
      </c>
      <c r="E3381"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>
        <f t="shared" si="105"/>
        <v>1036.5</v>
      </c>
      <c r="Q3381" s="5" t="s">
        <v>8317</v>
      </c>
      <c r="R3381" t="s">
        <v>8318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15">
        <f t="shared" si="104"/>
        <v>133</v>
      </c>
      <c r="E3382"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>
        <f t="shared" si="105"/>
        <v>1566.5</v>
      </c>
      <c r="Q3382" s="5" t="s">
        <v>8317</v>
      </c>
      <c r="R3382" t="s">
        <v>8318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15">
        <f t="shared" si="104"/>
        <v>90</v>
      </c>
      <c r="E3383"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>
        <f t="shared" si="105"/>
        <v>2045</v>
      </c>
      <c r="Q3383" s="5" t="s">
        <v>8317</v>
      </c>
      <c r="R3383" t="s">
        <v>8318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15">
        <f t="shared" si="104"/>
        <v>26</v>
      </c>
      <c r="E3384"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>
        <f t="shared" si="105"/>
        <v>1763</v>
      </c>
      <c r="Q3384" s="5" t="s">
        <v>8317</v>
      </c>
      <c r="R3384" t="s">
        <v>8318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15">
        <f t="shared" si="104"/>
        <v>205</v>
      </c>
      <c r="E3385"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>
        <f t="shared" si="105"/>
        <v>977.5</v>
      </c>
      <c r="Q3385" s="5" t="s">
        <v>8317</v>
      </c>
      <c r="R3385" t="s">
        <v>8318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15">
        <f t="shared" si="104"/>
        <v>0.65999999999985448</v>
      </c>
      <c r="E3386"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>
        <f t="shared" si="105"/>
        <v>3000.33</v>
      </c>
      <c r="Q3386" s="5" t="s">
        <v>8317</v>
      </c>
      <c r="R3386" t="s">
        <v>8318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15">
        <f t="shared" si="104"/>
        <v>0</v>
      </c>
      <c r="E3387"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>
        <f t="shared" si="105"/>
        <v>1000</v>
      </c>
      <c r="Q3387" s="5" t="s">
        <v>8317</v>
      </c>
      <c r="R3387" t="s">
        <v>8318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15">
        <f t="shared" si="104"/>
        <v>100</v>
      </c>
      <c r="E3388"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>
        <f t="shared" si="105"/>
        <v>1050</v>
      </c>
      <c r="Q3388" s="5" t="s">
        <v>8317</v>
      </c>
      <c r="R3388" t="s">
        <v>8318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15">
        <f t="shared" si="104"/>
        <v>506</v>
      </c>
      <c r="E3389"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>
        <f t="shared" si="105"/>
        <v>1753</v>
      </c>
      <c r="Q3389" s="5" t="s">
        <v>8317</v>
      </c>
      <c r="R3389" t="s">
        <v>8318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15">
        <f t="shared" si="104"/>
        <v>57</v>
      </c>
      <c r="E3390"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>
        <f t="shared" si="105"/>
        <v>778.5</v>
      </c>
      <c r="Q3390" s="5" t="s">
        <v>8317</v>
      </c>
      <c r="R3390" t="s">
        <v>8318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15">
        <f t="shared" si="104"/>
        <v>1450</v>
      </c>
      <c r="E3391"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>
        <f t="shared" si="105"/>
        <v>5725</v>
      </c>
      <c r="Q3391" s="5" t="s">
        <v>8317</v>
      </c>
      <c r="R3391" t="s">
        <v>8318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15">
        <f t="shared" si="104"/>
        <v>36</v>
      </c>
      <c r="E3392"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>
        <f t="shared" si="105"/>
        <v>768</v>
      </c>
      <c r="Q3392" s="5" t="s">
        <v>8317</v>
      </c>
      <c r="R3392" t="s">
        <v>8318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15">
        <f t="shared" si="104"/>
        <v>615</v>
      </c>
      <c r="E3393"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>
        <f t="shared" si="105"/>
        <v>557.5</v>
      </c>
      <c r="Q3393" s="5" t="s">
        <v>8317</v>
      </c>
      <c r="R3393" t="s">
        <v>8318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15">
        <f t="shared" si="104"/>
        <v>0</v>
      </c>
      <c r="E3394"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>
        <f t="shared" si="105"/>
        <v>250</v>
      </c>
      <c r="Q3394" s="5" t="s">
        <v>8317</v>
      </c>
      <c r="R3394" t="s">
        <v>8318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15">
        <f t="shared" ref="D3395:D3458" si="106">F3395-E3395</f>
        <v>87</v>
      </c>
      <c r="E3395"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>
        <f t="shared" ref="P3395:P3458" si="107">AVERAGE(D3395:E3395)</f>
        <v>793.5</v>
      </c>
      <c r="Q3395" s="5" t="s">
        <v>8317</v>
      </c>
      <c r="R3395" t="s">
        <v>8318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15">
        <f t="shared" si="106"/>
        <v>233</v>
      </c>
      <c r="E3396"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>
        <f t="shared" si="107"/>
        <v>391.5</v>
      </c>
      <c r="Q3396" s="5" t="s">
        <v>8317</v>
      </c>
      <c r="R3396" t="s">
        <v>8318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15">
        <f t="shared" si="106"/>
        <v>420</v>
      </c>
      <c r="E3397"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>
        <f t="shared" si="107"/>
        <v>460</v>
      </c>
      <c r="Q3397" s="5" t="s">
        <v>8317</v>
      </c>
      <c r="R3397" t="s">
        <v>8318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15">
        <f t="shared" si="106"/>
        <v>65</v>
      </c>
      <c r="E3398"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>
        <f t="shared" si="107"/>
        <v>782.5</v>
      </c>
      <c r="Q3398" s="5" t="s">
        <v>8317</v>
      </c>
      <c r="R3398" t="s">
        <v>8318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15">
        <f t="shared" si="106"/>
        <v>30</v>
      </c>
      <c r="E3399"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>
        <f t="shared" si="107"/>
        <v>140</v>
      </c>
      <c r="Q3399" s="5" t="s">
        <v>8317</v>
      </c>
      <c r="R3399" t="s">
        <v>8318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15">
        <f t="shared" si="106"/>
        <v>443</v>
      </c>
      <c r="E3400"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>
        <f t="shared" si="107"/>
        <v>2221.5</v>
      </c>
      <c r="Q3400" s="5" t="s">
        <v>8317</v>
      </c>
      <c r="R3400" t="s">
        <v>8318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15">
        <f t="shared" si="106"/>
        <v>45</v>
      </c>
      <c r="E3401"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>
        <f t="shared" si="107"/>
        <v>622.5</v>
      </c>
      <c r="Q3401" s="5" t="s">
        <v>8317</v>
      </c>
      <c r="R3401" t="s">
        <v>8318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15">
        <f t="shared" si="106"/>
        <v>41</v>
      </c>
      <c r="E3402"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>
        <f t="shared" si="107"/>
        <v>5020.5</v>
      </c>
      <c r="Q3402" s="5" t="s">
        <v>8317</v>
      </c>
      <c r="R3402" t="s">
        <v>8318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15">
        <f t="shared" si="106"/>
        <v>54</v>
      </c>
      <c r="E3403"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>
        <f t="shared" si="107"/>
        <v>1477</v>
      </c>
      <c r="Q3403" s="5" t="s">
        <v>8317</v>
      </c>
      <c r="R3403" t="s">
        <v>8318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15">
        <f t="shared" si="106"/>
        <v>1465</v>
      </c>
      <c r="E3404"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>
        <f t="shared" si="107"/>
        <v>8232.5</v>
      </c>
      <c r="Q3404" s="5" t="s">
        <v>8317</v>
      </c>
      <c r="R3404" t="s">
        <v>8318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15">
        <f t="shared" si="106"/>
        <v>0</v>
      </c>
      <c r="E3405"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>
        <f t="shared" si="107"/>
        <v>1000</v>
      </c>
      <c r="Q3405" s="5" t="s">
        <v>8317</v>
      </c>
      <c r="R3405" t="s">
        <v>8318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15">
        <f t="shared" si="106"/>
        <v>110</v>
      </c>
      <c r="E3406"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>
        <f t="shared" si="107"/>
        <v>305</v>
      </c>
      <c r="Q3406" s="5" t="s">
        <v>8317</v>
      </c>
      <c r="R3406" t="s">
        <v>8318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15">
        <f t="shared" si="106"/>
        <v>131.5</v>
      </c>
      <c r="E3407"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>
        <f t="shared" si="107"/>
        <v>240.75</v>
      </c>
      <c r="Q3407" s="5" t="s">
        <v>8317</v>
      </c>
      <c r="R3407" t="s">
        <v>8318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15">
        <f t="shared" si="106"/>
        <v>31</v>
      </c>
      <c r="E3408"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>
        <f t="shared" si="107"/>
        <v>5015.5</v>
      </c>
      <c r="Q3408" s="5" t="s">
        <v>8317</v>
      </c>
      <c r="R3408" t="s">
        <v>8318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15">
        <f t="shared" si="106"/>
        <v>142</v>
      </c>
      <c r="E3409"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>
        <f t="shared" si="107"/>
        <v>1071</v>
      </c>
      <c r="Q3409" s="5" t="s">
        <v>8317</v>
      </c>
      <c r="R3409" t="s">
        <v>8318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15">
        <f t="shared" si="106"/>
        <v>555</v>
      </c>
      <c r="E3410"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>
        <f t="shared" si="107"/>
        <v>527.5</v>
      </c>
      <c r="Q3410" s="5" t="s">
        <v>8317</v>
      </c>
      <c r="R3410" t="s">
        <v>8318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15">
        <f t="shared" si="106"/>
        <v>118</v>
      </c>
      <c r="E3411"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>
        <f t="shared" si="107"/>
        <v>309</v>
      </c>
      <c r="Q3411" s="5" t="s">
        <v>8317</v>
      </c>
      <c r="R3411" t="s">
        <v>8318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15">
        <f t="shared" si="106"/>
        <v>255</v>
      </c>
      <c r="E3412"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>
        <f t="shared" si="107"/>
        <v>1627.5</v>
      </c>
      <c r="Q3412" s="5" t="s">
        <v>8317</v>
      </c>
      <c r="R3412" t="s">
        <v>8318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15">
        <f t="shared" si="106"/>
        <v>535</v>
      </c>
      <c r="E3413"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>
        <f t="shared" si="107"/>
        <v>7767.5</v>
      </c>
      <c r="Q3413" s="5" t="s">
        <v>8317</v>
      </c>
      <c r="R3413" t="s">
        <v>8318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15">
        <f t="shared" si="106"/>
        <v>0</v>
      </c>
      <c r="E3414"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>
        <f t="shared" si="107"/>
        <v>1500</v>
      </c>
      <c r="Q3414" s="5" t="s">
        <v>8317</v>
      </c>
      <c r="R3414" t="s">
        <v>8318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15">
        <f t="shared" si="106"/>
        <v>150</v>
      </c>
      <c r="E3415"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>
        <f t="shared" si="107"/>
        <v>325</v>
      </c>
      <c r="Q3415" s="5" t="s">
        <v>8317</v>
      </c>
      <c r="R3415" t="s">
        <v>8318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15">
        <f t="shared" si="106"/>
        <v>105</v>
      </c>
      <c r="E3416"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>
        <f t="shared" si="107"/>
        <v>1552.5</v>
      </c>
      <c r="Q3416" s="5" t="s">
        <v>8317</v>
      </c>
      <c r="R3416" t="s">
        <v>8318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15">
        <f t="shared" si="106"/>
        <v>0</v>
      </c>
      <c r="E3417"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>
        <f t="shared" si="107"/>
        <v>100</v>
      </c>
      <c r="Q3417" s="5" t="s">
        <v>8317</v>
      </c>
      <c r="R3417" t="s">
        <v>8318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15">
        <f t="shared" si="106"/>
        <v>784</v>
      </c>
      <c r="E3418"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>
        <f t="shared" si="107"/>
        <v>2392</v>
      </c>
      <c r="Q3418" s="5" t="s">
        <v>8317</v>
      </c>
      <c r="R3418" t="s">
        <v>8318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15">
        <f t="shared" si="106"/>
        <v>9.9999999999909051E-3</v>
      </c>
      <c r="E3419"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>
        <f t="shared" si="107"/>
        <v>850.005</v>
      </c>
      <c r="Q3419" s="5" t="s">
        <v>8317</v>
      </c>
      <c r="R3419" t="s">
        <v>8318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15">
        <f t="shared" si="106"/>
        <v>35</v>
      </c>
      <c r="E3420"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>
        <f t="shared" si="107"/>
        <v>2017.5</v>
      </c>
      <c r="Q3420" s="5" t="s">
        <v>8317</v>
      </c>
      <c r="R3420" t="s">
        <v>8318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15">
        <f t="shared" si="106"/>
        <v>180</v>
      </c>
      <c r="E3421"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>
        <f t="shared" si="107"/>
        <v>1465</v>
      </c>
      <c r="Q3421" s="5" t="s">
        <v>8317</v>
      </c>
      <c r="R3421" t="s">
        <v>8318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15">
        <f t="shared" si="106"/>
        <v>266</v>
      </c>
      <c r="E3422"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>
        <f t="shared" si="107"/>
        <v>483</v>
      </c>
      <c r="Q3422" s="5" t="s">
        <v>8317</v>
      </c>
      <c r="R3422" t="s">
        <v>8318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15">
        <f t="shared" si="106"/>
        <v>115</v>
      </c>
      <c r="E3423"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>
        <f t="shared" si="107"/>
        <v>5057.5</v>
      </c>
      <c r="Q3423" s="5" t="s">
        <v>8317</v>
      </c>
      <c r="R3423" t="s">
        <v>8318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15">
        <f t="shared" si="106"/>
        <v>273</v>
      </c>
      <c r="E3424"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>
        <f t="shared" si="107"/>
        <v>1636.5</v>
      </c>
      <c r="Q3424" s="5" t="s">
        <v>8317</v>
      </c>
      <c r="R3424" t="s">
        <v>8318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15">
        <f t="shared" si="106"/>
        <v>100</v>
      </c>
      <c r="E3425"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>
        <f t="shared" si="107"/>
        <v>175</v>
      </c>
      <c r="Q3425" s="5" t="s">
        <v>8317</v>
      </c>
      <c r="R3425" t="s">
        <v>8318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15">
        <f t="shared" si="106"/>
        <v>215</v>
      </c>
      <c r="E3426"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>
        <f t="shared" si="107"/>
        <v>3107.5</v>
      </c>
      <c r="Q3426" s="5" t="s">
        <v>8317</v>
      </c>
      <c r="R3426" t="s">
        <v>8318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15">
        <f t="shared" si="106"/>
        <v>891.09999999999854</v>
      </c>
      <c r="E3427"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>
        <f t="shared" si="107"/>
        <v>15445.55</v>
      </c>
      <c r="Q3427" s="5" t="s">
        <v>8317</v>
      </c>
      <c r="R3427" t="s">
        <v>8318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15">
        <f t="shared" si="106"/>
        <v>305</v>
      </c>
      <c r="E3428"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>
        <f t="shared" si="107"/>
        <v>2027.5</v>
      </c>
      <c r="Q3428" s="5" t="s">
        <v>8317</v>
      </c>
      <c r="R3428" t="s">
        <v>8318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15">
        <f t="shared" si="106"/>
        <v>0</v>
      </c>
      <c r="E3429"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>
        <f t="shared" si="107"/>
        <v>750</v>
      </c>
      <c r="Q3429" s="5" t="s">
        <v>8317</v>
      </c>
      <c r="R3429" t="s">
        <v>8318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15">
        <f t="shared" si="106"/>
        <v>55</v>
      </c>
      <c r="E3430"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>
        <f t="shared" si="107"/>
        <v>1027.5</v>
      </c>
      <c r="Q3430" s="5" t="s">
        <v>8317</v>
      </c>
      <c r="R3430" t="s">
        <v>8318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15">
        <f t="shared" si="106"/>
        <v>45</v>
      </c>
      <c r="E3431"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>
        <f t="shared" si="107"/>
        <v>97.5</v>
      </c>
      <c r="Q3431" s="5" t="s">
        <v>8317</v>
      </c>
      <c r="R3431" t="s">
        <v>8318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15">
        <f t="shared" si="106"/>
        <v>170.98999999999978</v>
      </c>
      <c r="E3432"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>
        <f t="shared" si="107"/>
        <v>1085.4949999999999</v>
      </c>
      <c r="Q3432" s="5" t="s">
        <v>8317</v>
      </c>
      <c r="R3432" t="s">
        <v>8318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15">
        <f t="shared" si="106"/>
        <v>0</v>
      </c>
      <c r="E3433"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>
        <f t="shared" si="107"/>
        <v>1000</v>
      </c>
      <c r="Q3433" s="5" t="s">
        <v>8317</v>
      </c>
      <c r="R3433" t="s">
        <v>8318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15">
        <f t="shared" si="106"/>
        <v>193</v>
      </c>
      <c r="E3434"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>
        <f t="shared" si="107"/>
        <v>1096.5</v>
      </c>
      <c r="Q3434" s="5" t="s">
        <v>8317</v>
      </c>
      <c r="R3434" t="s">
        <v>8318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15">
        <f t="shared" si="106"/>
        <v>25</v>
      </c>
      <c r="E3435"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>
        <f t="shared" si="107"/>
        <v>4762.5</v>
      </c>
      <c r="Q3435" s="5" t="s">
        <v>8317</v>
      </c>
      <c r="R3435" t="s">
        <v>8318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15">
        <f t="shared" si="106"/>
        <v>555</v>
      </c>
      <c r="E3436"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>
        <f t="shared" si="107"/>
        <v>5277.5</v>
      </c>
      <c r="Q3436" s="5" t="s">
        <v>8317</v>
      </c>
      <c r="R3436" t="s">
        <v>8318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15">
        <f t="shared" si="106"/>
        <v>120</v>
      </c>
      <c r="E3437"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>
        <f t="shared" si="107"/>
        <v>560</v>
      </c>
      <c r="Q3437" s="5" t="s">
        <v>8317</v>
      </c>
      <c r="R3437" t="s">
        <v>8318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15">
        <f t="shared" si="106"/>
        <v>295</v>
      </c>
      <c r="E3438"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>
        <f t="shared" si="107"/>
        <v>2647.5</v>
      </c>
      <c r="Q3438" s="5" t="s">
        <v>8317</v>
      </c>
      <c r="R3438" t="s">
        <v>8318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15">
        <f t="shared" si="106"/>
        <v>30</v>
      </c>
      <c r="E3439"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>
        <f t="shared" si="107"/>
        <v>1515</v>
      </c>
      <c r="Q3439" s="5" t="s">
        <v>8317</v>
      </c>
      <c r="R3439" t="s">
        <v>8318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15">
        <f t="shared" si="106"/>
        <v>105</v>
      </c>
      <c r="E3440"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>
        <f t="shared" si="107"/>
        <v>1302.5</v>
      </c>
      <c r="Q3440" s="5" t="s">
        <v>8317</v>
      </c>
      <c r="R3440" t="s">
        <v>8318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15">
        <f t="shared" si="106"/>
        <v>416.1400000000001</v>
      </c>
      <c r="E3441"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>
        <f t="shared" si="107"/>
        <v>808.07</v>
      </c>
      <c r="Q3441" s="5" t="s">
        <v>8317</v>
      </c>
      <c r="R3441" t="s">
        <v>8318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15">
        <f t="shared" si="106"/>
        <v>260.92000000000007</v>
      </c>
      <c r="E3442"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>
        <f t="shared" si="107"/>
        <v>2630.46</v>
      </c>
      <c r="Q3442" s="5" t="s">
        <v>8317</v>
      </c>
      <c r="R3442" t="s">
        <v>8318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15">
        <f t="shared" si="106"/>
        <v>65</v>
      </c>
      <c r="E3443"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>
        <f t="shared" si="107"/>
        <v>1282.5</v>
      </c>
      <c r="Q3443" s="5" t="s">
        <v>8317</v>
      </c>
      <c r="R3443" t="s">
        <v>8318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15">
        <f t="shared" si="106"/>
        <v>0</v>
      </c>
      <c r="E3444"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>
        <f t="shared" si="107"/>
        <v>125</v>
      </c>
      <c r="Q3444" s="5" t="s">
        <v>8317</v>
      </c>
      <c r="R3444" t="s">
        <v>8318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15">
        <f t="shared" si="106"/>
        <v>855</v>
      </c>
      <c r="E3445"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>
        <f t="shared" si="107"/>
        <v>927.5</v>
      </c>
      <c r="Q3445" s="5" t="s">
        <v>8317</v>
      </c>
      <c r="R3445" t="s">
        <v>8318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15">
        <f t="shared" si="106"/>
        <v>567</v>
      </c>
      <c r="E3446"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>
        <f t="shared" si="107"/>
        <v>433.5</v>
      </c>
      <c r="Q3446" s="5" t="s">
        <v>8317</v>
      </c>
      <c r="R3446" t="s">
        <v>8318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15">
        <f t="shared" si="106"/>
        <v>0</v>
      </c>
      <c r="E3447"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>
        <f t="shared" si="107"/>
        <v>1000</v>
      </c>
      <c r="Q3447" s="5" t="s">
        <v>8317</v>
      </c>
      <c r="R3447" t="s">
        <v>8318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15">
        <f t="shared" si="106"/>
        <v>82</v>
      </c>
      <c r="E3448"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>
        <f t="shared" si="107"/>
        <v>541</v>
      </c>
      <c r="Q3448" s="5" t="s">
        <v>8317</v>
      </c>
      <c r="R3448" t="s">
        <v>8318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15">
        <f t="shared" si="106"/>
        <v>78</v>
      </c>
      <c r="E3449"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>
        <f t="shared" si="107"/>
        <v>539</v>
      </c>
      <c r="Q3449" s="5" t="s">
        <v>8317</v>
      </c>
      <c r="R3449" t="s">
        <v>8318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15">
        <f t="shared" si="106"/>
        <v>205</v>
      </c>
      <c r="E3450"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>
        <f t="shared" si="107"/>
        <v>1152.5</v>
      </c>
      <c r="Q3450" s="5" t="s">
        <v>8317</v>
      </c>
      <c r="R3450" t="s">
        <v>8318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15">
        <f t="shared" si="106"/>
        <v>565</v>
      </c>
      <c r="E3451"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>
        <f t="shared" si="107"/>
        <v>682.5</v>
      </c>
      <c r="Q3451" s="5" t="s">
        <v>8317</v>
      </c>
      <c r="R3451" t="s">
        <v>8318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15">
        <f t="shared" si="106"/>
        <v>260</v>
      </c>
      <c r="E3452"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>
        <f t="shared" si="107"/>
        <v>380</v>
      </c>
      <c r="Q3452" s="5" t="s">
        <v>8317</v>
      </c>
      <c r="R3452" t="s">
        <v>8318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15">
        <f t="shared" si="106"/>
        <v>8</v>
      </c>
      <c r="E3453"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>
        <f t="shared" si="107"/>
        <v>329</v>
      </c>
      <c r="Q3453" s="5" t="s">
        <v>8317</v>
      </c>
      <c r="R3453" t="s">
        <v>8318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15">
        <f t="shared" si="106"/>
        <v>532</v>
      </c>
      <c r="E3454"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>
        <f t="shared" si="107"/>
        <v>766</v>
      </c>
      <c r="Q3454" s="5" t="s">
        <v>8317</v>
      </c>
      <c r="R3454" t="s">
        <v>8318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15">
        <f t="shared" si="106"/>
        <v>85</v>
      </c>
      <c r="E3455"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>
        <f t="shared" si="107"/>
        <v>192.5</v>
      </c>
      <c r="Q3455" s="5" t="s">
        <v>8317</v>
      </c>
      <c r="R3455" t="s">
        <v>8318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15">
        <f t="shared" si="106"/>
        <v>5</v>
      </c>
      <c r="E3456"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>
        <f t="shared" si="107"/>
        <v>352.5</v>
      </c>
      <c r="Q3456" s="5" t="s">
        <v>8317</v>
      </c>
      <c r="R3456" t="s">
        <v>8318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15">
        <f t="shared" si="106"/>
        <v>65</v>
      </c>
      <c r="E3457"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>
        <f t="shared" si="107"/>
        <v>5032.5</v>
      </c>
      <c r="Q3457" s="5" t="s">
        <v>8317</v>
      </c>
      <c r="R3457" t="s">
        <v>8318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15">
        <f t="shared" si="106"/>
        <v>2739</v>
      </c>
      <c r="E3458"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>
        <f t="shared" si="107"/>
        <v>2869.5</v>
      </c>
      <c r="Q3458" s="5" t="s">
        <v>8317</v>
      </c>
      <c r="R3458" t="s">
        <v>8318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15">
        <f t="shared" ref="D3459:D3522" si="108">F3459-E3459</f>
        <v>804</v>
      </c>
      <c r="E3459"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>
        <f t="shared" ref="P3459:P3522" si="109">AVERAGE(D3459:E3459)</f>
        <v>1402</v>
      </c>
      <c r="Q3459" s="5" t="s">
        <v>8317</v>
      </c>
      <c r="R3459" t="s">
        <v>8318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15">
        <f t="shared" si="108"/>
        <v>238</v>
      </c>
      <c r="E3460"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>
        <f t="shared" si="109"/>
        <v>608</v>
      </c>
      <c r="Q3460" s="5" t="s">
        <v>8317</v>
      </c>
      <c r="R3460" t="s">
        <v>8318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15">
        <f t="shared" si="108"/>
        <v>131</v>
      </c>
      <c r="E3461"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>
        <f t="shared" si="109"/>
        <v>315.5</v>
      </c>
      <c r="Q3461" s="5" t="s">
        <v>8317</v>
      </c>
      <c r="R3461" t="s">
        <v>8318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15">
        <f t="shared" si="108"/>
        <v>450</v>
      </c>
      <c r="E3462"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>
        <f t="shared" si="109"/>
        <v>475</v>
      </c>
      <c r="Q3462" s="5" t="s">
        <v>8317</v>
      </c>
      <c r="R3462" t="s">
        <v>8318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15">
        <f t="shared" si="108"/>
        <v>195</v>
      </c>
      <c r="E3463"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>
        <f t="shared" si="109"/>
        <v>347.5</v>
      </c>
      <c r="Q3463" s="5" t="s">
        <v>8317</v>
      </c>
      <c r="R3463" t="s">
        <v>8318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15">
        <f t="shared" si="108"/>
        <v>255</v>
      </c>
      <c r="E3464"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>
        <f t="shared" si="109"/>
        <v>252.5</v>
      </c>
      <c r="Q3464" s="5" t="s">
        <v>8317</v>
      </c>
      <c r="R3464" t="s">
        <v>8318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15">
        <f t="shared" si="108"/>
        <v>338</v>
      </c>
      <c r="E3465"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>
        <f t="shared" si="109"/>
        <v>5169</v>
      </c>
      <c r="Q3465" s="5" t="s">
        <v>8317</v>
      </c>
      <c r="R3465" t="s">
        <v>8318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15">
        <f t="shared" si="108"/>
        <v>116.18000000000029</v>
      </c>
      <c r="E3466"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>
        <f t="shared" si="109"/>
        <v>2558.09</v>
      </c>
      <c r="Q3466" s="5" t="s">
        <v>8317</v>
      </c>
      <c r="R3466" t="s">
        <v>8318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15">
        <f t="shared" si="108"/>
        <v>60</v>
      </c>
      <c r="E3467"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>
        <f t="shared" si="109"/>
        <v>1030</v>
      </c>
      <c r="Q3467" s="5" t="s">
        <v>8317</v>
      </c>
      <c r="R3467" t="s">
        <v>8318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15">
        <f t="shared" si="108"/>
        <v>950</v>
      </c>
      <c r="E3468"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>
        <f t="shared" si="109"/>
        <v>2225</v>
      </c>
      <c r="Q3468" s="5" t="s">
        <v>8317</v>
      </c>
      <c r="R3468" t="s">
        <v>8318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15">
        <f t="shared" si="108"/>
        <v>30</v>
      </c>
      <c r="E3469"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>
        <f t="shared" si="109"/>
        <v>1515</v>
      </c>
      <c r="Q3469" s="5" t="s">
        <v>8317</v>
      </c>
      <c r="R3469" t="s">
        <v>8318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15">
        <f t="shared" si="108"/>
        <v>2178</v>
      </c>
      <c r="E3470"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>
        <f t="shared" si="109"/>
        <v>6089</v>
      </c>
      <c r="Q3470" s="5" t="s">
        <v>8317</v>
      </c>
      <c r="R3470" t="s">
        <v>8318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15">
        <f t="shared" si="108"/>
        <v>375</v>
      </c>
      <c r="E3471"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>
        <f t="shared" si="109"/>
        <v>1587.5</v>
      </c>
      <c r="Q3471" s="5" t="s">
        <v>8317</v>
      </c>
      <c r="R3471" t="s">
        <v>8318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15">
        <f t="shared" si="108"/>
        <v>125</v>
      </c>
      <c r="E3472"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>
        <f t="shared" si="109"/>
        <v>187.5</v>
      </c>
      <c r="Q3472" s="5" t="s">
        <v>8317</v>
      </c>
      <c r="R3472" t="s">
        <v>8318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15">
        <f t="shared" si="108"/>
        <v>573</v>
      </c>
      <c r="E3473"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>
        <f t="shared" si="109"/>
        <v>536.5</v>
      </c>
      <c r="Q3473" s="5" t="s">
        <v>8317</v>
      </c>
      <c r="R3473" t="s">
        <v>8318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15">
        <f t="shared" si="108"/>
        <v>41</v>
      </c>
      <c r="E3474"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>
        <f t="shared" si="109"/>
        <v>1020.5</v>
      </c>
      <c r="Q3474" s="5" t="s">
        <v>8317</v>
      </c>
      <c r="R3474" t="s">
        <v>8318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15">
        <f t="shared" si="108"/>
        <v>0</v>
      </c>
      <c r="E3475"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>
        <f t="shared" si="109"/>
        <v>2450</v>
      </c>
      <c r="Q3475" s="5" t="s">
        <v>8317</v>
      </c>
      <c r="R3475" t="s">
        <v>8318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15">
        <f t="shared" si="108"/>
        <v>20</v>
      </c>
      <c r="E3476"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>
        <f t="shared" si="109"/>
        <v>1010</v>
      </c>
      <c r="Q3476" s="5" t="s">
        <v>8317</v>
      </c>
      <c r="R3476" t="s">
        <v>8318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15">
        <f t="shared" si="108"/>
        <v>40</v>
      </c>
      <c r="E3477"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>
        <f t="shared" si="109"/>
        <v>170</v>
      </c>
      <c r="Q3477" s="5" t="s">
        <v>8317</v>
      </c>
      <c r="R3477" t="s">
        <v>8318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15">
        <f t="shared" si="108"/>
        <v>12</v>
      </c>
      <c r="E3478"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>
        <f t="shared" si="109"/>
        <v>156</v>
      </c>
      <c r="Q3478" s="5" t="s">
        <v>8317</v>
      </c>
      <c r="R3478" t="s">
        <v>8318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15">
        <f t="shared" si="108"/>
        <v>276</v>
      </c>
      <c r="E3479"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>
        <f t="shared" si="109"/>
        <v>1038</v>
      </c>
      <c r="Q3479" s="5" t="s">
        <v>8317</v>
      </c>
      <c r="R3479" t="s">
        <v>8318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15">
        <f t="shared" si="108"/>
        <v>257</v>
      </c>
      <c r="E3480"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>
        <f t="shared" si="109"/>
        <v>1128.5</v>
      </c>
      <c r="Q3480" s="5" t="s">
        <v>8317</v>
      </c>
      <c r="R3480" t="s">
        <v>8318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15">
        <f t="shared" si="108"/>
        <v>418</v>
      </c>
      <c r="E3481"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>
        <f t="shared" si="109"/>
        <v>959</v>
      </c>
      <c r="Q3481" s="5" t="s">
        <v>8317</v>
      </c>
      <c r="R3481" t="s">
        <v>8318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15">
        <f t="shared" si="108"/>
        <v>640</v>
      </c>
      <c r="E3482"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>
        <f t="shared" si="109"/>
        <v>1070</v>
      </c>
      <c r="Q3482" s="5" t="s">
        <v>8317</v>
      </c>
      <c r="R3482" t="s">
        <v>8318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15">
        <f t="shared" si="108"/>
        <v>1880</v>
      </c>
      <c r="E3483"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>
        <f t="shared" si="109"/>
        <v>5940</v>
      </c>
      <c r="Q3483" s="5" t="s">
        <v>8317</v>
      </c>
      <c r="R3483" t="s">
        <v>8318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15">
        <f t="shared" si="108"/>
        <v>1150</v>
      </c>
      <c r="E3484"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>
        <f t="shared" si="109"/>
        <v>2075</v>
      </c>
      <c r="Q3484" s="5" t="s">
        <v>8317</v>
      </c>
      <c r="R3484" t="s">
        <v>8318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15">
        <f t="shared" si="108"/>
        <v>2008</v>
      </c>
      <c r="E3485"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>
        <f t="shared" si="109"/>
        <v>2679</v>
      </c>
      <c r="Q3485" s="5" t="s">
        <v>8317</v>
      </c>
      <c r="R3485" t="s">
        <v>8318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15">
        <f t="shared" si="108"/>
        <v>356</v>
      </c>
      <c r="E3486"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>
        <f t="shared" si="109"/>
        <v>1428</v>
      </c>
      <c r="Q3486" s="5" t="s">
        <v>8317</v>
      </c>
      <c r="R3486" t="s">
        <v>8318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15">
        <f t="shared" si="108"/>
        <v>10</v>
      </c>
      <c r="E3487"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>
        <f t="shared" si="109"/>
        <v>830</v>
      </c>
      <c r="Q3487" s="5" t="s">
        <v>8317</v>
      </c>
      <c r="R3487" t="s">
        <v>8318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15">
        <f t="shared" si="108"/>
        <v>1656</v>
      </c>
      <c r="E3488"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>
        <f t="shared" si="109"/>
        <v>2328</v>
      </c>
      <c r="Q3488" s="5" t="s">
        <v>8317</v>
      </c>
      <c r="R3488" t="s">
        <v>8318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15">
        <f t="shared" si="108"/>
        <v>555</v>
      </c>
      <c r="E3489"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>
        <f t="shared" si="109"/>
        <v>1277.5</v>
      </c>
      <c r="Q3489" s="5" t="s">
        <v>8317</v>
      </c>
      <c r="R3489" t="s">
        <v>8318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15">
        <f t="shared" si="108"/>
        <v>636</v>
      </c>
      <c r="E3490"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>
        <f t="shared" si="109"/>
        <v>1818</v>
      </c>
      <c r="Q3490" s="5" t="s">
        <v>8317</v>
      </c>
      <c r="R3490" t="s">
        <v>8318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15">
        <f t="shared" si="108"/>
        <v>635</v>
      </c>
      <c r="E3491"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>
        <f t="shared" si="109"/>
        <v>2817.5</v>
      </c>
      <c r="Q3491" s="5" t="s">
        <v>8317</v>
      </c>
      <c r="R3491" t="s">
        <v>8318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15">
        <f t="shared" si="108"/>
        <v>275</v>
      </c>
      <c r="E3492"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>
        <f t="shared" si="109"/>
        <v>637.5</v>
      </c>
      <c r="Q3492" s="5" t="s">
        <v>8317</v>
      </c>
      <c r="R3492" t="s">
        <v>8318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15">
        <f t="shared" si="108"/>
        <v>291</v>
      </c>
      <c r="E3493"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>
        <f t="shared" si="109"/>
        <v>395.5</v>
      </c>
      <c r="Q3493" s="5" t="s">
        <v>8317</v>
      </c>
      <c r="R3493" t="s">
        <v>8318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15">
        <f t="shared" si="108"/>
        <v>200.2199999999998</v>
      </c>
      <c r="E3494"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>
        <f t="shared" si="109"/>
        <v>2000.11</v>
      </c>
      <c r="Q3494" s="5" t="s">
        <v>8317</v>
      </c>
      <c r="R3494" t="s">
        <v>8318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15">
        <f t="shared" si="108"/>
        <v>0</v>
      </c>
      <c r="E3495"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>
        <f t="shared" si="109"/>
        <v>750</v>
      </c>
      <c r="Q3495" s="5" t="s">
        <v>8317</v>
      </c>
      <c r="R3495" t="s">
        <v>8318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15">
        <f t="shared" si="108"/>
        <v>0</v>
      </c>
      <c r="E3496"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>
        <f t="shared" si="109"/>
        <v>200</v>
      </c>
      <c r="Q3496" s="5" t="s">
        <v>8317</v>
      </c>
      <c r="R3496" t="s">
        <v>8318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15">
        <f t="shared" si="108"/>
        <v>343</v>
      </c>
      <c r="E3497"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>
        <f t="shared" si="109"/>
        <v>2671.5</v>
      </c>
      <c r="Q3497" s="5" t="s">
        <v>8317</v>
      </c>
      <c r="R3497" t="s">
        <v>8318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15">
        <f t="shared" si="108"/>
        <v>732</v>
      </c>
      <c r="E3498"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>
        <f t="shared" si="109"/>
        <v>1866</v>
      </c>
      <c r="Q3498" s="5" t="s">
        <v>8317</v>
      </c>
      <c r="R3498" t="s">
        <v>8318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15">
        <f t="shared" si="108"/>
        <v>135</v>
      </c>
      <c r="E3499"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>
        <f t="shared" si="109"/>
        <v>843</v>
      </c>
      <c r="Q3499" s="5" t="s">
        <v>8317</v>
      </c>
      <c r="R3499" t="s">
        <v>8318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15">
        <f t="shared" si="108"/>
        <v>40</v>
      </c>
      <c r="E3500"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>
        <f t="shared" si="109"/>
        <v>845</v>
      </c>
      <c r="Q3500" s="5" t="s">
        <v>8317</v>
      </c>
      <c r="R3500" t="s">
        <v>8318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15">
        <f t="shared" si="108"/>
        <v>110</v>
      </c>
      <c r="E3501"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>
        <f t="shared" si="109"/>
        <v>1055</v>
      </c>
      <c r="Q3501" s="5" t="s">
        <v>8317</v>
      </c>
      <c r="R3501" t="s">
        <v>8318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15">
        <f t="shared" si="108"/>
        <v>63</v>
      </c>
      <c r="E3502"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>
        <f t="shared" si="109"/>
        <v>531.5</v>
      </c>
      <c r="Q3502" s="5" t="s">
        <v>8317</v>
      </c>
      <c r="R3502" t="s">
        <v>8318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15">
        <f t="shared" si="108"/>
        <v>10</v>
      </c>
      <c r="E3503"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>
        <f t="shared" si="109"/>
        <v>755</v>
      </c>
      <c r="Q3503" s="5" t="s">
        <v>8317</v>
      </c>
      <c r="R3503" t="s">
        <v>8318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15">
        <f t="shared" si="108"/>
        <v>216</v>
      </c>
      <c r="E3504"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>
        <f t="shared" si="109"/>
        <v>2108</v>
      </c>
      <c r="Q3504" s="5" t="s">
        <v>8317</v>
      </c>
      <c r="R3504" t="s">
        <v>8318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15">
        <f t="shared" si="108"/>
        <v>189</v>
      </c>
      <c r="E3505"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>
        <f t="shared" si="109"/>
        <v>1344.5</v>
      </c>
      <c r="Q3505" s="5" t="s">
        <v>8317</v>
      </c>
      <c r="R3505" t="s">
        <v>8318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15">
        <f t="shared" si="108"/>
        <v>0</v>
      </c>
      <c r="E3506"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>
        <f t="shared" si="109"/>
        <v>500</v>
      </c>
      <c r="Q3506" s="5" t="s">
        <v>8317</v>
      </c>
      <c r="R3506" t="s">
        <v>8318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15">
        <f t="shared" si="108"/>
        <v>94</v>
      </c>
      <c r="E3507"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>
        <f t="shared" si="109"/>
        <v>1297</v>
      </c>
      <c r="Q3507" s="5" t="s">
        <v>8317</v>
      </c>
      <c r="R3507" t="s">
        <v>8318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15">
        <f t="shared" si="108"/>
        <v>45</v>
      </c>
      <c r="E3508"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>
        <f t="shared" si="109"/>
        <v>1522.5</v>
      </c>
      <c r="Q3508" s="5" t="s">
        <v>8317</v>
      </c>
      <c r="R3508" t="s">
        <v>8318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15">
        <f t="shared" si="108"/>
        <v>440</v>
      </c>
      <c r="E3509"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>
        <f t="shared" si="109"/>
        <v>5220</v>
      </c>
      <c r="Q3509" s="5" t="s">
        <v>8317</v>
      </c>
      <c r="R3509" t="s">
        <v>8318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15">
        <f t="shared" si="108"/>
        <v>80</v>
      </c>
      <c r="E3510"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>
        <f t="shared" si="109"/>
        <v>90</v>
      </c>
      <c r="Q3510" s="5" t="s">
        <v>8317</v>
      </c>
      <c r="R3510" t="s">
        <v>8318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15">
        <f t="shared" si="108"/>
        <v>190</v>
      </c>
      <c r="E3511"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>
        <f t="shared" si="109"/>
        <v>1595</v>
      </c>
      <c r="Q3511" s="5" t="s">
        <v>8317</v>
      </c>
      <c r="R3511" t="s">
        <v>8318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15">
        <f t="shared" si="108"/>
        <v>5</v>
      </c>
      <c r="E3512"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>
        <f t="shared" si="109"/>
        <v>452.5</v>
      </c>
      <c r="Q3512" s="5" t="s">
        <v>8317</v>
      </c>
      <c r="R3512" t="s">
        <v>8318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15">
        <f t="shared" si="108"/>
        <v>18</v>
      </c>
      <c r="E3513"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>
        <f t="shared" si="109"/>
        <v>759</v>
      </c>
      <c r="Q3513" s="5" t="s">
        <v>8317</v>
      </c>
      <c r="R3513" t="s">
        <v>8318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15">
        <f t="shared" si="108"/>
        <v>0</v>
      </c>
      <c r="E3514"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>
        <f t="shared" si="109"/>
        <v>500</v>
      </c>
      <c r="Q3514" s="5" t="s">
        <v>8317</v>
      </c>
      <c r="R3514" t="s">
        <v>8318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15">
        <f t="shared" si="108"/>
        <v>515</v>
      </c>
      <c r="E3515"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>
        <f t="shared" si="109"/>
        <v>1657.5</v>
      </c>
      <c r="Q3515" s="5" t="s">
        <v>8317</v>
      </c>
      <c r="R3515" t="s">
        <v>8318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15">
        <f t="shared" si="108"/>
        <v>50</v>
      </c>
      <c r="E3516"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>
        <f t="shared" si="109"/>
        <v>275</v>
      </c>
      <c r="Q3516" s="5" t="s">
        <v>8317</v>
      </c>
      <c r="R3516" t="s">
        <v>8318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15">
        <f t="shared" si="108"/>
        <v>80</v>
      </c>
      <c r="E3517"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>
        <f t="shared" si="109"/>
        <v>1540</v>
      </c>
      <c r="Q3517" s="5" t="s">
        <v>8317</v>
      </c>
      <c r="R3517" t="s">
        <v>8318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15">
        <f t="shared" si="108"/>
        <v>0</v>
      </c>
      <c r="E3518"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>
        <f t="shared" si="109"/>
        <v>1250</v>
      </c>
      <c r="Q3518" s="5" t="s">
        <v>8317</v>
      </c>
      <c r="R3518" t="s">
        <v>8318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15">
        <f t="shared" si="108"/>
        <v>0</v>
      </c>
      <c r="E3519"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>
        <f t="shared" si="109"/>
        <v>2000</v>
      </c>
      <c r="Q3519" s="5" t="s">
        <v>8317</v>
      </c>
      <c r="R3519" t="s">
        <v>8318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15">
        <f t="shared" si="108"/>
        <v>150.69000000000005</v>
      </c>
      <c r="E3520"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>
        <f t="shared" si="109"/>
        <v>825.34500000000003</v>
      </c>
      <c r="Q3520" s="5" t="s">
        <v>8317</v>
      </c>
      <c r="R3520" t="s">
        <v>8318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15">
        <f t="shared" si="108"/>
        <v>27</v>
      </c>
      <c r="E3521"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>
        <f t="shared" si="109"/>
        <v>1013.5</v>
      </c>
      <c r="Q3521" s="5" t="s">
        <v>8317</v>
      </c>
      <c r="R3521" t="s">
        <v>8318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15">
        <f t="shared" si="108"/>
        <v>15</v>
      </c>
      <c r="E3522"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>
        <f t="shared" si="109"/>
        <v>1007.5</v>
      </c>
      <c r="Q3522" s="5" t="s">
        <v>8317</v>
      </c>
      <c r="R3522" t="s">
        <v>8318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15">
        <f t="shared" ref="D3523:D3586" si="110">F3523-E3523</f>
        <v>243</v>
      </c>
      <c r="E3523"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>
        <f t="shared" ref="P3523:P3586" si="111">AVERAGE(D3523:E3523)</f>
        <v>296.5</v>
      </c>
      <c r="Q3523" s="5" t="s">
        <v>8317</v>
      </c>
      <c r="R3523" t="s">
        <v>8318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15">
        <f t="shared" si="110"/>
        <v>0</v>
      </c>
      <c r="E3524"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>
        <f t="shared" si="111"/>
        <v>697.5</v>
      </c>
      <c r="Q3524" s="5" t="s">
        <v>8317</v>
      </c>
      <c r="R3524" t="s">
        <v>8318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15">
        <f t="shared" si="110"/>
        <v>546</v>
      </c>
      <c r="E3525"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>
        <f t="shared" si="111"/>
        <v>2273</v>
      </c>
      <c r="Q3525" s="5" t="s">
        <v>8317</v>
      </c>
      <c r="R3525" t="s">
        <v>8318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15">
        <f t="shared" si="110"/>
        <v>156</v>
      </c>
      <c r="E3526"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>
        <f t="shared" si="111"/>
        <v>5078</v>
      </c>
      <c r="Q3526" s="5" t="s">
        <v>8317</v>
      </c>
      <c r="R3526" t="s">
        <v>8318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15">
        <f t="shared" si="110"/>
        <v>30</v>
      </c>
      <c r="E3527"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>
        <f t="shared" si="111"/>
        <v>265</v>
      </c>
      <c r="Q3527" s="5" t="s">
        <v>8317</v>
      </c>
      <c r="R3527" t="s">
        <v>8318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15">
        <f t="shared" si="110"/>
        <v>66</v>
      </c>
      <c r="E3528"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>
        <f t="shared" si="111"/>
        <v>1683</v>
      </c>
      <c r="Q3528" s="5" t="s">
        <v>8317</v>
      </c>
      <c r="R3528" t="s">
        <v>8318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15">
        <f t="shared" si="110"/>
        <v>1015</v>
      </c>
      <c r="E3529"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>
        <f t="shared" si="111"/>
        <v>3507.5</v>
      </c>
      <c r="Q3529" s="5" t="s">
        <v>8317</v>
      </c>
      <c r="R3529" t="s">
        <v>8318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15">
        <f t="shared" si="110"/>
        <v>19</v>
      </c>
      <c r="E3530"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>
        <f t="shared" si="111"/>
        <v>834.5</v>
      </c>
      <c r="Q3530" s="5" t="s">
        <v>8317</v>
      </c>
      <c r="R3530" t="s">
        <v>8318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15">
        <f t="shared" si="110"/>
        <v>160</v>
      </c>
      <c r="E3531"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>
        <f t="shared" si="111"/>
        <v>330</v>
      </c>
      <c r="Q3531" s="5" t="s">
        <v>8317</v>
      </c>
      <c r="R3531" t="s">
        <v>8318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15">
        <f t="shared" si="110"/>
        <v>0</v>
      </c>
      <c r="E3532"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>
        <f t="shared" si="111"/>
        <v>1375</v>
      </c>
      <c r="Q3532" s="5" t="s">
        <v>8317</v>
      </c>
      <c r="R3532" t="s">
        <v>8318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15">
        <f t="shared" si="110"/>
        <v>280</v>
      </c>
      <c r="E3533"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>
        <f t="shared" si="111"/>
        <v>640</v>
      </c>
      <c r="Q3533" s="5" t="s">
        <v>8317</v>
      </c>
      <c r="R3533" t="s">
        <v>8318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15">
        <f t="shared" si="110"/>
        <v>182</v>
      </c>
      <c r="E3534"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>
        <f t="shared" si="111"/>
        <v>571</v>
      </c>
      <c r="Q3534" s="5" t="s">
        <v>8317</v>
      </c>
      <c r="R3534" t="s">
        <v>8318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15">
        <f t="shared" si="110"/>
        <v>131</v>
      </c>
      <c r="E3535"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>
        <f t="shared" si="111"/>
        <v>315.5</v>
      </c>
      <c r="Q3535" s="5" t="s">
        <v>8317</v>
      </c>
      <c r="R3535" t="s">
        <v>8318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15">
        <f t="shared" si="110"/>
        <v>2810</v>
      </c>
      <c r="E3536"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>
        <f t="shared" si="111"/>
        <v>3905</v>
      </c>
      <c r="Q3536" s="5" t="s">
        <v>8317</v>
      </c>
      <c r="R3536" t="s">
        <v>8318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15">
        <f t="shared" si="110"/>
        <v>63</v>
      </c>
      <c r="E3537"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>
        <f t="shared" si="111"/>
        <v>1031.5</v>
      </c>
      <c r="Q3537" s="5" t="s">
        <v>8317</v>
      </c>
      <c r="R3537" t="s">
        <v>8318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15">
        <f t="shared" si="110"/>
        <v>80</v>
      </c>
      <c r="E3538"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>
        <f t="shared" si="111"/>
        <v>115</v>
      </c>
      <c r="Q3538" s="5" t="s">
        <v>8317</v>
      </c>
      <c r="R3538" t="s">
        <v>8318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15">
        <f t="shared" si="110"/>
        <v>543</v>
      </c>
      <c r="E3539"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>
        <f t="shared" si="111"/>
        <v>609</v>
      </c>
      <c r="Q3539" s="5" t="s">
        <v>8317</v>
      </c>
      <c r="R3539" t="s">
        <v>8318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15">
        <f t="shared" si="110"/>
        <v>569</v>
      </c>
      <c r="E3540"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>
        <f t="shared" si="111"/>
        <v>1284.5</v>
      </c>
      <c r="Q3540" s="5" t="s">
        <v>8317</v>
      </c>
      <c r="R3540" t="s">
        <v>8318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15">
        <f t="shared" si="110"/>
        <v>118</v>
      </c>
      <c r="E3541"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>
        <f t="shared" si="111"/>
        <v>359</v>
      </c>
      <c r="Q3541" s="5" t="s">
        <v>8317</v>
      </c>
      <c r="R3541" t="s">
        <v>8318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15">
        <f t="shared" si="110"/>
        <v>69</v>
      </c>
      <c r="E3542"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>
        <f t="shared" si="111"/>
        <v>184.5</v>
      </c>
      <c r="Q3542" s="5" t="s">
        <v>8317</v>
      </c>
      <c r="R3542" t="s">
        <v>8318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15">
        <f t="shared" si="110"/>
        <v>60</v>
      </c>
      <c r="E3543"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>
        <f t="shared" si="111"/>
        <v>630</v>
      </c>
      <c r="Q3543" s="5" t="s">
        <v>8317</v>
      </c>
      <c r="R3543" t="s">
        <v>8318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15">
        <f t="shared" si="110"/>
        <v>123</v>
      </c>
      <c r="E3544"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>
        <f t="shared" si="111"/>
        <v>2811.5</v>
      </c>
      <c r="Q3544" s="5" t="s">
        <v>8317</v>
      </c>
      <c r="R3544" t="s">
        <v>8318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15">
        <f t="shared" si="110"/>
        <v>70</v>
      </c>
      <c r="E3545"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>
        <f t="shared" si="111"/>
        <v>785</v>
      </c>
      <c r="Q3545" s="5" t="s">
        <v>8317</v>
      </c>
      <c r="R3545" t="s">
        <v>8318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15">
        <f t="shared" si="110"/>
        <v>0</v>
      </c>
      <c r="E3546"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>
        <f t="shared" si="111"/>
        <v>1250</v>
      </c>
      <c r="Q3546" s="5" t="s">
        <v>8317</v>
      </c>
      <c r="R3546" t="s">
        <v>8318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15">
        <f t="shared" si="110"/>
        <v>1</v>
      </c>
      <c r="E3547"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>
        <f t="shared" si="111"/>
        <v>125.5</v>
      </c>
      <c r="Q3547" s="5" t="s">
        <v>8317</v>
      </c>
      <c r="R3547" t="s">
        <v>8318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15">
        <f t="shared" si="110"/>
        <v>25</v>
      </c>
      <c r="E3548"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>
        <f t="shared" si="111"/>
        <v>562.5</v>
      </c>
      <c r="Q3548" s="5" t="s">
        <v>8317</v>
      </c>
      <c r="R3548" t="s">
        <v>8318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15">
        <f t="shared" si="110"/>
        <v>5043.25</v>
      </c>
      <c r="E3549"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>
        <f t="shared" si="111"/>
        <v>20021.625</v>
      </c>
      <c r="Q3549" s="5" t="s">
        <v>8317</v>
      </c>
      <c r="R3549" t="s">
        <v>8318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15">
        <f t="shared" si="110"/>
        <v>40</v>
      </c>
      <c r="E3550"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>
        <f t="shared" si="111"/>
        <v>1070</v>
      </c>
      <c r="Q3550" s="5" t="s">
        <v>8317</v>
      </c>
      <c r="R3550" t="s">
        <v>8318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15">
        <f t="shared" si="110"/>
        <v>20</v>
      </c>
      <c r="E3551"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>
        <f t="shared" si="111"/>
        <v>510</v>
      </c>
      <c r="Q3551" s="5" t="s">
        <v>8317</v>
      </c>
      <c r="R3551" t="s">
        <v>8318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15">
        <f t="shared" si="110"/>
        <v>120</v>
      </c>
      <c r="E3552"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>
        <f t="shared" si="111"/>
        <v>1310</v>
      </c>
      <c r="Q3552" s="5" t="s">
        <v>8317</v>
      </c>
      <c r="R3552" t="s">
        <v>8318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15">
        <f t="shared" si="110"/>
        <v>27.5</v>
      </c>
      <c r="E3553"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>
        <f t="shared" si="111"/>
        <v>763.75</v>
      </c>
      <c r="Q3553" s="5" t="s">
        <v>8317</v>
      </c>
      <c r="R3553" t="s">
        <v>8318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15">
        <f t="shared" si="110"/>
        <v>0</v>
      </c>
      <c r="E3554"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>
        <f t="shared" si="111"/>
        <v>386.5</v>
      </c>
      <c r="Q3554" s="5" t="s">
        <v>8317</v>
      </c>
      <c r="R3554" t="s">
        <v>8318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15">
        <f t="shared" si="110"/>
        <v>345</v>
      </c>
      <c r="E3555"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>
        <f t="shared" si="111"/>
        <v>2922.5</v>
      </c>
      <c r="Q3555" s="5" t="s">
        <v>8317</v>
      </c>
      <c r="R3555" t="s">
        <v>8318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15">
        <f t="shared" si="110"/>
        <v>671.10999999999967</v>
      </c>
      <c r="E3556"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>
        <f t="shared" si="111"/>
        <v>2835.5549999999998</v>
      </c>
      <c r="Q3556" s="5" t="s">
        <v>8317</v>
      </c>
      <c r="R3556" t="s">
        <v>8318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15">
        <f t="shared" si="110"/>
        <v>0</v>
      </c>
      <c r="E3557"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>
        <f t="shared" si="111"/>
        <v>1200</v>
      </c>
      <c r="Q3557" s="5" t="s">
        <v>8317</v>
      </c>
      <c r="R3557" t="s">
        <v>8318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15">
        <f t="shared" si="110"/>
        <v>10</v>
      </c>
      <c r="E3558"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>
        <f t="shared" si="111"/>
        <v>1105</v>
      </c>
      <c r="Q3558" s="5" t="s">
        <v>8317</v>
      </c>
      <c r="R3558" t="s">
        <v>8318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15">
        <f t="shared" si="110"/>
        <v>36</v>
      </c>
      <c r="E3559"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>
        <f t="shared" si="111"/>
        <v>50018</v>
      </c>
      <c r="Q3559" s="5" t="s">
        <v>8317</v>
      </c>
      <c r="R3559" t="s">
        <v>8318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15">
        <f t="shared" si="110"/>
        <v>154</v>
      </c>
      <c r="E3560"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>
        <f t="shared" si="111"/>
        <v>252</v>
      </c>
      <c r="Q3560" s="5" t="s">
        <v>8317</v>
      </c>
      <c r="R3560" t="s">
        <v>8318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15">
        <f t="shared" si="110"/>
        <v>35</v>
      </c>
      <c r="E3561"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>
        <f t="shared" si="111"/>
        <v>517.5</v>
      </c>
      <c r="Q3561" s="5" t="s">
        <v>8317</v>
      </c>
      <c r="R3561" t="s">
        <v>8318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15">
        <f t="shared" si="110"/>
        <v>270</v>
      </c>
      <c r="E3562"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>
        <f t="shared" si="111"/>
        <v>1735</v>
      </c>
      <c r="Q3562" s="5" t="s">
        <v>8317</v>
      </c>
      <c r="R3562" t="s">
        <v>8318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15">
        <f t="shared" si="110"/>
        <v>60</v>
      </c>
      <c r="E3563"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>
        <f t="shared" si="111"/>
        <v>1280</v>
      </c>
      <c r="Q3563" s="5" t="s">
        <v>8317</v>
      </c>
      <c r="R3563" t="s">
        <v>8318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15">
        <f t="shared" si="110"/>
        <v>154</v>
      </c>
      <c r="E3564"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>
        <f t="shared" si="111"/>
        <v>234.5</v>
      </c>
      <c r="Q3564" s="5" t="s">
        <v>8317</v>
      </c>
      <c r="R3564" t="s">
        <v>8318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15">
        <f t="shared" si="110"/>
        <v>27.450000000000045</v>
      </c>
      <c r="E3565"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>
        <f t="shared" si="111"/>
        <v>263.72500000000002</v>
      </c>
      <c r="Q3565" s="5" t="s">
        <v>8317</v>
      </c>
      <c r="R3565" t="s">
        <v>8318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15">
        <f t="shared" si="110"/>
        <v>5</v>
      </c>
      <c r="E3566"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>
        <f t="shared" si="111"/>
        <v>502.5</v>
      </c>
      <c r="Q3566" s="5" t="s">
        <v>8317</v>
      </c>
      <c r="R3566" t="s">
        <v>8318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15">
        <f t="shared" si="110"/>
        <v>275</v>
      </c>
      <c r="E3567"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>
        <f t="shared" si="111"/>
        <v>587.5</v>
      </c>
      <c r="Q3567" s="5" t="s">
        <v>8317</v>
      </c>
      <c r="R3567" t="s">
        <v>8318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15">
        <f t="shared" si="110"/>
        <v>95</v>
      </c>
      <c r="E3568"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>
        <f t="shared" si="111"/>
        <v>1047.5</v>
      </c>
      <c r="Q3568" s="5" t="s">
        <v>8317</v>
      </c>
      <c r="R3568" t="s">
        <v>8318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15">
        <f t="shared" si="110"/>
        <v>88</v>
      </c>
      <c r="E3569"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>
        <f t="shared" si="111"/>
        <v>544</v>
      </c>
      <c r="Q3569" s="5" t="s">
        <v>8317</v>
      </c>
      <c r="R3569" t="s">
        <v>8318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15">
        <f t="shared" si="110"/>
        <v>110</v>
      </c>
      <c r="E3570"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>
        <f t="shared" si="111"/>
        <v>555</v>
      </c>
      <c r="Q3570" s="5" t="s">
        <v>8317</v>
      </c>
      <c r="R3570" t="s">
        <v>8318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15">
        <f t="shared" si="110"/>
        <v>24</v>
      </c>
      <c r="E3571"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>
        <f t="shared" si="111"/>
        <v>2512</v>
      </c>
      <c r="Q3571" s="5" t="s">
        <v>8317</v>
      </c>
      <c r="R3571" t="s">
        <v>8318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15">
        <f t="shared" si="110"/>
        <v>287</v>
      </c>
      <c r="E3572"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>
        <f t="shared" si="111"/>
        <v>1143.5</v>
      </c>
      <c r="Q3572" s="5" t="s">
        <v>8317</v>
      </c>
      <c r="R3572" t="s">
        <v>8318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15">
        <f t="shared" si="110"/>
        <v>331</v>
      </c>
      <c r="E3573"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>
        <f t="shared" si="111"/>
        <v>915.5</v>
      </c>
      <c r="Q3573" s="5" t="s">
        <v>8317</v>
      </c>
      <c r="R3573" t="s">
        <v>8318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15">
        <f t="shared" si="110"/>
        <v>0</v>
      </c>
      <c r="E3574"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>
        <f t="shared" si="111"/>
        <v>250</v>
      </c>
      <c r="Q3574" s="5" t="s">
        <v>8317</v>
      </c>
      <c r="R3574" t="s">
        <v>8318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15">
        <f t="shared" si="110"/>
        <v>84</v>
      </c>
      <c r="E3575"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>
        <f t="shared" si="111"/>
        <v>1542</v>
      </c>
      <c r="Q3575" s="5" t="s">
        <v>8317</v>
      </c>
      <c r="R3575" t="s">
        <v>8318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15">
        <f t="shared" si="110"/>
        <v>355</v>
      </c>
      <c r="E3576"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>
        <f t="shared" si="111"/>
        <v>3077.5</v>
      </c>
      <c r="Q3576" s="5" t="s">
        <v>8317</v>
      </c>
      <c r="R3576" t="s">
        <v>8318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15">
        <f t="shared" si="110"/>
        <v>133</v>
      </c>
      <c r="E3577"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>
        <f t="shared" si="111"/>
        <v>5066.5</v>
      </c>
      <c r="Q3577" s="5" t="s">
        <v>8317</v>
      </c>
      <c r="R3577" t="s">
        <v>8318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15">
        <f t="shared" si="110"/>
        <v>0</v>
      </c>
      <c r="E3578"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>
        <f t="shared" si="111"/>
        <v>50</v>
      </c>
      <c r="Q3578" s="5" t="s">
        <v>8317</v>
      </c>
      <c r="R3578" t="s">
        <v>8318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15">
        <f t="shared" si="110"/>
        <v>180</v>
      </c>
      <c r="E3579"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>
        <f t="shared" si="111"/>
        <v>390</v>
      </c>
      <c r="Q3579" s="5" t="s">
        <v>8317</v>
      </c>
      <c r="R3579" t="s">
        <v>8318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15">
        <f t="shared" si="110"/>
        <v>0.20000000000004547</v>
      </c>
      <c r="E3580"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>
        <f t="shared" si="111"/>
        <v>750.1</v>
      </c>
      <c r="Q3580" s="5" t="s">
        <v>8317</v>
      </c>
      <c r="R3580" t="s">
        <v>8318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15">
        <f t="shared" si="110"/>
        <v>0</v>
      </c>
      <c r="E3581"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>
        <f t="shared" si="111"/>
        <v>250</v>
      </c>
      <c r="Q3581" s="5" t="s">
        <v>8317</v>
      </c>
      <c r="R3581" t="s">
        <v>8318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15">
        <f t="shared" si="110"/>
        <v>125</v>
      </c>
      <c r="E3582"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>
        <f t="shared" si="111"/>
        <v>512.5</v>
      </c>
      <c r="Q3582" s="5" t="s">
        <v>8317</v>
      </c>
      <c r="R3582" t="s">
        <v>8318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15">
        <f t="shared" si="110"/>
        <v>0</v>
      </c>
      <c r="E3583"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>
        <f t="shared" si="111"/>
        <v>750</v>
      </c>
      <c r="Q3583" s="5" t="s">
        <v>8317</v>
      </c>
      <c r="R3583" t="s">
        <v>8318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15">
        <f t="shared" si="110"/>
        <v>1870</v>
      </c>
      <c r="E3584"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>
        <f t="shared" si="111"/>
        <v>1435</v>
      </c>
      <c r="Q3584" s="5" t="s">
        <v>8317</v>
      </c>
      <c r="R3584" t="s">
        <v>8318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15">
        <f t="shared" si="110"/>
        <v>255</v>
      </c>
      <c r="E3585"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>
        <f t="shared" si="111"/>
        <v>1627.5</v>
      </c>
      <c r="Q3585" s="5" t="s">
        <v>8317</v>
      </c>
      <c r="R3585" t="s">
        <v>8318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15">
        <f t="shared" si="110"/>
        <v>465</v>
      </c>
      <c r="E3586"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>
        <f t="shared" si="111"/>
        <v>1732.5</v>
      </c>
      <c r="Q3586" s="5" t="s">
        <v>8317</v>
      </c>
      <c r="R3586" t="s">
        <v>8318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15">
        <f t="shared" ref="D3587:D3650" si="112">F3587-E3587</f>
        <v>650</v>
      </c>
      <c r="E3587"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>
        <f t="shared" ref="P3587:P3650" si="113">AVERAGE(D3587:E3587)</f>
        <v>2025</v>
      </c>
      <c r="Q3587" s="5" t="s">
        <v>8317</v>
      </c>
      <c r="R3587" t="s">
        <v>8318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15">
        <f t="shared" si="112"/>
        <v>707</v>
      </c>
      <c r="E3588"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>
        <f t="shared" si="113"/>
        <v>4103.5</v>
      </c>
      <c r="Q3588" s="5" t="s">
        <v>8317</v>
      </c>
      <c r="R3588" t="s">
        <v>8318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15">
        <f t="shared" si="112"/>
        <v>133</v>
      </c>
      <c r="E3589"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>
        <f t="shared" si="113"/>
        <v>316.5</v>
      </c>
      <c r="Q3589" s="5" t="s">
        <v>8317</v>
      </c>
      <c r="R3589" t="s">
        <v>8318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15">
        <f t="shared" si="112"/>
        <v>1</v>
      </c>
      <c r="E3590"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>
        <f t="shared" si="113"/>
        <v>100.5</v>
      </c>
      <c r="Q3590" s="5" t="s">
        <v>8317</v>
      </c>
      <c r="R3590" t="s">
        <v>8318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15">
        <f t="shared" si="112"/>
        <v>1100</v>
      </c>
      <c r="E3591"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>
        <f t="shared" si="113"/>
        <v>2550</v>
      </c>
      <c r="Q3591" s="5" t="s">
        <v>8317</v>
      </c>
      <c r="R3591" t="s">
        <v>8318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15">
        <f t="shared" si="112"/>
        <v>3</v>
      </c>
      <c r="E3592"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>
        <f t="shared" si="113"/>
        <v>2501.5</v>
      </c>
      <c r="Q3592" s="5" t="s">
        <v>8317</v>
      </c>
      <c r="R3592" t="s">
        <v>8318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15">
        <f t="shared" si="112"/>
        <v>525</v>
      </c>
      <c r="E3593"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>
        <f t="shared" si="113"/>
        <v>612.5</v>
      </c>
      <c r="Q3593" s="5" t="s">
        <v>8317</v>
      </c>
      <c r="R3593" t="s">
        <v>8318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15">
        <f t="shared" si="112"/>
        <v>545</v>
      </c>
      <c r="E3594"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>
        <f t="shared" si="113"/>
        <v>1272.5</v>
      </c>
      <c r="Q3594" s="5" t="s">
        <v>8317</v>
      </c>
      <c r="R3594" t="s">
        <v>8318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15">
        <f t="shared" si="112"/>
        <v>319</v>
      </c>
      <c r="E3595"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>
        <f t="shared" si="113"/>
        <v>1659.5</v>
      </c>
      <c r="Q3595" s="5" t="s">
        <v>8317</v>
      </c>
      <c r="R3595" t="s">
        <v>8318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15">
        <f t="shared" si="112"/>
        <v>415</v>
      </c>
      <c r="E3596"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>
        <f t="shared" si="113"/>
        <v>1007.5</v>
      </c>
      <c r="Q3596" s="5" t="s">
        <v>8317</v>
      </c>
      <c r="R3596" t="s">
        <v>8318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15">
        <f t="shared" si="112"/>
        <v>481</v>
      </c>
      <c r="E3597"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>
        <f t="shared" si="113"/>
        <v>1540.5</v>
      </c>
      <c r="Q3597" s="5" t="s">
        <v>8317</v>
      </c>
      <c r="R3597" t="s">
        <v>8318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15">
        <f t="shared" si="112"/>
        <v>85</v>
      </c>
      <c r="E3598"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>
        <f t="shared" si="113"/>
        <v>592.5</v>
      </c>
      <c r="Q3598" s="5" t="s">
        <v>8317</v>
      </c>
      <c r="R3598" t="s">
        <v>8318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15">
        <f t="shared" si="112"/>
        <v>65</v>
      </c>
      <c r="E3599"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>
        <f t="shared" si="113"/>
        <v>1282.5</v>
      </c>
      <c r="Q3599" s="5" t="s">
        <v>8317</v>
      </c>
      <c r="R3599" t="s">
        <v>8318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15">
        <f t="shared" si="112"/>
        <v>101</v>
      </c>
      <c r="E3600"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>
        <f t="shared" si="113"/>
        <v>550.5</v>
      </c>
      <c r="Q3600" s="5" t="s">
        <v>8317</v>
      </c>
      <c r="R3600" t="s">
        <v>8318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15">
        <f t="shared" si="112"/>
        <v>510</v>
      </c>
      <c r="E3601"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>
        <f t="shared" si="113"/>
        <v>505</v>
      </c>
      <c r="Q3601" s="5" t="s">
        <v>8317</v>
      </c>
      <c r="R3601" t="s">
        <v>8318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15">
        <f t="shared" si="112"/>
        <v>3</v>
      </c>
      <c r="E3602"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>
        <f t="shared" si="113"/>
        <v>6.5</v>
      </c>
      <c r="Q3602" s="5" t="s">
        <v>8317</v>
      </c>
      <c r="R3602" t="s">
        <v>8318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15">
        <f t="shared" si="112"/>
        <v>87</v>
      </c>
      <c r="E3603"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>
        <f t="shared" si="113"/>
        <v>1043.5</v>
      </c>
      <c r="Q3603" s="5" t="s">
        <v>8317</v>
      </c>
      <c r="R3603" t="s">
        <v>8318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15">
        <f t="shared" si="112"/>
        <v>2</v>
      </c>
      <c r="E3604"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>
        <f t="shared" si="113"/>
        <v>2001</v>
      </c>
      <c r="Q3604" s="5" t="s">
        <v>8317</v>
      </c>
      <c r="R3604" t="s">
        <v>8318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15">
        <f t="shared" si="112"/>
        <v>1060</v>
      </c>
      <c r="E3605"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>
        <f t="shared" si="113"/>
        <v>1280</v>
      </c>
      <c r="Q3605" s="5" t="s">
        <v>8317</v>
      </c>
      <c r="R3605" t="s">
        <v>8318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15">
        <f t="shared" si="112"/>
        <v>385</v>
      </c>
      <c r="E3606"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>
        <f t="shared" si="113"/>
        <v>1692.5</v>
      </c>
      <c r="Q3606" s="5" t="s">
        <v>8317</v>
      </c>
      <c r="R3606" t="s">
        <v>8318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15">
        <f t="shared" si="112"/>
        <v>210</v>
      </c>
      <c r="E3607"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>
        <f t="shared" si="113"/>
        <v>230</v>
      </c>
      <c r="Q3607" s="5" t="s">
        <v>8317</v>
      </c>
      <c r="R3607" t="s">
        <v>8318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15">
        <f t="shared" si="112"/>
        <v>908</v>
      </c>
      <c r="E3608"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>
        <f t="shared" si="113"/>
        <v>1954</v>
      </c>
      <c r="Q3608" s="5" t="s">
        <v>8317</v>
      </c>
      <c r="R3608" t="s">
        <v>8318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15">
        <f t="shared" si="112"/>
        <v>30</v>
      </c>
      <c r="E3609"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>
        <f t="shared" si="113"/>
        <v>290</v>
      </c>
      <c r="Q3609" s="5" t="s">
        <v>8317</v>
      </c>
      <c r="R3609" t="s">
        <v>8318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15">
        <f t="shared" si="112"/>
        <v>0</v>
      </c>
      <c r="E3610"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>
        <f t="shared" si="113"/>
        <v>400</v>
      </c>
      <c r="Q3610" s="5" t="s">
        <v>8317</v>
      </c>
      <c r="R3610" t="s">
        <v>8318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15">
        <f t="shared" si="112"/>
        <v>1045</v>
      </c>
      <c r="E3611"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>
        <f t="shared" si="113"/>
        <v>1502.5</v>
      </c>
      <c r="Q3611" s="5" t="s">
        <v>8317</v>
      </c>
      <c r="R3611" t="s">
        <v>8318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15">
        <f t="shared" si="112"/>
        <v>623</v>
      </c>
      <c r="E3612"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>
        <f t="shared" si="113"/>
        <v>811.5</v>
      </c>
      <c r="Q3612" s="5" t="s">
        <v>8317</v>
      </c>
      <c r="R3612" t="s">
        <v>8318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15">
        <f t="shared" si="112"/>
        <v>900</v>
      </c>
      <c r="E3613"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>
        <f t="shared" si="113"/>
        <v>1700</v>
      </c>
      <c r="Q3613" s="5" t="s">
        <v>8317</v>
      </c>
      <c r="R3613" t="s">
        <v>8318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15">
        <f t="shared" si="112"/>
        <v>2220</v>
      </c>
      <c r="E3614"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>
        <f t="shared" si="113"/>
        <v>3610</v>
      </c>
      <c r="Q3614" s="5" t="s">
        <v>8317</v>
      </c>
      <c r="R3614" t="s">
        <v>8318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15">
        <f t="shared" si="112"/>
        <v>0</v>
      </c>
      <c r="E3615"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>
        <f t="shared" si="113"/>
        <v>625</v>
      </c>
      <c r="Q3615" s="5" t="s">
        <v>8317</v>
      </c>
      <c r="R3615" t="s">
        <v>8318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15">
        <f t="shared" si="112"/>
        <v>20</v>
      </c>
      <c r="E3616"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>
        <f t="shared" si="113"/>
        <v>1260</v>
      </c>
      <c r="Q3616" s="5" t="s">
        <v>8317</v>
      </c>
      <c r="R3616" t="s">
        <v>8318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15">
        <f t="shared" si="112"/>
        <v>170</v>
      </c>
      <c r="E3617"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>
        <f t="shared" si="113"/>
        <v>1335</v>
      </c>
      <c r="Q3617" s="5" t="s">
        <v>8317</v>
      </c>
      <c r="R3617" t="s">
        <v>8318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15">
        <f t="shared" si="112"/>
        <v>620</v>
      </c>
      <c r="E3618"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>
        <f t="shared" si="113"/>
        <v>1560</v>
      </c>
      <c r="Q3618" s="5" t="s">
        <v>8317</v>
      </c>
      <c r="R3618" t="s">
        <v>8318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15">
        <f t="shared" si="112"/>
        <v>140</v>
      </c>
      <c r="E3619"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>
        <f t="shared" si="113"/>
        <v>440</v>
      </c>
      <c r="Q3619" s="5" t="s">
        <v>8317</v>
      </c>
      <c r="R3619" t="s">
        <v>8318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15">
        <f t="shared" si="112"/>
        <v>20</v>
      </c>
      <c r="E3620"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>
        <f t="shared" si="113"/>
        <v>1010</v>
      </c>
      <c r="Q3620" s="5" t="s">
        <v>8317</v>
      </c>
      <c r="R3620" t="s">
        <v>8318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15">
        <f t="shared" si="112"/>
        <v>130</v>
      </c>
      <c r="E3621"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>
        <f t="shared" si="113"/>
        <v>565</v>
      </c>
      <c r="Q3621" s="5" t="s">
        <v>8317</v>
      </c>
      <c r="R3621" t="s">
        <v>8318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15">
        <f t="shared" si="112"/>
        <v>545</v>
      </c>
      <c r="E3622"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>
        <f t="shared" si="113"/>
        <v>5522.5</v>
      </c>
      <c r="Q3622" s="5" t="s">
        <v>8317</v>
      </c>
      <c r="R3622" t="s">
        <v>8318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15">
        <f t="shared" si="112"/>
        <v>292</v>
      </c>
      <c r="E3623"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>
        <f t="shared" si="113"/>
        <v>1646</v>
      </c>
      <c r="Q3623" s="5" t="s">
        <v>8317</v>
      </c>
      <c r="R3623" t="s">
        <v>8318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15">
        <f t="shared" si="112"/>
        <v>0.99000000000000909</v>
      </c>
      <c r="E3624"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>
        <f t="shared" si="113"/>
        <v>500.495</v>
      </c>
      <c r="Q3624" s="5" t="s">
        <v>8317</v>
      </c>
      <c r="R3624" t="s">
        <v>8318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15">
        <f t="shared" si="112"/>
        <v>500</v>
      </c>
      <c r="E3625"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>
        <f t="shared" si="113"/>
        <v>1500</v>
      </c>
      <c r="Q3625" s="5" t="s">
        <v>8317</v>
      </c>
      <c r="R3625" t="s">
        <v>8318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15">
        <f t="shared" si="112"/>
        <v>148</v>
      </c>
      <c r="E3626"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>
        <f t="shared" si="113"/>
        <v>1574</v>
      </c>
      <c r="Q3626" s="5" t="s">
        <v>8317</v>
      </c>
      <c r="R3626" t="s">
        <v>8318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15">
        <f t="shared" si="112"/>
        <v>80</v>
      </c>
      <c r="E3627"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>
        <f t="shared" si="113"/>
        <v>1540</v>
      </c>
      <c r="Q3627" s="5" t="s">
        <v>8317</v>
      </c>
      <c r="R3627" t="s">
        <v>8318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15">
        <f t="shared" si="112"/>
        <v>73</v>
      </c>
      <c r="E3628"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>
        <f t="shared" si="113"/>
        <v>2036.5</v>
      </c>
      <c r="Q3628" s="5" t="s">
        <v>8317</v>
      </c>
      <c r="R3628" t="s">
        <v>8318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15">
        <f t="shared" si="112"/>
        <v>0</v>
      </c>
      <c r="E3629"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>
        <f t="shared" si="113"/>
        <v>1000</v>
      </c>
      <c r="Q3629" s="5" t="s">
        <v>8317</v>
      </c>
      <c r="R3629" t="s">
        <v>8318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15">
        <f t="shared" si="112"/>
        <v>-100000</v>
      </c>
      <c r="E3630">
        <v>100000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>
        <f t="shared" si="113"/>
        <v>0</v>
      </c>
      <c r="Q3630" s="5" t="s">
        <v>8317</v>
      </c>
      <c r="R3630" t="s">
        <v>8359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15">
        <f t="shared" si="112"/>
        <v>-999998</v>
      </c>
      <c r="E3631">
        <v>1000000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>
        <f t="shared" si="113"/>
        <v>1</v>
      </c>
      <c r="Q3631" s="5" t="s">
        <v>8317</v>
      </c>
      <c r="R3631" t="s">
        <v>8359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15">
        <f t="shared" si="112"/>
        <v>-2999</v>
      </c>
      <c r="E3632">
        <v>3000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>
        <f t="shared" si="113"/>
        <v>0.5</v>
      </c>
      <c r="Q3632" s="5" t="s">
        <v>8317</v>
      </c>
      <c r="R3632" t="s">
        <v>8359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15">
        <f t="shared" si="112"/>
        <v>-8375</v>
      </c>
      <c r="E3633">
        <v>17100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>
        <f t="shared" si="113"/>
        <v>4362.5</v>
      </c>
      <c r="Q3633" s="5" t="s">
        <v>8317</v>
      </c>
      <c r="R3633" t="s">
        <v>8359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15">
        <f t="shared" si="112"/>
        <v>-400</v>
      </c>
      <c r="E3634">
        <v>500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>
        <f t="shared" si="113"/>
        <v>50</v>
      </c>
      <c r="Q3634" s="5" t="s">
        <v>8317</v>
      </c>
      <c r="R3634" t="s">
        <v>8359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15">
        <f t="shared" si="112"/>
        <v>-3238</v>
      </c>
      <c r="E3635">
        <v>5000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>
        <f t="shared" si="113"/>
        <v>881</v>
      </c>
      <c r="Q3635" s="5" t="s">
        <v>8317</v>
      </c>
      <c r="R3635" t="s">
        <v>8359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15">
        <f t="shared" si="112"/>
        <v>-71815</v>
      </c>
      <c r="E3636">
        <v>75000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>
        <f t="shared" si="113"/>
        <v>1592.5</v>
      </c>
      <c r="Q3636" s="5" t="s">
        <v>8317</v>
      </c>
      <c r="R3636" t="s">
        <v>8359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15">
        <f t="shared" si="112"/>
        <v>-2224</v>
      </c>
      <c r="E3637">
        <v>3500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>
        <f t="shared" si="113"/>
        <v>638</v>
      </c>
      <c r="Q3637" s="5" t="s">
        <v>8317</v>
      </c>
      <c r="R3637" t="s">
        <v>8359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15">
        <f t="shared" si="112"/>
        <v>-150000</v>
      </c>
      <c r="E3638">
        <v>150000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>
        <f t="shared" si="113"/>
        <v>0</v>
      </c>
      <c r="Q3638" s="5" t="s">
        <v>8317</v>
      </c>
      <c r="R3638" t="s">
        <v>8359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15">
        <f t="shared" si="112"/>
        <v>-2074</v>
      </c>
      <c r="E3639">
        <v>3000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>
        <f t="shared" si="113"/>
        <v>463</v>
      </c>
      <c r="Q3639" s="5" t="s">
        <v>8317</v>
      </c>
      <c r="R3639" t="s">
        <v>8359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15">
        <f t="shared" si="112"/>
        <v>-3084</v>
      </c>
      <c r="E3640">
        <v>3300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>
        <f t="shared" si="113"/>
        <v>108</v>
      </c>
      <c r="Q3640" s="5" t="s">
        <v>8317</v>
      </c>
      <c r="R3640" t="s">
        <v>8359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15">
        <f t="shared" si="112"/>
        <v>-24999</v>
      </c>
      <c r="E3641">
        <v>25000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>
        <f t="shared" si="113"/>
        <v>0.5</v>
      </c>
      <c r="Q3641" s="5" t="s">
        <v>8317</v>
      </c>
      <c r="R3641" t="s">
        <v>8359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15">
        <f t="shared" si="112"/>
        <v>-945</v>
      </c>
      <c r="E3642">
        <v>1000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>
        <f t="shared" si="113"/>
        <v>27.5</v>
      </c>
      <c r="Q3642" s="5" t="s">
        <v>8317</v>
      </c>
      <c r="R3642" t="s">
        <v>8359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15">
        <f t="shared" si="112"/>
        <v>-3000</v>
      </c>
      <c r="E3643">
        <v>3000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>
        <f t="shared" si="113"/>
        <v>0</v>
      </c>
      <c r="Q3643" s="5" t="s">
        <v>8317</v>
      </c>
      <c r="R3643" t="s">
        <v>8359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15">
        <f t="shared" si="112"/>
        <v>-685</v>
      </c>
      <c r="E3644">
        <v>700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>
        <f t="shared" si="113"/>
        <v>7.5</v>
      </c>
      <c r="Q3644" s="5" t="s">
        <v>8317</v>
      </c>
      <c r="R3644" t="s">
        <v>8359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15">
        <f t="shared" si="112"/>
        <v>-25000</v>
      </c>
      <c r="E3645">
        <v>25000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>
        <f t="shared" si="113"/>
        <v>0</v>
      </c>
      <c r="Q3645" s="5" t="s">
        <v>8317</v>
      </c>
      <c r="R3645" t="s">
        <v>8359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15">
        <f t="shared" si="112"/>
        <v>-4179</v>
      </c>
      <c r="E3646">
        <v>5000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>
        <f t="shared" si="113"/>
        <v>410.5</v>
      </c>
      <c r="Q3646" s="5" t="s">
        <v>8317</v>
      </c>
      <c r="R3646" t="s">
        <v>8359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15">
        <f t="shared" si="112"/>
        <v>-999</v>
      </c>
      <c r="E3647">
        <v>1000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>
        <f t="shared" si="113"/>
        <v>0.5</v>
      </c>
      <c r="Q3647" s="5" t="s">
        <v>8317</v>
      </c>
      <c r="R3647" t="s">
        <v>8359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15">
        <f t="shared" si="112"/>
        <v>-9519</v>
      </c>
      <c r="E3648">
        <v>10000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>
        <f t="shared" si="113"/>
        <v>240.5</v>
      </c>
      <c r="Q3648" s="5" t="s">
        <v>8317</v>
      </c>
      <c r="R3648" t="s">
        <v>8359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15">
        <f t="shared" si="112"/>
        <v>-470</v>
      </c>
      <c r="E3649">
        <v>500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>
        <f t="shared" si="113"/>
        <v>15</v>
      </c>
      <c r="Q3649" s="5" t="s">
        <v>8317</v>
      </c>
      <c r="R3649" t="s">
        <v>8359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15">
        <f t="shared" si="112"/>
        <v>153</v>
      </c>
      <c r="E3650"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>
        <f t="shared" si="113"/>
        <v>20076.5</v>
      </c>
      <c r="Q3650" s="5" t="s">
        <v>8317</v>
      </c>
      <c r="R3650" t="s">
        <v>8318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15">
        <f t="shared" ref="D3651:D3714" si="114">F3651-E3651</f>
        <v>30</v>
      </c>
      <c r="E3651"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>
        <f t="shared" ref="P3651:P3714" si="115">AVERAGE(D3651:E3651)</f>
        <v>390</v>
      </c>
      <c r="Q3651" s="5" t="s">
        <v>8317</v>
      </c>
      <c r="R3651" t="s">
        <v>8318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15">
        <f t="shared" si="114"/>
        <v>0</v>
      </c>
      <c r="E3652"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>
        <f t="shared" si="115"/>
        <v>250</v>
      </c>
      <c r="Q3652" s="5" t="s">
        <v>8317</v>
      </c>
      <c r="R3652" t="s">
        <v>8318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15">
        <f t="shared" si="114"/>
        <v>20</v>
      </c>
      <c r="E3653"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>
        <f t="shared" si="115"/>
        <v>260</v>
      </c>
      <c r="Q3653" s="5" t="s">
        <v>8317</v>
      </c>
      <c r="R3653" t="s">
        <v>8318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15">
        <f t="shared" si="114"/>
        <v>452</v>
      </c>
      <c r="E3654"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>
        <f t="shared" si="115"/>
        <v>376</v>
      </c>
      <c r="Q3654" s="5" t="s">
        <v>8317</v>
      </c>
      <c r="R3654" t="s">
        <v>8318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15">
        <f t="shared" si="114"/>
        <v>10</v>
      </c>
      <c r="E3655"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>
        <f t="shared" si="115"/>
        <v>1005</v>
      </c>
      <c r="Q3655" s="5" t="s">
        <v>8317</v>
      </c>
      <c r="R3655" t="s">
        <v>8318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15">
        <f t="shared" si="114"/>
        <v>1116</v>
      </c>
      <c r="E3656"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>
        <f t="shared" si="115"/>
        <v>1308</v>
      </c>
      <c r="Q3656" s="5" t="s">
        <v>8317</v>
      </c>
      <c r="R3656" t="s">
        <v>8318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15">
        <f t="shared" si="114"/>
        <v>813</v>
      </c>
      <c r="E3657"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>
        <f t="shared" si="115"/>
        <v>2906.5</v>
      </c>
      <c r="Q3657" s="5" t="s">
        <v>8317</v>
      </c>
      <c r="R3657" t="s">
        <v>8318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15">
        <f t="shared" si="114"/>
        <v>291</v>
      </c>
      <c r="E3658"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>
        <f t="shared" si="115"/>
        <v>2645.5</v>
      </c>
      <c r="Q3658" s="5" t="s">
        <v>8317</v>
      </c>
      <c r="R3658" t="s">
        <v>8318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15">
        <f t="shared" si="114"/>
        <v>215</v>
      </c>
      <c r="E3659"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>
        <f t="shared" si="115"/>
        <v>1107.5</v>
      </c>
      <c r="Q3659" s="5" t="s">
        <v>8317</v>
      </c>
      <c r="R3659" t="s">
        <v>8318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15">
        <f t="shared" si="114"/>
        <v>10</v>
      </c>
      <c r="E3660"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>
        <f t="shared" si="115"/>
        <v>755</v>
      </c>
      <c r="Q3660" s="5" t="s">
        <v>8317</v>
      </c>
      <c r="R3660" t="s">
        <v>8318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15">
        <f t="shared" si="114"/>
        <v>61</v>
      </c>
      <c r="E3661"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>
        <f t="shared" si="115"/>
        <v>1530.5</v>
      </c>
      <c r="Q3661" s="5" t="s">
        <v>8317</v>
      </c>
      <c r="R3661" t="s">
        <v>8318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15">
        <f t="shared" si="114"/>
        <v>0</v>
      </c>
      <c r="E3662"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>
        <f t="shared" si="115"/>
        <v>125</v>
      </c>
      <c r="Q3662" s="5" t="s">
        <v>8317</v>
      </c>
      <c r="R3662" t="s">
        <v>8318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15">
        <f t="shared" si="114"/>
        <v>330</v>
      </c>
      <c r="E3663"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>
        <f t="shared" si="115"/>
        <v>1665</v>
      </c>
      <c r="Q3663" s="5" t="s">
        <v>8317</v>
      </c>
      <c r="R3663" t="s">
        <v>8318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15">
        <f t="shared" si="114"/>
        <v>114</v>
      </c>
      <c r="E3664"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>
        <f t="shared" si="115"/>
        <v>4057</v>
      </c>
      <c r="Q3664" s="5" t="s">
        <v>8317</v>
      </c>
      <c r="R3664" t="s">
        <v>8318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15">
        <f t="shared" si="114"/>
        <v>9</v>
      </c>
      <c r="E3665"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>
        <f t="shared" si="115"/>
        <v>117</v>
      </c>
      <c r="Q3665" s="5" t="s">
        <v>8317</v>
      </c>
      <c r="R3665" t="s">
        <v>8318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15">
        <f t="shared" si="114"/>
        <v>75</v>
      </c>
      <c r="E3666"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>
        <f t="shared" si="115"/>
        <v>437.5</v>
      </c>
      <c r="Q3666" s="5" t="s">
        <v>8317</v>
      </c>
      <c r="R3666" t="s">
        <v>8318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15">
        <f t="shared" si="114"/>
        <v>94</v>
      </c>
      <c r="E3667"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>
        <f t="shared" si="115"/>
        <v>357</v>
      </c>
      <c r="Q3667" s="5" t="s">
        <v>8317</v>
      </c>
      <c r="R3667" t="s">
        <v>8318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15">
        <f t="shared" si="114"/>
        <v>0</v>
      </c>
      <c r="E3668"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>
        <f t="shared" si="115"/>
        <v>600</v>
      </c>
      <c r="Q3668" s="5" t="s">
        <v>8317</v>
      </c>
      <c r="R3668" t="s">
        <v>8318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15">
        <f t="shared" si="114"/>
        <v>95.110000000000127</v>
      </c>
      <c r="E3669"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>
        <f t="shared" si="115"/>
        <v>1547.5550000000001</v>
      </c>
      <c r="Q3669" s="5" t="s">
        <v>8317</v>
      </c>
      <c r="R3669" t="s">
        <v>8318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15">
        <f t="shared" si="114"/>
        <v>35</v>
      </c>
      <c r="E3670"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>
        <f t="shared" si="115"/>
        <v>517.5</v>
      </c>
      <c r="Q3670" s="5" t="s">
        <v>8317</v>
      </c>
      <c r="R3670" t="s">
        <v>8318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15">
        <f t="shared" si="114"/>
        <v>382</v>
      </c>
      <c r="E3671"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>
        <f t="shared" si="115"/>
        <v>691</v>
      </c>
      <c r="Q3671" s="5" t="s">
        <v>8317</v>
      </c>
      <c r="R3671" t="s">
        <v>8318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15">
        <f t="shared" si="114"/>
        <v>21</v>
      </c>
      <c r="E3672"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>
        <f t="shared" si="115"/>
        <v>120.5</v>
      </c>
      <c r="Q3672" s="5" t="s">
        <v>8317</v>
      </c>
      <c r="R3672" t="s">
        <v>8318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15">
        <f t="shared" si="114"/>
        <v>30</v>
      </c>
      <c r="E3673"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>
        <f t="shared" si="115"/>
        <v>1765</v>
      </c>
      <c r="Q3673" s="5" t="s">
        <v>8317</v>
      </c>
      <c r="R3673" t="s">
        <v>8318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15">
        <f t="shared" si="114"/>
        <v>46</v>
      </c>
      <c r="E3674"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>
        <f t="shared" si="115"/>
        <v>1523</v>
      </c>
      <c r="Q3674" s="5" t="s">
        <v>8317</v>
      </c>
      <c r="R3674" t="s">
        <v>8318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15">
        <f t="shared" si="114"/>
        <v>545</v>
      </c>
      <c r="E3675"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>
        <f t="shared" si="115"/>
        <v>2272.5</v>
      </c>
      <c r="Q3675" s="5" t="s">
        <v>8317</v>
      </c>
      <c r="R3675" t="s">
        <v>8318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15">
        <f t="shared" si="114"/>
        <v>0</v>
      </c>
      <c r="E3676"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>
        <f t="shared" si="115"/>
        <v>2250</v>
      </c>
      <c r="Q3676" s="5" t="s">
        <v>8317</v>
      </c>
      <c r="R3676" t="s">
        <v>8318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15">
        <f t="shared" si="114"/>
        <v>20</v>
      </c>
      <c r="E3677"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>
        <f t="shared" si="115"/>
        <v>35</v>
      </c>
      <c r="Q3677" s="5" t="s">
        <v>8317</v>
      </c>
      <c r="R3677" t="s">
        <v>8318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15">
        <f t="shared" si="114"/>
        <v>230</v>
      </c>
      <c r="E3678"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>
        <f t="shared" si="115"/>
        <v>515</v>
      </c>
      <c r="Q3678" s="5" t="s">
        <v>8317</v>
      </c>
      <c r="R3678" t="s">
        <v>8318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15">
        <f t="shared" si="114"/>
        <v>348.5</v>
      </c>
      <c r="E3679"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>
        <f t="shared" si="115"/>
        <v>6174.25</v>
      </c>
      <c r="Q3679" s="5" t="s">
        <v>8317</v>
      </c>
      <c r="R3679" t="s">
        <v>8318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15">
        <f t="shared" si="114"/>
        <v>50</v>
      </c>
      <c r="E3680"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>
        <f t="shared" si="115"/>
        <v>1025</v>
      </c>
      <c r="Q3680" s="5" t="s">
        <v>8317</v>
      </c>
      <c r="R3680" t="s">
        <v>8318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15">
        <f t="shared" si="114"/>
        <v>202</v>
      </c>
      <c r="E3681"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>
        <f t="shared" si="115"/>
        <v>1101</v>
      </c>
      <c r="Q3681" s="5" t="s">
        <v>8317</v>
      </c>
      <c r="R3681" t="s">
        <v>8318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15">
        <f t="shared" si="114"/>
        <v>383</v>
      </c>
      <c r="E3682"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>
        <f t="shared" si="115"/>
        <v>1691.5</v>
      </c>
      <c r="Q3682" s="5" t="s">
        <v>8317</v>
      </c>
      <c r="R3682" t="s">
        <v>8318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15">
        <f t="shared" si="114"/>
        <v>119</v>
      </c>
      <c r="E3683"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>
        <f t="shared" si="115"/>
        <v>559.5</v>
      </c>
      <c r="Q3683" s="5" t="s">
        <v>8317</v>
      </c>
      <c r="R3683" t="s">
        <v>8318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15">
        <f t="shared" si="114"/>
        <v>1176</v>
      </c>
      <c r="E3684"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>
        <f t="shared" si="115"/>
        <v>2088</v>
      </c>
      <c r="Q3684" s="5" t="s">
        <v>8317</v>
      </c>
      <c r="R3684" t="s">
        <v>8318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15">
        <f t="shared" si="114"/>
        <v>380</v>
      </c>
      <c r="E3685"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>
        <f t="shared" si="115"/>
        <v>1940</v>
      </c>
      <c r="Q3685" s="5" t="s">
        <v>8317</v>
      </c>
      <c r="R3685" t="s">
        <v>8318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15">
        <f t="shared" si="114"/>
        <v>293</v>
      </c>
      <c r="E3686"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>
        <f t="shared" si="115"/>
        <v>521.5</v>
      </c>
      <c r="Q3686" s="5" t="s">
        <v>8317</v>
      </c>
      <c r="R3686" t="s">
        <v>8318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15">
        <f t="shared" si="114"/>
        <v>285</v>
      </c>
      <c r="E3687"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>
        <f t="shared" si="115"/>
        <v>2642.5</v>
      </c>
      <c r="Q3687" s="5" t="s">
        <v>8317</v>
      </c>
      <c r="R3687" t="s">
        <v>8318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15">
        <f t="shared" si="114"/>
        <v>5</v>
      </c>
      <c r="E3688"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>
        <f t="shared" si="115"/>
        <v>177.5</v>
      </c>
      <c r="Q3688" s="5" t="s">
        <v>8317</v>
      </c>
      <c r="R3688" t="s">
        <v>8318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15">
        <f t="shared" si="114"/>
        <v>12.25</v>
      </c>
      <c r="E3689"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>
        <f t="shared" si="115"/>
        <v>2506.125</v>
      </c>
      <c r="Q3689" s="5" t="s">
        <v>8317</v>
      </c>
      <c r="R3689" t="s">
        <v>8318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15">
        <f t="shared" si="114"/>
        <v>275</v>
      </c>
      <c r="E3690"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>
        <f t="shared" si="115"/>
        <v>1637.5</v>
      </c>
      <c r="Q3690" s="5" t="s">
        <v>8317</v>
      </c>
      <c r="R3690" t="s">
        <v>8318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15">
        <f t="shared" si="114"/>
        <v>550</v>
      </c>
      <c r="E3691"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>
        <f t="shared" si="115"/>
        <v>1775</v>
      </c>
      <c r="Q3691" s="5" t="s">
        <v>8317</v>
      </c>
      <c r="R3691" t="s">
        <v>8318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15">
        <f t="shared" si="114"/>
        <v>300</v>
      </c>
      <c r="E3692"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>
        <f t="shared" si="115"/>
        <v>900</v>
      </c>
      <c r="Q3692" s="5" t="s">
        <v>8317</v>
      </c>
      <c r="R3692" t="s">
        <v>8318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15">
        <f t="shared" si="114"/>
        <v>11184</v>
      </c>
      <c r="E3693"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>
        <f t="shared" si="115"/>
        <v>25592</v>
      </c>
      <c r="Q3693" s="5" t="s">
        <v>8317</v>
      </c>
      <c r="R3693" t="s">
        <v>8318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15">
        <f t="shared" si="114"/>
        <v>260</v>
      </c>
      <c r="E3694"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>
        <f t="shared" si="115"/>
        <v>630</v>
      </c>
      <c r="Q3694" s="5" t="s">
        <v>8317</v>
      </c>
      <c r="R3694" t="s">
        <v>8318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15">
        <f t="shared" si="114"/>
        <v>97</v>
      </c>
      <c r="E3695"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>
        <f t="shared" si="115"/>
        <v>215</v>
      </c>
      <c r="Q3695" s="5" t="s">
        <v>8317</v>
      </c>
      <c r="R3695" t="s">
        <v>8318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15">
        <f t="shared" si="114"/>
        <v>260</v>
      </c>
      <c r="E3696"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>
        <f t="shared" si="115"/>
        <v>1880</v>
      </c>
      <c r="Q3696" s="5" t="s">
        <v>8317</v>
      </c>
      <c r="R3696" t="s">
        <v>8318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15">
        <f t="shared" si="114"/>
        <v>5</v>
      </c>
      <c r="E3697"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>
        <f t="shared" si="115"/>
        <v>2002.5</v>
      </c>
      <c r="Q3697" s="5" t="s">
        <v>8317</v>
      </c>
      <c r="R3697" t="s">
        <v>8318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15">
        <f t="shared" si="114"/>
        <v>1100</v>
      </c>
      <c r="E3698"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>
        <f t="shared" si="115"/>
        <v>1550</v>
      </c>
      <c r="Q3698" s="5" t="s">
        <v>8317</v>
      </c>
      <c r="R3698" t="s">
        <v>8318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15">
        <f t="shared" si="114"/>
        <v>160</v>
      </c>
      <c r="E3699"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>
        <f t="shared" si="115"/>
        <v>1080</v>
      </c>
      <c r="Q3699" s="5" t="s">
        <v>8317</v>
      </c>
      <c r="R3699" t="s">
        <v>8318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15">
        <f t="shared" si="114"/>
        <v>526</v>
      </c>
      <c r="E3700"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>
        <f t="shared" si="115"/>
        <v>2763</v>
      </c>
      <c r="Q3700" s="5" t="s">
        <v>8317</v>
      </c>
      <c r="R3700" t="s">
        <v>8318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15">
        <f t="shared" si="114"/>
        <v>20</v>
      </c>
      <c r="E3701"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>
        <f t="shared" si="115"/>
        <v>1260</v>
      </c>
      <c r="Q3701" s="5" t="s">
        <v>8317</v>
      </c>
      <c r="R3701" t="s">
        <v>8318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15">
        <f t="shared" si="114"/>
        <v>106</v>
      </c>
      <c r="E3702"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>
        <f t="shared" si="115"/>
        <v>303</v>
      </c>
      <c r="Q3702" s="5" t="s">
        <v>8317</v>
      </c>
      <c r="R3702" t="s">
        <v>8318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15">
        <f t="shared" si="114"/>
        <v>5</v>
      </c>
      <c r="E3703"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>
        <f t="shared" si="115"/>
        <v>752.5</v>
      </c>
      <c r="Q3703" s="5" t="s">
        <v>8317</v>
      </c>
      <c r="R3703" t="s">
        <v>8318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15">
        <f t="shared" si="114"/>
        <v>275</v>
      </c>
      <c r="E3704"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>
        <f t="shared" si="115"/>
        <v>1637.5</v>
      </c>
      <c r="Q3704" s="5" t="s">
        <v>8317</v>
      </c>
      <c r="R3704" t="s">
        <v>8318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15">
        <f t="shared" si="114"/>
        <v>246</v>
      </c>
      <c r="E3705"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>
        <f t="shared" si="115"/>
        <v>648</v>
      </c>
      <c r="Q3705" s="5" t="s">
        <v>8317</v>
      </c>
      <c r="R3705" t="s">
        <v>8318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15">
        <f t="shared" si="114"/>
        <v>109.00999999999999</v>
      </c>
      <c r="E3706"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>
        <f t="shared" si="115"/>
        <v>204.505</v>
      </c>
      <c r="Q3706" s="5" t="s">
        <v>8317</v>
      </c>
      <c r="R3706" t="s">
        <v>8318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15">
        <f t="shared" si="114"/>
        <v>98</v>
      </c>
      <c r="E3707"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>
        <f t="shared" si="115"/>
        <v>1462.5</v>
      </c>
      <c r="Q3707" s="5" t="s">
        <v>8317</v>
      </c>
      <c r="R3707" t="s">
        <v>8318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15">
        <f t="shared" si="114"/>
        <v>320</v>
      </c>
      <c r="E3708"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>
        <f t="shared" si="115"/>
        <v>910</v>
      </c>
      <c r="Q3708" s="5" t="s">
        <v>8317</v>
      </c>
      <c r="R3708" t="s">
        <v>8318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15">
        <f t="shared" si="114"/>
        <v>860</v>
      </c>
      <c r="E3709"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>
        <f t="shared" si="115"/>
        <v>930</v>
      </c>
      <c r="Q3709" s="5" t="s">
        <v>8317</v>
      </c>
      <c r="R3709" t="s">
        <v>8318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15">
        <f t="shared" si="114"/>
        <v>1400</v>
      </c>
      <c r="E3710"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>
        <f t="shared" si="115"/>
        <v>1050</v>
      </c>
      <c r="Q3710" s="5" t="s">
        <v>8317</v>
      </c>
      <c r="R3710" t="s">
        <v>8318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15">
        <f t="shared" si="114"/>
        <v>82.5</v>
      </c>
      <c r="E3711"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>
        <f t="shared" si="115"/>
        <v>541.25</v>
      </c>
      <c r="Q3711" s="5" t="s">
        <v>8317</v>
      </c>
      <c r="R3711" t="s">
        <v>8318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15">
        <f t="shared" si="114"/>
        <v>535</v>
      </c>
      <c r="E3712"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>
        <f t="shared" si="115"/>
        <v>917.5</v>
      </c>
      <c r="Q3712" s="5" t="s">
        <v>8317</v>
      </c>
      <c r="R3712" t="s">
        <v>8318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15">
        <f t="shared" si="114"/>
        <v>70</v>
      </c>
      <c r="E3713"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>
        <f t="shared" si="115"/>
        <v>285</v>
      </c>
      <c r="Q3713" s="5" t="s">
        <v>8317</v>
      </c>
      <c r="R3713" t="s">
        <v>8318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15">
        <f t="shared" si="114"/>
        <v>4030</v>
      </c>
      <c r="E3714"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>
        <f t="shared" si="115"/>
        <v>5765</v>
      </c>
      <c r="Q3714" s="5" t="s">
        <v>8317</v>
      </c>
      <c r="R3714" t="s">
        <v>8318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15">
        <f t="shared" ref="D3715:D3778" si="116">F3715-E3715</f>
        <v>30</v>
      </c>
      <c r="E3715"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>
        <f t="shared" ref="P3715:P3778" si="117">AVERAGE(D3715:E3715)</f>
        <v>1015</v>
      </c>
      <c r="Q3715" s="5" t="s">
        <v>8317</v>
      </c>
      <c r="R3715" t="s">
        <v>8318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15">
        <f t="shared" si="116"/>
        <v>235</v>
      </c>
      <c r="E3716"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>
        <f t="shared" si="117"/>
        <v>5117.5</v>
      </c>
      <c r="Q3716" s="5" t="s">
        <v>8317</v>
      </c>
      <c r="R3716" t="s">
        <v>8318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15">
        <f t="shared" si="116"/>
        <v>90</v>
      </c>
      <c r="E3717"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>
        <f t="shared" si="117"/>
        <v>1795</v>
      </c>
      <c r="Q3717" s="5" t="s">
        <v>8317</v>
      </c>
      <c r="R3717" t="s">
        <v>8318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15">
        <f t="shared" si="116"/>
        <v>446</v>
      </c>
      <c r="E3718"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>
        <f t="shared" si="117"/>
        <v>623</v>
      </c>
      <c r="Q3718" s="5" t="s">
        <v>8317</v>
      </c>
      <c r="R3718" t="s">
        <v>8318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15">
        <f t="shared" si="116"/>
        <v>30</v>
      </c>
      <c r="E3719"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>
        <f t="shared" si="117"/>
        <v>2015</v>
      </c>
      <c r="Q3719" s="5" t="s">
        <v>8317</v>
      </c>
      <c r="R3719" t="s">
        <v>8318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15">
        <f t="shared" si="116"/>
        <v>697</v>
      </c>
      <c r="E3720"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>
        <f t="shared" si="117"/>
        <v>598.5</v>
      </c>
      <c r="Q3720" s="5" t="s">
        <v>8317</v>
      </c>
      <c r="R3720" t="s">
        <v>8318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15">
        <f t="shared" si="116"/>
        <v>220</v>
      </c>
      <c r="E3721"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>
        <f t="shared" si="117"/>
        <v>210</v>
      </c>
      <c r="Q3721" s="5" t="s">
        <v>8317</v>
      </c>
      <c r="R3721" t="s">
        <v>8318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15">
        <f t="shared" si="116"/>
        <v>149</v>
      </c>
      <c r="E3722"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>
        <f t="shared" si="117"/>
        <v>1724.5</v>
      </c>
      <c r="Q3722" s="5" t="s">
        <v>8317</v>
      </c>
      <c r="R3722" t="s">
        <v>8318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15">
        <f t="shared" si="116"/>
        <v>40</v>
      </c>
      <c r="E3723"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>
        <f t="shared" si="117"/>
        <v>2520</v>
      </c>
      <c r="Q3723" s="5" t="s">
        <v>8317</v>
      </c>
      <c r="R3723" t="s">
        <v>8318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15">
        <f t="shared" si="116"/>
        <v>168</v>
      </c>
      <c r="E3724"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>
        <f t="shared" si="117"/>
        <v>834</v>
      </c>
      <c r="Q3724" s="5" t="s">
        <v>8317</v>
      </c>
      <c r="R3724" t="s">
        <v>8318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15">
        <f t="shared" si="116"/>
        <v>92</v>
      </c>
      <c r="E3725"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>
        <f t="shared" si="117"/>
        <v>2296</v>
      </c>
      <c r="Q3725" s="5" t="s">
        <v>8317</v>
      </c>
      <c r="R3725" t="s">
        <v>8318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15">
        <f t="shared" si="116"/>
        <v>109.55000000000018</v>
      </c>
      <c r="E3726"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>
        <f t="shared" si="117"/>
        <v>2204.7750000000001</v>
      </c>
      <c r="Q3726" s="5" t="s">
        <v>8317</v>
      </c>
      <c r="R3726" t="s">
        <v>8318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15">
        <f t="shared" si="116"/>
        <v>81</v>
      </c>
      <c r="E3727"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>
        <f t="shared" si="117"/>
        <v>190.5</v>
      </c>
      <c r="Q3727" s="5" t="s">
        <v>8317</v>
      </c>
      <c r="R3727" t="s">
        <v>8318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15">
        <f t="shared" si="116"/>
        <v>2029</v>
      </c>
      <c r="E3728"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>
        <f t="shared" si="117"/>
        <v>1439.5</v>
      </c>
      <c r="Q3728" s="5" t="s">
        <v>8317</v>
      </c>
      <c r="R3728" t="s">
        <v>8318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15">
        <f t="shared" si="116"/>
        <v>15</v>
      </c>
      <c r="E3729"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>
        <f t="shared" si="117"/>
        <v>1007.5</v>
      </c>
      <c r="Q3729" s="5" t="s">
        <v>8317</v>
      </c>
      <c r="R3729" t="s">
        <v>8318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15">
        <f t="shared" si="116"/>
        <v>-18138</v>
      </c>
      <c r="E3730">
        <v>20000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>
        <f t="shared" si="117"/>
        <v>931</v>
      </c>
      <c r="Q3730" s="5" t="s">
        <v>8317</v>
      </c>
      <c r="R3730" t="s">
        <v>8318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15">
        <f t="shared" si="116"/>
        <v>-4638</v>
      </c>
      <c r="E3731">
        <v>5000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>
        <f t="shared" si="117"/>
        <v>181</v>
      </c>
      <c r="Q3731" s="5" t="s">
        <v>8317</v>
      </c>
      <c r="R3731" t="s">
        <v>8318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15">
        <f t="shared" si="116"/>
        <v>-900</v>
      </c>
      <c r="E3732">
        <v>1000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>
        <f t="shared" si="117"/>
        <v>50</v>
      </c>
      <c r="Q3732" s="5" t="s">
        <v>8317</v>
      </c>
      <c r="R3732" t="s">
        <v>8318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15">
        <f t="shared" si="116"/>
        <v>-4880</v>
      </c>
      <c r="E3733">
        <v>5500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>
        <f t="shared" si="117"/>
        <v>310</v>
      </c>
      <c r="Q3733" s="5" t="s">
        <v>8317</v>
      </c>
      <c r="R3733" t="s">
        <v>8318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15">
        <f t="shared" si="116"/>
        <v>-719</v>
      </c>
      <c r="E3734">
        <v>850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>
        <f t="shared" si="117"/>
        <v>65.5</v>
      </c>
      <c r="Q3734" s="5" t="s">
        <v>8317</v>
      </c>
      <c r="R3734" t="s">
        <v>8318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15">
        <f t="shared" si="116"/>
        <v>-1500</v>
      </c>
      <c r="E3735">
        <v>1500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>
        <f t="shared" si="117"/>
        <v>0</v>
      </c>
      <c r="Q3735" s="5" t="s">
        <v>8317</v>
      </c>
      <c r="R3735" t="s">
        <v>8318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15">
        <f t="shared" si="116"/>
        <v>-1073</v>
      </c>
      <c r="E3736">
        <v>1500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>
        <f t="shared" si="117"/>
        <v>213.5</v>
      </c>
      <c r="Q3736" s="5" t="s">
        <v>8317</v>
      </c>
      <c r="R3736" t="s">
        <v>8318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15">
        <f t="shared" si="116"/>
        <v>-130</v>
      </c>
      <c r="E3737">
        <v>150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>
        <f t="shared" si="117"/>
        <v>10</v>
      </c>
      <c r="Q3737" s="5" t="s">
        <v>8317</v>
      </c>
      <c r="R3737" t="s">
        <v>8318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15">
        <f t="shared" si="116"/>
        <v>-1490</v>
      </c>
      <c r="E3738">
        <v>1500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>
        <f t="shared" si="117"/>
        <v>5</v>
      </c>
      <c r="Q3738" s="5" t="s">
        <v>8317</v>
      </c>
      <c r="R3738" t="s">
        <v>8318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15">
        <f t="shared" si="116"/>
        <v>-550</v>
      </c>
      <c r="E3739">
        <v>700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>
        <f t="shared" si="117"/>
        <v>75</v>
      </c>
      <c r="Q3739" s="5" t="s">
        <v>8317</v>
      </c>
      <c r="R3739" t="s">
        <v>8318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15">
        <f t="shared" si="116"/>
        <v>-1230</v>
      </c>
      <c r="E3740">
        <v>1500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>
        <f t="shared" si="117"/>
        <v>135</v>
      </c>
      <c r="Q3740" s="5" t="s">
        <v>8317</v>
      </c>
      <c r="R3740" t="s">
        <v>8318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15">
        <f t="shared" si="116"/>
        <v>-3195</v>
      </c>
      <c r="E3741">
        <v>4000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>
        <f t="shared" si="117"/>
        <v>402.5</v>
      </c>
      <c r="Q3741" s="5" t="s">
        <v>8317</v>
      </c>
      <c r="R3741" t="s">
        <v>8318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15">
        <f t="shared" si="116"/>
        <v>-1642</v>
      </c>
      <c r="E3742">
        <v>2000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>
        <f t="shared" si="117"/>
        <v>179</v>
      </c>
      <c r="Q3742" s="5" t="s">
        <v>8317</v>
      </c>
      <c r="R3742" t="s">
        <v>8318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15">
        <f t="shared" si="116"/>
        <v>-20000</v>
      </c>
      <c r="E3743">
        <v>20000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>
        <f t="shared" si="117"/>
        <v>0</v>
      </c>
      <c r="Q3743" s="5" t="s">
        <v>8317</v>
      </c>
      <c r="R3743" t="s">
        <v>8318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15">
        <f t="shared" si="116"/>
        <v>-4900</v>
      </c>
      <c r="E3744">
        <v>5000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>
        <f t="shared" si="117"/>
        <v>50</v>
      </c>
      <c r="Q3744" s="5" t="s">
        <v>8317</v>
      </c>
      <c r="R3744" t="s">
        <v>8318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15">
        <f t="shared" si="116"/>
        <v>-2200</v>
      </c>
      <c r="E3745">
        <v>2200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>
        <f t="shared" si="117"/>
        <v>0</v>
      </c>
      <c r="Q3745" s="5" t="s">
        <v>8317</v>
      </c>
      <c r="R3745" t="s">
        <v>8318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15">
        <f t="shared" si="116"/>
        <v>-1200</v>
      </c>
      <c r="E3746">
        <v>1200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>
        <f t="shared" si="117"/>
        <v>0</v>
      </c>
      <c r="Q3746" s="5" t="s">
        <v>8317</v>
      </c>
      <c r="R3746" t="s">
        <v>8318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15">
        <f t="shared" si="116"/>
        <v>-90</v>
      </c>
      <c r="E3747">
        <v>100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>
        <f t="shared" si="117"/>
        <v>5</v>
      </c>
      <c r="Q3747" s="5" t="s">
        <v>8317</v>
      </c>
      <c r="R3747" t="s">
        <v>8318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15">
        <f t="shared" si="116"/>
        <v>-8298</v>
      </c>
      <c r="E3748">
        <v>8500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>
        <f t="shared" si="117"/>
        <v>101</v>
      </c>
      <c r="Q3748" s="5" t="s">
        <v>8317</v>
      </c>
      <c r="R3748" t="s">
        <v>8318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15">
        <f t="shared" si="116"/>
        <v>-2475</v>
      </c>
      <c r="E3749">
        <v>2500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>
        <f t="shared" si="117"/>
        <v>12.5</v>
      </c>
      <c r="Q3749" s="5" t="s">
        <v>8317</v>
      </c>
      <c r="R3749" t="s">
        <v>8318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15">
        <f t="shared" si="116"/>
        <v>176</v>
      </c>
      <c r="E3750"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>
        <f t="shared" si="117"/>
        <v>2588</v>
      </c>
      <c r="Q3750" s="5" t="s">
        <v>8317</v>
      </c>
      <c r="R3750" t="s">
        <v>8359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15">
        <f t="shared" si="116"/>
        <v>25</v>
      </c>
      <c r="E3751"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>
        <f t="shared" si="117"/>
        <v>262.5</v>
      </c>
      <c r="Q3751" s="5" t="s">
        <v>8317</v>
      </c>
      <c r="R3751" t="s">
        <v>8359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15">
        <f t="shared" si="116"/>
        <v>27</v>
      </c>
      <c r="E3752"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>
        <f t="shared" si="117"/>
        <v>3013.5</v>
      </c>
      <c r="Q3752" s="5" t="s">
        <v>8317</v>
      </c>
      <c r="R3752" t="s">
        <v>8359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15">
        <f t="shared" si="116"/>
        <v>326</v>
      </c>
      <c r="E3753"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>
        <f t="shared" si="117"/>
        <v>663</v>
      </c>
      <c r="Q3753" s="5" t="s">
        <v>8317</v>
      </c>
      <c r="R3753" t="s">
        <v>8359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15">
        <f t="shared" si="116"/>
        <v>65</v>
      </c>
      <c r="E3754"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>
        <f t="shared" si="117"/>
        <v>282.5</v>
      </c>
      <c r="Q3754" s="5" t="s">
        <v>8317</v>
      </c>
      <c r="R3754" t="s">
        <v>8359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15">
        <f t="shared" si="116"/>
        <v>167</v>
      </c>
      <c r="E3755"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>
        <f t="shared" si="117"/>
        <v>2583.5</v>
      </c>
      <c r="Q3755" s="5" t="s">
        <v>8317</v>
      </c>
      <c r="R3755" t="s">
        <v>8359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15">
        <f t="shared" si="116"/>
        <v>500</v>
      </c>
      <c r="E3756"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>
        <f t="shared" si="117"/>
        <v>1500</v>
      </c>
      <c r="Q3756" s="5" t="s">
        <v>8317</v>
      </c>
      <c r="R3756" t="s">
        <v>8359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15">
        <f t="shared" si="116"/>
        <v>163</v>
      </c>
      <c r="E3757"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>
        <f t="shared" si="117"/>
        <v>356.5</v>
      </c>
      <c r="Q3757" s="5" t="s">
        <v>8317</v>
      </c>
      <c r="R3757" t="s">
        <v>8359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15">
        <f t="shared" si="116"/>
        <v>50</v>
      </c>
      <c r="E3758"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>
        <f t="shared" si="117"/>
        <v>2275</v>
      </c>
      <c r="Q3758" s="5" t="s">
        <v>8317</v>
      </c>
      <c r="R3758" t="s">
        <v>8359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15">
        <f t="shared" si="116"/>
        <v>298</v>
      </c>
      <c r="E3759"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>
        <f t="shared" si="117"/>
        <v>1899</v>
      </c>
      <c r="Q3759" s="5" t="s">
        <v>8317</v>
      </c>
      <c r="R3759" t="s">
        <v>8359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15">
        <f t="shared" si="116"/>
        <v>35</v>
      </c>
      <c r="E3760"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>
        <f t="shared" si="117"/>
        <v>767.5</v>
      </c>
      <c r="Q3760" s="5" t="s">
        <v>8317</v>
      </c>
      <c r="R3760" t="s">
        <v>8359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15">
        <f t="shared" si="116"/>
        <v>409.77000000000044</v>
      </c>
      <c r="E3761"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>
        <f t="shared" si="117"/>
        <v>2204.8850000000002</v>
      </c>
      <c r="Q3761" s="5" t="s">
        <v>8317</v>
      </c>
      <c r="R3761" t="s">
        <v>8359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15">
        <f t="shared" si="116"/>
        <v>50.770000000000437</v>
      </c>
      <c r="E3762"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>
        <f t="shared" si="117"/>
        <v>2525.3850000000002</v>
      </c>
      <c r="Q3762" s="5" t="s">
        <v>8317</v>
      </c>
      <c r="R3762" t="s">
        <v>8359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15">
        <f t="shared" si="116"/>
        <v>0</v>
      </c>
      <c r="E3763"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>
        <f t="shared" si="117"/>
        <v>250</v>
      </c>
      <c r="Q3763" s="5" t="s">
        <v>8317</v>
      </c>
      <c r="R3763" t="s">
        <v>8359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15">
        <f t="shared" si="116"/>
        <v>78</v>
      </c>
      <c r="E3764"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>
        <f t="shared" si="117"/>
        <v>664</v>
      </c>
      <c r="Q3764" s="5" t="s">
        <v>8317</v>
      </c>
      <c r="R3764" t="s">
        <v>8359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15">
        <f t="shared" si="116"/>
        <v>0</v>
      </c>
      <c r="E3765"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>
        <f t="shared" si="117"/>
        <v>2500</v>
      </c>
      <c r="Q3765" s="5" t="s">
        <v>8317</v>
      </c>
      <c r="R3765" t="s">
        <v>8359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15">
        <f t="shared" si="116"/>
        <v>0</v>
      </c>
      <c r="E3766"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>
        <f t="shared" si="117"/>
        <v>750</v>
      </c>
      <c r="Q3766" s="5" t="s">
        <v>8317</v>
      </c>
      <c r="R3766" t="s">
        <v>8359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15">
        <f t="shared" si="116"/>
        <v>942</v>
      </c>
      <c r="E3767"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>
        <f t="shared" si="117"/>
        <v>3971</v>
      </c>
      <c r="Q3767" s="5" t="s">
        <v>8317</v>
      </c>
      <c r="R3767" t="s">
        <v>8359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15">
        <f t="shared" si="116"/>
        <v>265.01000000000022</v>
      </c>
      <c r="E3768"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>
        <f t="shared" si="117"/>
        <v>5132.5050000000001</v>
      </c>
      <c r="Q3768" s="5" t="s">
        <v>8317</v>
      </c>
      <c r="R3768" t="s">
        <v>8359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15">
        <f t="shared" si="116"/>
        <v>335</v>
      </c>
      <c r="E3769"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>
        <f t="shared" si="117"/>
        <v>1167.5</v>
      </c>
      <c r="Q3769" s="5" t="s">
        <v>8317</v>
      </c>
      <c r="R3769" t="s">
        <v>8359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15">
        <f t="shared" si="116"/>
        <v>306.10999999999967</v>
      </c>
      <c r="E3770"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>
        <f t="shared" si="117"/>
        <v>2153.0549999999998</v>
      </c>
      <c r="Q3770" s="5" t="s">
        <v>8317</v>
      </c>
      <c r="R3770" t="s">
        <v>8359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15">
        <f t="shared" si="116"/>
        <v>0</v>
      </c>
      <c r="E3771"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>
        <f t="shared" si="117"/>
        <v>550</v>
      </c>
      <c r="Q3771" s="5" t="s">
        <v>8317</v>
      </c>
      <c r="R3771" t="s">
        <v>8359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15">
        <f t="shared" si="116"/>
        <v>0</v>
      </c>
      <c r="E3772"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>
        <f t="shared" si="117"/>
        <v>1000</v>
      </c>
      <c r="Q3772" s="5" t="s">
        <v>8317</v>
      </c>
      <c r="R3772" t="s">
        <v>8359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15">
        <f t="shared" si="116"/>
        <v>460</v>
      </c>
      <c r="E3773"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>
        <f t="shared" si="117"/>
        <v>730</v>
      </c>
      <c r="Q3773" s="5" t="s">
        <v>8317</v>
      </c>
      <c r="R3773" t="s">
        <v>8359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15">
        <f t="shared" si="116"/>
        <v>510</v>
      </c>
      <c r="E3774"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>
        <f t="shared" si="117"/>
        <v>2755</v>
      </c>
      <c r="Q3774" s="5" t="s">
        <v>8317</v>
      </c>
      <c r="R3774" t="s">
        <v>8359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15">
        <f t="shared" si="116"/>
        <v>410</v>
      </c>
      <c r="E3775"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>
        <f t="shared" si="117"/>
        <v>2705</v>
      </c>
      <c r="Q3775" s="5" t="s">
        <v>8317</v>
      </c>
      <c r="R3775" t="s">
        <v>8359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15">
        <f t="shared" si="116"/>
        <v>0</v>
      </c>
      <c r="E3776"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>
        <f t="shared" si="117"/>
        <v>1250</v>
      </c>
      <c r="Q3776" s="5" t="s">
        <v>8317</v>
      </c>
      <c r="R3776" t="s">
        <v>8359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15">
        <f t="shared" si="116"/>
        <v>5</v>
      </c>
      <c r="E3777"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>
        <f t="shared" si="117"/>
        <v>1002.5</v>
      </c>
      <c r="Q3777" s="5" t="s">
        <v>8317</v>
      </c>
      <c r="R3777" t="s">
        <v>8359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15">
        <f t="shared" si="116"/>
        <v>537</v>
      </c>
      <c r="E3778"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>
        <f t="shared" si="117"/>
        <v>4268.5</v>
      </c>
      <c r="Q3778" s="5" t="s">
        <v>8317</v>
      </c>
      <c r="R3778" t="s">
        <v>8359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15">
        <f t="shared" ref="D3779:D3842" si="118">F3779-E3779</f>
        <v>864</v>
      </c>
      <c r="E3779"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>
        <f t="shared" ref="P3779:P3842" si="119">AVERAGE(D3779:E3779)</f>
        <v>1432</v>
      </c>
      <c r="Q3779" s="5" t="s">
        <v>8317</v>
      </c>
      <c r="R3779" t="s">
        <v>8359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15">
        <f t="shared" si="118"/>
        <v>121</v>
      </c>
      <c r="E3780"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>
        <f t="shared" si="119"/>
        <v>1260.5</v>
      </c>
      <c r="Q3780" s="5" t="s">
        <v>8317</v>
      </c>
      <c r="R3780" t="s">
        <v>8359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15">
        <f t="shared" si="118"/>
        <v>597</v>
      </c>
      <c r="E3781"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>
        <f t="shared" si="119"/>
        <v>7798.5</v>
      </c>
      <c r="Q3781" s="5" t="s">
        <v>8317</v>
      </c>
      <c r="R3781" t="s">
        <v>8359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15">
        <f t="shared" si="118"/>
        <v>500</v>
      </c>
      <c r="E3782"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>
        <f t="shared" si="119"/>
        <v>1500</v>
      </c>
      <c r="Q3782" s="5" t="s">
        <v>8317</v>
      </c>
      <c r="R3782" t="s">
        <v>8359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15">
        <f t="shared" si="118"/>
        <v>435</v>
      </c>
      <c r="E3783"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>
        <f t="shared" si="119"/>
        <v>2467.5</v>
      </c>
      <c r="Q3783" s="5" t="s">
        <v>8317</v>
      </c>
      <c r="R3783" t="s">
        <v>8359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15">
        <f t="shared" si="118"/>
        <v>35</v>
      </c>
      <c r="E3784"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>
        <f t="shared" si="119"/>
        <v>1017.5</v>
      </c>
      <c r="Q3784" s="5" t="s">
        <v>8317</v>
      </c>
      <c r="R3784" t="s">
        <v>8359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15">
        <f t="shared" si="118"/>
        <v>347</v>
      </c>
      <c r="E3785"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>
        <f t="shared" si="119"/>
        <v>773.5</v>
      </c>
      <c r="Q3785" s="5" t="s">
        <v>8317</v>
      </c>
      <c r="R3785" t="s">
        <v>8359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15">
        <f t="shared" si="118"/>
        <v>150</v>
      </c>
      <c r="E3786"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>
        <f t="shared" si="119"/>
        <v>575</v>
      </c>
      <c r="Q3786" s="5" t="s">
        <v>8317</v>
      </c>
      <c r="R3786" t="s">
        <v>8359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15">
        <f t="shared" si="118"/>
        <v>1015</v>
      </c>
      <c r="E3787"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>
        <f t="shared" si="119"/>
        <v>1507.5</v>
      </c>
      <c r="Q3787" s="5" t="s">
        <v>8317</v>
      </c>
      <c r="R3787" t="s">
        <v>8359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15">
        <f t="shared" si="118"/>
        <v>658</v>
      </c>
      <c r="E3788"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>
        <f t="shared" si="119"/>
        <v>3329</v>
      </c>
      <c r="Q3788" s="5" t="s">
        <v>8317</v>
      </c>
      <c r="R3788" t="s">
        <v>8359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15">
        <f t="shared" si="118"/>
        <v>1</v>
      </c>
      <c r="E3789"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>
        <f t="shared" si="119"/>
        <v>175.5</v>
      </c>
      <c r="Q3789" s="5" t="s">
        <v>8317</v>
      </c>
      <c r="R3789" t="s">
        <v>8359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15">
        <f t="shared" si="118"/>
        <v>-74500</v>
      </c>
      <c r="E3790">
        <v>75000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>
        <f t="shared" si="119"/>
        <v>250</v>
      </c>
      <c r="Q3790" s="5" t="s">
        <v>8317</v>
      </c>
      <c r="R3790" t="s">
        <v>8359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15">
        <f t="shared" si="118"/>
        <v>-3434</v>
      </c>
      <c r="E3791">
        <v>3550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>
        <f t="shared" si="119"/>
        <v>58</v>
      </c>
      <c r="Q3791" s="5" t="s">
        <v>8317</v>
      </c>
      <c r="R3791" t="s">
        <v>8359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15">
        <f t="shared" si="118"/>
        <v>-15000</v>
      </c>
      <c r="E3792">
        <v>15000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>
        <f t="shared" si="119"/>
        <v>0</v>
      </c>
      <c r="Q3792" s="5" t="s">
        <v>8317</v>
      </c>
      <c r="R3792" t="s">
        <v>8359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15">
        <f t="shared" si="118"/>
        <v>-1500</v>
      </c>
      <c r="E3793">
        <v>1500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>
        <f t="shared" si="119"/>
        <v>0</v>
      </c>
      <c r="Q3793" s="5" t="s">
        <v>8317</v>
      </c>
      <c r="R3793" t="s">
        <v>8359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15">
        <f t="shared" si="118"/>
        <v>-12465</v>
      </c>
      <c r="E3794">
        <v>12500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>
        <f t="shared" si="119"/>
        <v>17.5</v>
      </c>
      <c r="Q3794" s="5" t="s">
        <v>8317</v>
      </c>
      <c r="R3794" t="s">
        <v>8359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15">
        <f t="shared" si="118"/>
        <v>-2824</v>
      </c>
      <c r="E3795">
        <v>7000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>
        <f t="shared" si="119"/>
        <v>2088</v>
      </c>
      <c r="Q3795" s="5" t="s">
        <v>8317</v>
      </c>
      <c r="R3795" t="s">
        <v>8359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15">
        <f t="shared" si="118"/>
        <v>-4950</v>
      </c>
      <c r="E3796">
        <v>5000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>
        <f t="shared" si="119"/>
        <v>25</v>
      </c>
      <c r="Q3796" s="5" t="s">
        <v>8317</v>
      </c>
      <c r="R3796" t="s">
        <v>8359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15">
        <f t="shared" si="118"/>
        <v>-590</v>
      </c>
      <c r="E3797">
        <v>600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>
        <f t="shared" si="119"/>
        <v>5</v>
      </c>
      <c r="Q3797" s="5" t="s">
        <v>8317</v>
      </c>
      <c r="R3797" t="s">
        <v>8359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15">
        <f t="shared" si="118"/>
        <v>-22499</v>
      </c>
      <c r="E3798">
        <v>22500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>
        <f t="shared" si="119"/>
        <v>0.5</v>
      </c>
      <c r="Q3798" s="5" t="s">
        <v>8317</v>
      </c>
      <c r="R3798" t="s">
        <v>8359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15">
        <f t="shared" si="118"/>
        <v>-620</v>
      </c>
      <c r="E3799">
        <v>6000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>
        <f t="shared" si="119"/>
        <v>2690</v>
      </c>
      <c r="Q3799" s="5" t="s">
        <v>8317</v>
      </c>
      <c r="R3799" t="s">
        <v>8359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15">
        <f t="shared" si="118"/>
        <v>-68975</v>
      </c>
      <c r="E3800">
        <v>70000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>
        <f t="shared" si="119"/>
        <v>512.5</v>
      </c>
      <c r="Q3800" s="5" t="s">
        <v>8317</v>
      </c>
      <c r="R3800" t="s">
        <v>8359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15">
        <f t="shared" si="118"/>
        <v>-9598</v>
      </c>
      <c r="E3801">
        <v>10000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>
        <f t="shared" si="119"/>
        <v>201</v>
      </c>
      <c r="Q3801" s="5" t="s">
        <v>8317</v>
      </c>
      <c r="R3801" t="s">
        <v>8359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15">
        <f t="shared" si="118"/>
        <v>-21119</v>
      </c>
      <c r="E3802">
        <v>22000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>
        <f t="shared" si="119"/>
        <v>440.5</v>
      </c>
      <c r="Q3802" s="5" t="s">
        <v>8317</v>
      </c>
      <c r="R3802" t="s">
        <v>8359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15">
        <f t="shared" si="118"/>
        <v>-4574</v>
      </c>
      <c r="E3803">
        <v>5000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>
        <f t="shared" si="119"/>
        <v>213</v>
      </c>
      <c r="Q3803" s="5" t="s">
        <v>8317</v>
      </c>
      <c r="R3803" t="s">
        <v>8359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15">
        <f t="shared" si="118"/>
        <v>-3000</v>
      </c>
      <c r="E3804">
        <v>3000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>
        <f t="shared" si="119"/>
        <v>0</v>
      </c>
      <c r="Q3804" s="5" t="s">
        <v>8317</v>
      </c>
      <c r="R3804" t="s">
        <v>8359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15">
        <f t="shared" si="118"/>
        <v>-9642</v>
      </c>
      <c r="E3805">
        <v>12000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>
        <f t="shared" si="119"/>
        <v>1179</v>
      </c>
      <c r="Q3805" s="5" t="s">
        <v>8317</v>
      </c>
      <c r="R3805" t="s">
        <v>8359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15">
        <f t="shared" si="118"/>
        <v>-8000</v>
      </c>
      <c r="E3806">
        <v>8000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>
        <f t="shared" si="119"/>
        <v>0</v>
      </c>
      <c r="Q3806" s="5" t="s">
        <v>8317</v>
      </c>
      <c r="R3806" t="s">
        <v>8359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15">
        <f t="shared" si="118"/>
        <v>-149997</v>
      </c>
      <c r="E3807">
        <v>150000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>
        <f t="shared" si="119"/>
        <v>1.5</v>
      </c>
      <c r="Q3807" s="5" t="s">
        <v>8317</v>
      </c>
      <c r="R3807" t="s">
        <v>8359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15">
        <f t="shared" si="118"/>
        <v>-7495</v>
      </c>
      <c r="E3808">
        <v>7500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>
        <f t="shared" si="119"/>
        <v>2.5</v>
      </c>
      <c r="Q3808" s="5" t="s">
        <v>8317</v>
      </c>
      <c r="R3808" t="s">
        <v>8359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15">
        <f t="shared" si="118"/>
        <v>-1045</v>
      </c>
      <c r="E3809">
        <v>1500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>
        <f t="shared" si="119"/>
        <v>227.5</v>
      </c>
      <c r="Q3809" s="5" t="s">
        <v>8317</v>
      </c>
      <c r="R3809" t="s">
        <v>8359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15">
        <f t="shared" si="118"/>
        <v>0</v>
      </c>
      <c r="E3810"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>
        <f t="shared" si="119"/>
        <v>500</v>
      </c>
      <c r="Q3810" s="5" t="s">
        <v>8317</v>
      </c>
      <c r="R3810" t="s">
        <v>8318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15">
        <f t="shared" si="118"/>
        <v>25</v>
      </c>
      <c r="E3811"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>
        <f t="shared" si="119"/>
        <v>1012.5</v>
      </c>
      <c r="Q3811" s="5" t="s">
        <v>8317</v>
      </c>
      <c r="R3811" t="s">
        <v>8318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15">
        <f t="shared" si="118"/>
        <v>326</v>
      </c>
      <c r="E3812"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>
        <f t="shared" si="119"/>
        <v>913</v>
      </c>
      <c r="Q3812" s="5" t="s">
        <v>8317</v>
      </c>
      <c r="R3812" t="s">
        <v>8318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15">
        <f t="shared" si="118"/>
        <v>575</v>
      </c>
      <c r="E3813"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>
        <f t="shared" si="119"/>
        <v>412.5</v>
      </c>
      <c r="Q3813" s="5" t="s">
        <v>8317</v>
      </c>
      <c r="R3813" t="s">
        <v>8318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15">
        <f t="shared" si="118"/>
        <v>191</v>
      </c>
      <c r="E3814"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>
        <f t="shared" si="119"/>
        <v>1095.5</v>
      </c>
      <c r="Q3814" s="5" t="s">
        <v>8317</v>
      </c>
      <c r="R3814" t="s">
        <v>8318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15">
        <f t="shared" si="118"/>
        <v>19.989999999999782</v>
      </c>
      <c r="E3815"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>
        <f t="shared" si="119"/>
        <v>1059.9949999999999</v>
      </c>
      <c r="Q3815" s="5" t="s">
        <v>8317</v>
      </c>
      <c r="R3815" t="s">
        <v>8318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15">
        <f t="shared" si="118"/>
        <v>602</v>
      </c>
      <c r="E3816"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>
        <f t="shared" si="119"/>
        <v>1051</v>
      </c>
      <c r="Q3816" s="5" t="s">
        <v>8317</v>
      </c>
      <c r="R3816" t="s">
        <v>8318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15">
        <f t="shared" si="118"/>
        <v>9.9999999999909051E-3</v>
      </c>
      <c r="E3817"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>
        <f t="shared" si="119"/>
        <v>500.005</v>
      </c>
      <c r="Q3817" s="5" t="s">
        <v>8317</v>
      </c>
      <c r="R3817" t="s">
        <v>8318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15">
        <f t="shared" si="118"/>
        <v>288.56999999999994</v>
      </c>
      <c r="E3818"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>
        <f t="shared" si="119"/>
        <v>894.28499999999997</v>
      </c>
      <c r="Q3818" s="5" t="s">
        <v>8317</v>
      </c>
      <c r="R3818" t="s">
        <v>8318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15">
        <f t="shared" si="118"/>
        <v>145</v>
      </c>
      <c r="E3819"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>
        <f t="shared" si="119"/>
        <v>1072.5</v>
      </c>
      <c r="Q3819" s="5" t="s">
        <v>8317</v>
      </c>
      <c r="R3819" t="s">
        <v>8318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15">
        <f t="shared" si="118"/>
        <v>320</v>
      </c>
      <c r="E3820"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>
        <f t="shared" si="119"/>
        <v>285</v>
      </c>
      <c r="Q3820" s="5" t="s">
        <v>8317</v>
      </c>
      <c r="R3820" t="s">
        <v>8318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15">
        <f t="shared" si="118"/>
        <v>64</v>
      </c>
      <c r="E3821"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>
        <f t="shared" si="119"/>
        <v>532</v>
      </c>
      <c r="Q3821" s="5" t="s">
        <v>8317</v>
      </c>
      <c r="R3821" t="s">
        <v>8318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15">
        <f t="shared" si="118"/>
        <v>130</v>
      </c>
      <c r="E3822"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>
        <f t="shared" si="119"/>
        <v>215</v>
      </c>
      <c r="Q3822" s="5" t="s">
        <v>8317</v>
      </c>
      <c r="R3822" t="s">
        <v>8318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15">
        <f t="shared" si="118"/>
        <v>159</v>
      </c>
      <c r="E3823"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>
        <f t="shared" si="119"/>
        <v>1829.5</v>
      </c>
      <c r="Q3823" s="5" t="s">
        <v>8317</v>
      </c>
      <c r="R3823" t="s">
        <v>8318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15">
        <f t="shared" si="118"/>
        <v>501</v>
      </c>
      <c r="E3824"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>
        <f t="shared" si="119"/>
        <v>2750.5</v>
      </c>
      <c r="Q3824" s="5" t="s">
        <v>8317</v>
      </c>
      <c r="R3824" t="s">
        <v>8318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15">
        <f t="shared" si="118"/>
        <v>150</v>
      </c>
      <c r="E3825"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>
        <f t="shared" si="119"/>
        <v>1325</v>
      </c>
      <c r="Q3825" s="5" t="s">
        <v>8317</v>
      </c>
      <c r="R3825" t="s">
        <v>8318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15">
        <f t="shared" si="118"/>
        <v>20</v>
      </c>
      <c r="E3826"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>
        <f t="shared" si="119"/>
        <v>135</v>
      </c>
      <c r="Q3826" s="5" t="s">
        <v>8317</v>
      </c>
      <c r="R3826" t="s">
        <v>8318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15">
        <f t="shared" si="118"/>
        <v>271</v>
      </c>
      <c r="E3827"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>
        <f t="shared" si="119"/>
        <v>2635.5</v>
      </c>
      <c r="Q3827" s="5" t="s">
        <v>8317</v>
      </c>
      <c r="R3827" t="s">
        <v>8318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15">
        <f t="shared" si="118"/>
        <v>115</v>
      </c>
      <c r="E3828"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>
        <f t="shared" si="119"/>
        <v>357.5</v>
      </c>
      <c r="Q3828" s="5" t="s">
        <v>8317</v>
      </c>
      <c r="R3828" t="s">
        <v>8318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15">
        <f t="shared" si="118"/>
        <v>1580</v>
      </c>
      <c r="E3829"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>
        <f t="shared" si="119"/>
        <v>2290</v>
      </c>
      <c r="Q3829" s="5" t="s">
        <v>8317</v>
      </c>
      <c r="R3829" t="s">
        <v>8318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15">
        <f t="shared" si="118"/>
        <v>0</v>
      </c>
      <c r="E3830"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>
        <f t="shared" si="119"/>
        <v>2500</v>
      </c>
      <c r="Q3830" s="5" t="s">
        <v>8317</v>
      </c>
      <c r="R3830" t="s">
        <v>8318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15">
        <f t="shared" si="118"/>
        <v>1</v>
      </c>
      <c r="E3831"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>
        <f t="shared" si="119"/>
        <v>250.5</v>
      </c>
      <c r="Q3831" s="5" t="s">
        <v>8317</v>
      </c>
      <c r="R3831" t="s">
        <v>8318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15">
        <f t="shared" si="118"/>
        <v>125</v>
      </c>
      <c r="E3832"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>
        <f t="shared" si="119"/>
        <v>112.5</v>
      </c>
      <c r="Q3832" s="5" t="s">
        <v>8317</v>
      </c>
      <c r="R3832" t="s">
        <v>8318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15">
        <f t="shared" si="118"/>
        <v>30.110000000000014</v>
      </c>
      <c r="E3833"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>
        <f t="shared" si="119"/>
        <v>265.05500000000001</v>
      </c>
      <c r="Q3833" s="5" t="s">
        <v>8317</v>
      </c>
      <c r="R3833" t="s">
        <v>8318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15">
        <f t="shared" si="118"/>
        <v>56</v>
      </c>
      <c r="E3834"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>
        <f t="shared" si="119"/>
        <v>628</v>
      </c>
      <c r="Q3834" s="5" t="s">
        <v>8317</v>
      </c>
      <c r="R3834" t="s">
        <v>8318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15">
        <f t="shared" si="118"/>
        <v>200</v>
      </c>
      <c r="E3835"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>
        <f t="shared" si="119"/>
        <v>700</v>
      </c>
      <c r="Q3835" s="5" t="s">
        <v>8317</v>
      </c>
      <c r="R3835" t="s">
        <v>8318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15">
        <f t="shared" si="118"/>
        <v>271</v>
      </c>
      <c r="E3836"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>
        <f t="shared" si="119"/>
        <v>1635.5</v>
      </c>
      <c r="Q3836" s="5" t="s">
        <v>8317</v>
      </c>
      <c r="R3836" t="s">
        <v>8318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15">
        <f t="shared" si="118"/>
        <v>120</v>
      </c>
      <c r="E3837"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>
        <f t="shared" si="119"/>
        <v>160</v>
      </c>
      <c r="Q3837" s="5" t="s">
        <v>8317</v>
      </c>
      <c r="R3837" t="s">
        <v>8318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15">
        <f t="shared" si="118"/>
        <v>100</v>
      </c>
      <c r="E3838"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>
        <f t="shared" si="119"/>
        <v>450</v>
      </c>
      <c r="Q3838" s="5" t="s">
        <v>8317</v>
      </c>
      <c r="R3838" t="s">
        <v>8318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15">
        <f t="shared" si="118"/>
        <v>42</v>
      </c>
      <c r="E3839"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>
        <f t="shared" si="119"/>
        <v>1021</v>
      </c>
      <c r="Q3839" s="5" t="s">
        <v>8317</v>
      </c>
      <c r="R3839" t="s">
        <v>8318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15">
        <f t="shared" si="118"/>
        <v>824</v>
      </c>
      <c r="E3840"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>
        <f t="shared" si="119"/>
        <v>50412</v>
      </c>
      <c r="Q3840" s="5" t="s">
        <v>8317</v>
      </c>
      <c r="R3840" t="s">
        <v>8318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15">
        <f t="shared" si="118"/>
        <v>25</v>
      </c>
      <c r="E3841"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>
        <f t="shared" si="119"/>
        <v>1012.5</v>
      </c>
      <c r="Q3841" s="5" t="s">
        <v>8317</v>
      </c>
      <c r="R3841" t="s">
        <v>8318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15">
        <f t="shared" si="118"/>
        <v>64</v>
      </c>
      <c r="E3842"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>
        <f t="shared" si="119"/>
        <v>32.5</v>
      </c>
      <c r="Q3842" s="5" t="s">
        <v>8317</v>
      </c>
      <c r="R3842" t="s">
        <v>8318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15">
        <f t="shared" ref="D3843:D3906" si="120">F3843-E3843</f>
        <v>-9128</v>
      </c>
      <c r="E3843">
        <v>10000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>
        <f t="shared" ref="P3843:P3906" si="121">AVERAGE(D3843:E3843)</f>
        <v>436</v>
      </c>
      <c r="Q3843" s="5" t="s">
        <v>8317</v>
      </c>
      <c r="R3843" t="s">
        <v>8318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15">
        <f t="shared" si="120"/>
        <v>-3903</v>
      </c>
      <c r="E3844">
        <v>5000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>
        <f t="shared" si="121"/>
        <v>548.5</v>
      </c>
      <c r="Q3844" s="5" t="s">
        <v>8317</v>
      </c>
      <c r="R3844" t="s">
        <v>8318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15">
        <f t="shared" si="120"/>
        <v>-3935</v>
      </c>
      <c r="E3845">
        <v>5000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>
        <f t="shared" si="121"/>
        <v>532.5</v>
      </c>
      <c r="Q3845" s="5" t="s">
        <v>8317</v>
      </c>
      <c r="R3845" t="s">
        <v>8318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15">
        <f t="shared" si="120"/>
        <v>-5734</v>
      </c>
      <c r="E3846">
        <v>9800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>
        <f t="shared" si="121"/>
        <v>2033</v>
      </c>
      <c r="Q3846" s="5" t="s">
        <v>8317</v>
      </c>
      <c r="R3846" t="s">
        <v>8318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15">
        <f t="shared" si="120"/>
        <v>-39158</v>
      </c>
      <c r="E3847">
        <v>40000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>
        <f t="shared" si="121"/>
        <v>421</v>
      </c>
      <c r="Q3847" s="5" t="s">
        <v>8317</v>
      </c>
      <c r="R3847" t="s">
        <v>8318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15">
        <f t="shared" si="120"/>
        <v>-6811</v>
      </c>
      <c r="E3848">
        <v>7000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>
        <f t="shared" si="121"/>
        <v>94.5</v>
      </c>
      <c r="Q3848" s="5" t="s">
        <v>8317</v>
      </c>
      <c r="R3848" t="s">
        <v>8318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15">
        <f t="shared" si="120"/>
        <v>-8803</v>
      </c>
      <c r="E3849">
        <v>10500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>
        <f t="shared" si="121"/>
        <v>848.5</v>
      </c>
      <c r="Q3849" s="5" t="s">
        <v>8317</v>
      </c>
      <c r="R3849" t="s">
        <v>8318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15">
        <f t="shared" si="120"/>
        <v>-10871</v>
      </c>
      <c r="E3850">
        <v>13000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>
        <f t="shared" si="121"/>
        <v>1064.5</v>
      </c>
      <c r="Q3850" s="5" t="s">
        <v>8317</v>
      </c>
      <c r="R3850" t="s">
        <v>8318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15">
        <f t="shared" si="120"/>
        <v>-27887</v>
      </c>
      <c r="E3851">
        <v>30000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>
        <f t="shared" si="121"/>
        <v>1056.5</v>
      </c>
      <c r="Q3851" s="5" t="s">
        <v>8317</v>
      </c>
      <c r="R3851" t="s">
        <v>8318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15">
        <f t="shared" si="120"/>
        <v>-962</v>
      </c>
      <c r="E3852">
        <v>1000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>
        <f t="shared" si="121"/>
        <v>19</v>
      </c>
      <c r="Q3852" s="5" t="s">
        <v>8317</v>
      </c>
      <c r="R3852" t="s">
        <v>8318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15">
        <f t="shared" si="120"/>
        <v>-1648</v>
      </c>
      <c r="E3853">
        <v>2500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>
        <f t="shared" si="121"/>
        <v>426</v>
      </c>
      <c r="Q3853" s="5" t="s">
        <v>8317</v>
      </c>
      <c r="R3853" t="s">
        <v>8318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15">
        <f t="shared" si="120"/>
        <v>-9980</v>
      </c>
      <c r="E3854">
        <v>10000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>
        <f t="shared" si="121"/>
        <v>10</v>
      </c>
      <c r="Q3854" s="5" t="s">
        <v>8317</v>
      </c>
      <c r="R3854" t="s">
        <v>8318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15">
        <f t="shared" si="120"/>
        <v>-99974</v>
      </c>
      <c r="E3855">
        <v>100000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>
        <f t="shared" si="121"/>
        <v>13</v>
      </c>
      <c r="Q3855" s="5" t="s">
        <v>8317</v>
      </c>
      <c r="R3855" t="s">
        <v>8318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15">
        <f t="shared" si="120"/>
        <v>-9212</v>
      </c>
      <c r="E3856">
        <v>11000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>
        <f t="shared" si="121"/>
        <v>894</v>
      </c>
      <c r="Q3856" s="5" t="s">
        <v>8317</v>
      </c>
      <c r="R3856" t="s">
        <v>8318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15">
        <f t="shared" si="120"/>
        <v>-975</v>
      </c>
      <c r="E3857">
        <v>1000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>
        <f t="shared" si="121"/>
        <v>12.5</v>
      </c>
      <c r="Q3857" s="5" t="s">
        <v>8317</v>
      </c>
      <c r="R3857" t="s">
        <v>8318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15">
        <f t="shared" si="120"/>
        <v>-4999</v>
      </c>
      <c r="E3858">
        <v>5000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>
        <f t="shared" si="121"/>
        <v>0.5</v>
      </c>
      <c r="Q3858" s="5" t="s">
        <v>8317</v>
      </c>
      <c r="R3858" t="s">
        <v>8318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15">
        <f t="shared" si="120"/>
        <v>-4740</v>
      </c>
      <c r="E3859">
        <v>5000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>
        <f t="shared" si="121"/>
        <v>130</v>
      </c>
      <c r="Q3859" s="5" t="s">
        <v>8317</v>
      </c>
      <c r="R3859" t="s">
        <v>8318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15">
        <f t="shared" si="120"/>
        <v>-490</v>
      </c>
      <c r="E3860">
        <v>500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>
        <f t="shared" si="121"/>
        <v>5</v>
      </c>
      <c r="Q3860" s="5" t="s">
        <v>8317</v>
      </c>
      <c r="R3860" t="s">
        <v>8318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15">
        <f t="shared" si="120"/>
        <v>-2499</v>
      </c>
      <c r="E3861">
        <v>2500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>
        <f t="shared" si="121"/>
        <v>0.5</v>
      </c>
      <c r="Q3861" s="5" t="s">
        <v>8317</v>
      </c>
      <c r="R3861" t="s">
        <v>8318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15">
        <f t="shared" si="120"/>
        <v>-4940</v>
      </c>
      <c r="E3862">
        <v>6000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>
        <f t="shared" si="121"/>
        <v>530</v>
      </c>
      <c r="Q3862" s="5" t="s">
        <v>8317</v>
      </c>
      <c r="R3862" t="s">
        <v>8318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15">
        <f t="shared" si="120"/>
        <v>-1900</v>
      </c>
      <c r="E3863">
        <v>2000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>
        <f t="shared" si="121"/>
        <v>50</v>
      </c>
      <c r="Q3863" s="5" t="s">
        <v>8317</v>
      </c>
      <c r="R3863" t="s">
        <v>8318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15">
        <f t="shared" si="120"/>
        <v>-7499</v>
      </c>
      <c r="E3864">
        <v>7500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>
        <f t="shared" si="121"/>
        <v>0.5</v>
      </c>
      <c r="Q3864" s="5" t="s">
        <v>8317</v>
      </c>
      <c r="R3864" t="s">
        <v>8318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15">
        <f t="shared" si="120"/>
        <v>-6000</v>
      </c>
      <c r="E3865">
        <v>6000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>
        <f t="shared" si="121"/>
        <v>0</v>
      </c>
      <c r="Q3865" s="5" t="s">
        <v>8317</v>
      </c>
      <c r="R3865" t="s">
        <v>8318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15">
        <f t="shared" si="120"/>
        <v>-4940</v>
      </c>
      <c r="E3866">
        <v>5000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>
        <f t="shared" si="121"/>
        <v>30</v>
      </c>
      <c r="Q3866" s="5" t="s">
        <v>8317</v>
      </c>
      <c r="R3866" t="s">
        <v>8318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15">
        <f t="shared" si="120"/>
        <v>-1763</v>
      </c>
      <c r="E3867">
        <v>2413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>
        <f t="shared" si="121"/>
        <v>325</v>
      </c>
      <c r="Q3867" s="5" t="s">
        <v>8317</v>
      </c>
      <c r="R3867" t="s">
        <v>8318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15">
        <f t="shared" si="120"/>
        <v>-1989</v>
      </c>
      <c r="E3868">
        <v>2000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>
        <f t="shared" si="121"/>
        <v>5.5</v>
      </c>
      <c r="Q3868" s="5" t="s">
        <v>8317</v>
      </c>
      <c r="R3868" t="s">
        <v>8318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15">
        <f t="shared" si="120"/>
        <v>-1749</v>
      </c>
      <c r="E3869">
        <v>2000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>
        <f t="shared" si="121"/>
        <v>125.5</v>
      </c>
      <c r="Q3869" s="5" t="s">
        <v>8317</v>
      </c>
      <c r="R3869" t="s">
        <v>8318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15">
        <f t="shared" si="120"/>
        <v>-4990</v>
      </c>
      <c r="E3870">
        <v>5000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>
        <f t="shared" si="121"/>
        <v>5</v>
      </c>
      <c r="Q3870" s="5" t="s">
        <v>8317</v>
      </c>
      <c r="R3870" t="s">
        <v>8359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15">
        <f t="shared" si="120"/>
        <v>-12659</v>
      </c>
      <c r="E3871">
        <v>13111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>
        <f t="shared" si="121"/>
        <v>226</v>
      </c>
      <c r="Q3871" s="5" t="s">
        <v>8317</v>
      </c>
      <c r="R3871" t="s">
        <v>8359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15">
        <f t="shared" si="120"/>
        <v>-8500</v>
      </c>
      <c r="E3872">
        <v>10000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>
        <f t="shared" si="121"/>
        <v>750</v>
      </c>
      <c r="Q3872" s="5" t="s">
        <v>8317</v>
      </c>
      <c r="R3872" t="s">
        <v>8359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15">
        <f t="shared" si="120"/>
        <v>-1460</v>
      </c>
      <c r="E3873">
        <v>1500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>
        <f t="shared" si="121"/>
        <v>20</v>
      </c>
      <c r="Q3873" s="5" t="s">
        <v>8317</v>
      </c>
      <c r="R3873" t="s">
        <v>8359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15">
        <f t="shared" si="120"/>
        <v>-15000</v>
      </c>
      <c r="E3874"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>
        <f t="shared" si="121"/>
        <v>0</v>
      </c>
      <c r="Q3874" s="5" t="s">
        <v>8317</v>
      </c>
      <c r="R3874" t="s">
        <v>8359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15">
        <f t="shared" si="120"/>
        <v>-5500</v>
      </c>
      <c r="E3875"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>
        <f t="shared" si="121"/>
        <v>0</v>
      </c>
      <c r="Q3875" s="5" t="s">
        <v>8317</v>
      </c>
      <c r="R3875" t="s">
        <v>8359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15">
        <f t="shared" si="120"/>
        <v>-620</v>
      </c>
      <c r="E3876">
        <v>620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>
        <f t="shared" si="121"/>
        <v>0</v>
      </c>
      <c r="Q3876" s="5" t="s">
        <v>8317</v>
      </c>
      <c r="R3876" t="s">
        <v>8359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15">
        <f t="shared" si="120"/>
        <v>-30000</v>
      </c>
      <c r="E3877">
        <v>30000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>
        <f t="shared" si="121"/>
        <v>0</v>
      </c>
      <c r="Q3877" s="5" t="s">
        <v>8317</v>
      </c>
      <c r="R3877" t="s">
        <v>8359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15">
        <f t="shared" si="120"/>
        <v>-1841</v>
      </c>
      <c r="E3878">
        <v>3900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>
        <f t="shared" si="121"/>
        <v>1029.5</v>
      </c>
      <c r="Q3878" s="5" t="s">
        <v>8317</v>
      </c>
      <c r="R3878" t="s">
        <v>8359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15">
        <f t="shared" si="120"/>
        <v>-23759</v>
      </c>
      <c r="E3879">
        <v>25000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>
        <f t="shared" si="121"/>
        <v>620.5</v>
      </c>
      <c r="Q3879" s="5" t="s">
        <v>8317</v>
      </c>
      <c r="R3879" t="s">
        <v>8359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15">
        <f t="shared" si="120"/>
        <v>-17990</v>
      </c>
      <c r="E3880">
        <v>18000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>
        <f t="shared" si="121"/>
        <v>5</v>
      </c>
      <c r="Q3880" s="5" t="s">
        <v>8317</v>
      </c>
      <c r="R3880" t="s">
        <v>8359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15">
        <f t="shared" si="120"/>
        <v>-15000</v>
      </c>
      <c r="E3881">
        <v>15000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>
        <f t="shared" si="121"/>
        <v>0</v>
      </c>
      <c r="Q3881" s="5" t="s">
        <v>8317</v>
      </c>
      <c r="R3881" t="s">
        <v>8359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15">
        <f t="shared" si="120"/>
        <v>-6520</v>
      </c>
      <c r="E3882">
        <v>7500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>
        <f t="shared" si="121"/>
        <v>490</v>
      </c>
      <c r="Q3882" s="5" t="s">
        <v>8317</v>
      </c>
      <c r="R3882" t="s">
        <v>8359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15">
        <f t="shared" si="120"/>
        <v>-475</v>
      </c>
      <c r="E3883">
        <v>500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>
        <f t="shared" si="121"/>
        <v>12.5</v>
      </c>
      <c r="Q3883" s="5" t="s">
        <v>8317</v>
      </c>
      <c r="R3883" t="s">
        <v>8359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15">
        <f t="shared" si="120"/>
        <v>-30000</v>
      </c>
      <c r="E3884">
        <v>30000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>
        <f t="shared" si="121"/>
        <v>0</v>
      </c>
      <c r="Q3884" s="5" t="s">
        <v>8317</v>
      </c>
      <c r="R3884" t="s">
        <v>8359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15">
        <f t="shared" si="120"/>
        <v>-15000</v>
      </c>
      <c r="E3885">
        <v>15000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>
        <f t="shared" si="121"/>
        <v>0</v>
      </c>
      <c r="Q3885" s="5" t="s">
        <v>8317</v>
      </c>
      <c r="R3885" t="s">
        <v>8359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15">
        <f t="shared" si="120"/>
        <v>-10000</v>
      </c>
      <c r="E3886">
        <v>10000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>
        <f t="shared" si="121"/>
        <v>0</v>
      </c>
      <c r="Q3886" s="5" t="s">
        <v>8317</v>
      </c>
      <c r="R3886" t="s">
        <v>8359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15">
        <f t="shared" si="120"/>
        <v>-375000</v>
      </c>
      <c r="E3887">
        <v>375000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>
        <f t="shared" si="121"/>
        <v>0</v>
      </c>
      <c r="Q3887" s="5" t="s">
        <v>8317</v>
      </c>
      <c r="R3887" t="s">
        <v>8359</v>
      </c>
    </row>
    <row r="3888" spans="1:18" x14ac:dyDescent="0.25">
      <c r="A3888">
        <v>3886</v>
      </c>
      <c r="B3888" s="3" t="s">
        <v>3883</v>
      </c>
      <c r="C3888" s="3">
        <v>1</v>
      </c>
      <c r="D3888" s="15">
        <f t="shared" si="120"/>
        <v>-10000</v>
      </c>
      <c r="E3888">
        <v>10000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>
        <f t="shared" si="121"/>
        <v>0</v>
      </c>
      <c r="Q3888" s="5" t="s">
        <v>8317</v>
      </c>
      <c r="R3888" t="s">
        <v>8359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15">
        <f t="shared" si="120"/>
        <v>-1965</v>
      </c>
      <c r="E3889">
        <v>2000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>
        <f t="shared" si="121"/>
        <v>17.5</v>
      </c>
      <c r="Q3889" s="5" t="s">
        <v>8317</v>
      </c>
      <c r="R3889" t="s">
        <v>8359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15">
        <f t="shared" si="120"/>
        <v>-1458</v>
      </c>
      <c r="E3890">
        <v>2000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>
        <f t="shared" si="121"/>
        <v>271</v>
      </c>
      <c r="Q3890" s="5" t="s">
        <v>8317</v>
      </c>
      <c r="R3890" t="s">
        <v>8318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15">
        <f t="shared" si="120"/>
        <v>-7882</v>
      </c>
      <c r="E3891">
        <v>8000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>
        <f t="shared" si="121"/>
        <v>59</v>
      </c>
      <c r="Q3891" s="5" t="s">
        <v>8317</v>
      </c>
      <c r="R3891" t="s">
        <v>8318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15">
        <f t="shared" si="120"/>
        <v>-12476</v>
      </c>
      <c r="E3892">
        <v>15000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>
        <f t="shared" si="121"/>
        <v>1262</v>
      </c>
      <c r="Q3892" s="5" t="s">
        <v>8317</v>
      </c>
      <c r="R3892" t="s">
        <v>8318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15">
        <f t="shared" si="120"/>
        <v>-540</v>
      </c>
      <c r="E3893">
        <v>800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>
        <f t="shared" si="121"/>
        <v>130</v>
      </c>
      <c r="Q3893" s="5" t="s">
        <v>8317</v>
      </c>
      <c r="R3893" t="s">
        <v>8318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15">
        <f t="shared" si="120"/>
        <v>-1000</v>
      </c>
      <c r="E3894">
        <v>1000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>
        <f t="shared" si="121"/>
        <v>0</v>
      </c>
      <c r="Q3894" s="5" t="s">
        <v>8317</v>
      </c>
      <c r="R3894" t="s">
        <v>8318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15">
        <f t="shared" si="120"/>
        <v>-39225</v>
      </c>
      <c r="E3895">
        <v>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>
        <f t="shared" si="121"/>
        <v>5387.5</v>
      </c>
      <c r="Q3895" s="5" t="s">
        <v>8317</v>
      </c>
      <c r="R3895" t="s">
        <v>8318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15">
        <f t="shared" si="120"/>
        <v>-14480</v>
      </c>
      <c r="E3896">
        <v>15000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>
        <f t="shared" si="121"/>
        <v>260</v>
      </c>
      <c r="Q3896" s="5" t="s">
        <v>8317</v>
      </c>
      <c r="R3896" t="s">
        <v>8318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15">
        <f t="shared" si="120"/>
        <v>-950</v>
      </c>
      <c r="E3897">
        <v>1000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>
        <f t="shared" si="121"/>
        <v>25</v>
      </c>
      <c r="Q3897" s="5" t="s">
        <v>8317</v>
      </c>
      <c r="R3897" t="s">
        <v>8318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15">
        <f t="shared" si="120"/>
        <v>-1430</v>
      </c>
      <c r="E3898">
        <v>1600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>
        <f t="shared" si="121"/>
        <v>85</v>
      </c>
      <c r="Q3898" s="5" t="s">
        <v>8317</v>
      </c>
      <c r="R3898" t="s">
        <v>8318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15">
        <f t="shared" si="120"/>
        <v>-2060</v>
      </c>
      <c r="E3899">
        <v>2500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>
        <f t="shared" si="121"/>
        <v>220</v>
      </c>
      <c r="Q3899" s="5" t="s">
        <v>8317</v>
      </c>
      <c r="R3899" t="s">
        <v>8318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15">
        <f t="shared" si="120"/>
        <v>-1686</v>
      </c>
      <c r="E3900">
        <v>2500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>
        <f t="shared" si="121"/>
        <v>407</v>
      </c>
      <c r="Q3900" s="5" t="s">
        <v>8317</v>
      </c>
      <c r="R3900" t="s">
        <v>8318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15">
        <f t="shared" si="120"/>
        <v>-9875</v>
      </c>
      <c r="E3901">
        <v>10000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>
        <f t="shared" si="121"/>
        <v>62.5</v>
      </c>
      <c r="Q3901" s="5" t="s">
        <v>8317</v>
      </c>
      <c r="R3901" t="s">
        <v>8318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15">
        <f t="shared" si="120"/>
        <v>-2365</v>
      </c>
      <c r="E3902">
        <v>2500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>
        <f t="shared" si="121"/>
        <v>67.5</v>
      </c>
      <c r="Q3902" s="5" t="s">
        <v>8317</v>
      </c>
      <c r="R3902" t="s">
        <v>8318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15">
        <f t="shared" si="120"/>
        <v>-2975</v>
      </c>
      <c r="E3903">
        <v>3000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>
        <f t="shared" si="121"/>
        <v>12.5</v>
      </c>
      <c r="Q3903" s="5" t="s">
        <v>8317</v>
      </c>
      <c r="R3903" t="s">
        <v>8318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15">
        <f t="shared" si="120"/>
        <v>-1535</v>
      </c>
      <c r="E3904">
        <v>3000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>
        <f t="shared" si="121"/>
        <v>732.5</v>
      </c>
      <c r="Q3904" s="5" t="s">
        <v>8317</v>
      </c>
      <c r="R3904" t="s">
        <v>8318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15">
        <f t="shared" si="120"/>
        <v>-1500</v>
      </c>
      <c r="E3905">
        <v>1500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>
        <f t="shared" si="121"/>
        <v>0</v>
      </c>
      <c r="Q3905" s="5" t="s">
        <v>8317</v>
      </c>
      <c r="R3905" t="s">
        <v>8318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15">
        <f t="shared" si="120"/>
        <v>-9997</v>
      </c>
      <c r="E3906">
        <v>10000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>
        <f t="shared" si="121"/>
        <v>1.5</v>
      </c>
      <c r="Q3906" s="5" t="s">
        <v>8317</v>
      </c>
      <c r="R3906" t="s">
        <v>8318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15">
        <f t="shared" ref="D3907:D3970" si="122">F3907-E3907</f>
        <v>-1327</v>
      </c>
      <c r="E3907">
        <v>1500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>
        <f t="shared" ref="P3907:P3970" si="123">AVERAGE(D3907:E3907)</f>
        <v>86.5</v>
      </c>
      <c r="Q3907" s="5" t="s">
        <v>8317</v>
      </c>
      <c r="R3907" t="s">
        <v>8318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15">
        <f t="shared" si="122"/>
        <v>-490</v>
      </c>
      <c r="E3908">
        <v>1500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>
        <f t="shared" si="123"/>
        <v>505</v>
      </c>
      <c r="Q3908" s="5" t="s">
        <v>8317</v>
      </c>
      <c r="R3908" t="s">
        <v>8318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15">
        <f t="shared" si="122"/>
        <v>-847</v>
      </c>
      <c r="E3909">
        <v>1000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>
        <f t="shared" si="123"/>
        <v>76.5</v>
      </c>
      <c r="Q3909" s="5" t="s">
        <v>8317</v>
      </c>
      <c r="R3909" t="s">
        <v>8318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15">
        <f t="shared" si="122"/>
        <v>-685</v>
      </c>
      <c r="E3910">
        <v>750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>
        <f t="shared" si="123"/>
        <v>32.5</v>
      </c>
      <c r="Q3910" s="5" t="s">
        <v>8317</v>
      </c>
      <c r="R3910" t="s">
        <v>8318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15">
        <f t="shared" si="122"/>
        <v>-59865</v>
      </c>
      <c r="E3911">
        <v>60000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>
        <f t="shared" si="123"/>
        <v>67.5</v>
      </c>
      <c r="Q3911" s="5" t="s">
        <v>8317</v>
      </c>
      <c r="R3911" t="s">
        <v>8318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15">
        <f t="shared" si="122"/>
        <v>-5815</v>
      </c>
      <c r="E3912">
        <v>6000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>
        <f t="shared" si="123"/>
        <v>92.5</v>
      </c>
      <c r="Q3912" s="5" t="s">
        <v>8317</v>
      </c>
      <c r="R3912" t="s">
        <v>8318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15">
        <f t="shared" si="122"/>
        <v>-5007</v>
      </c>
      <c r="E3913">
        <v>8000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>
        <f t="shared" si="123"/>
        <v>1496.5</v>
      </c>
      <c r="Q3913" s="5" t="s">
        <v>8317</v>
      </c>
      <c r="R3913" t="s">
        <v>8318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15">
        <f t="shared" si="122"/>
        <v>-14999</v>
      </c>
      <c r="E3914">
        <v>15000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>
        <f t="shared" si="123"/>
        <v>0.5</v>
      </c>
      <c r="Q3914" s="5" t="s">
        <v>8317</v>
      </c>
      <c r="R3914" t="s">
        <v>8318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15">
        <f t="shared" si="122"/>
        <v>-9000</v>
      </c>
      <c r="E3915">
        <v>10000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>
        <f t="shared" si="123"/>
        <v>500</v>
      </c>
      <c r="Q3915" s="5" t="s">
        <v>8317</v>
      </c>
      <c r="R3915" t="s">
        <v>8318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15">
        <f t="shared" si="122"/>
        <v>-1591</v>
      </c>
      <c r="E3916">
        <v>2500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>
        <f t="shared" si="123"/>
        <v>454.5</v>
      </c>
      <c r="Q3916" s="5" t="s">
        <v>8317</v>
      </c>
      <c r="R3916" t="s">
        <v>8318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15">
        <f t="shared" si="122"/>
        <v>-1495</v>
      </c>
      <c r="E3917">
        <v>1500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>
        <f t="shared" si="123"/>
        <v>2.5</v>
      </c>
      <c r="Q3917" s="5" t="s">
        <v>8317</v>
      </c>
      <c r="R3917" t="s">
        <v>8318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15">
        <f t="shared" si="122"/>
        <v>-2000</v>
      </c>
      <c r="E3918">
        <v>2000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>
        <f t="shared" si="123"/>
        <v>0</v>
      </c>
      <c r="Q3918" s="5" t="s">
        <v>8317</v>
      </c>
      <c r="R3918" t="s">
        <v>8318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15">
        <f t="shared" si="122"/>
        <v>-3490</v>
      </c>
      <c r="E3919">
        <v>3500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>
        <f t="shared" si="123"/>
        <v>5</v>
      </c>
      <c r="Q3919" s="5" t="s">
        <v>8317</v>
      </c>
      <c r="R3919" t="s">
        <v>8318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15">
        <f t="shared" si="122"/>
        <v>-59880</v>
      </c>
      <c r="E3920">
        <v>60000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>
        <f t="shared" si="123"/>
        <v>60</v>
      </c>
      <c r="Q3920" s="5" t="s">
        <v>8317</v>
      </c>
      <c r="R3920" t="s">
        <v>8318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15">
        <f t="shared" si="122"/>
        <v>-4910</v>
      </c>
      <c r="E3921">
        <v>5000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>
        <f t="shared" si="123"/>
        <v>45</v>
      </c>
      <c r="Q3921" s="5" t="s">
        <v>8317</v>
      </c>
      <c r="R3921" t="s">
        <v>8318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15">
        <f t="shared" si="122"/>
        <v>-2365</v>
      </c>
      <c r="E3922">
        <v>2500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>
        <f t="shared" si="123"/>
        <v>67.5</v>
      </c>
      <c r="Q3922" s="5" t="s">
        <v>8317</v>
      </c>
      <c r="R3922" t="s">
        <v>8318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15">
        <f t="shared" si="122"/>
        <v>-3000</v>
      </c>
      <c r="E3923">
        <v>3000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>
        <f t="shared" si="123"/>
        <v>0</v>
      </c>
      <c r="Q3923" s="5" t="s">
        <v>8317</v>
      </c>
      <c r="R3923" t="s">
        <v>8318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15">
        <f t="shared" si="122"/>
        <v>-689</v>
      </c>
      <c r="E3924">
        <v>750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>
        <f t="shared" si="123"/>
        <v>30.5</v>
      </c>
      <c r="Q3924" s="5" t="s">
        <v>8317</v>
      </c>
      <c r="R3924" t="s">
        <v>8318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15">
        <f t="shared" si="122"/>
        <v>-10116</v>
      </c>
      <c r="E3925">
        <v>11500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>
        <f t="shared" si="123"/>
        <v>692</v>
      </c>
      <c r="Q3925" s="5" t="s">
        <v>8317</v>
      </c>
      <c r="R3925" t="s">
        <v>8318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15">
        <f t="shared" si="122"/>
        <v>-12710</v>
      </c>
      <c r="E3926">
        <v>15000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>
        <f t="shared" si="123"/>
        <v>1145</v>
      </c>
      <c r="Q3926" s="5" t="s">
        <v>8317</v>
      </c>
      <c r="R3926" t="s">
        <v>8318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15">
        <f t="shared" si="122"/>
        <v>-135</v>
      </c>
      <c r="E3927">
        <v>150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>
        <f t="shared" si="123"/>
        <v>7.5</v>
      </c>
      <c r="Q3927" s="5" t="s">
        <v>8317</v>
      </c>
      <c r="R3927" t="s">
        <v>8318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15">
        <f t="shared" si="122"/>
        <v>-4985</v>
      </c>
      <c r="E3928">
        <v>5000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>
        <f t="shared" si="123"/>
        <v>7.5</v>
      </c>
      <c r="Q3928" s="5" t="s">
        <v>8317</v>
      </c>
      <c r="R3928" t="s">
        <v>8318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15">
        <f t="shared" si="122"/>
        <v>-2475</v>
      </c>
      <c r="E3929">
        <v>2500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>
        <f t="shared" si="123"/>
        <v>12.5</v>
      </c>
      <c r="Q3929" s="5" t="s">
        <v>8317</v>
      </c>
      <c r="R3929" t="s">
        <v>8318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15">
        <f t="shared" si="122"/>
        <v>-4349</v>
      </c>
      <c r="E3930">
        <v>5000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>
        <f t="shared" si="123"/>
        <v>325.5</v>
      </c>
      <c r="Q3930" s="5" t="s">
        <v>8317</v>
      </c>
      <c r="R3930" t="s">
        <v>8318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15">
        <f t="shared" si="122"/>
        <v>-19547</v>
      </c>
      <c r="E3931">
        <v>20000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>
        <f t="shared" si="123"/>
        <v>226.5</v>
      </c>
      <c r="Q3931" s="5" t="s">
        <v>8317</v>
      </c>
      <c r="R3931" t="s">
        <v>8318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15">
        <f t="shared" si="122"/>
        <v>-10000</v>
      </c>
      <c r="E3932">
        <v>10000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>
        <f t="shared" si="123"/>
        <v>0</v>
      </c>
      <c r="Q3932" s="5" t="s">
        <v>8317</v>
      </c>
      <c r="R3932" t="s">
        <v>8318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15">
        <f t="shared" si="122"/>
        <v>-8000</v>
      </c>
      <c r="E3933">
        <v>8000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>
        <f t="shared" si="123"/>
        <v>0</v>
      </c>
      <c r="Q3933" s="5" t="s">
        <v>8317</v>
      </c>
      <c r="R3933" t="s">
        <v>8318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15">
        <f t="shared" si="122"/>
        <v>-11999</v>
      </c>
      <c r="E3934">
        <v>12000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>
        <f t="shared" si="123"/>
        <v>0.5</v>
      </c>
      <c r="Q3934" s="5" t="s">
        <v>8317</v>
      </c>
      <c r="R3934" t="s">
        <v>8318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15">
        <f t="shared" si="122"/>
        <v>-5898</v>
      </c>
      <c r="E3935">
        <v>7000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>
        <f t="shared" si="123"/>
        <v>551</v>
      </c>
      <c r="Q3935" s="5" t="s">
        <v>8317</v>
      </c>
      <c r="R3935" t="s">
        <v>8318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15">
        <f t="shared" si="122"/>
        <v>-4450</v>
      </c>
      <c r="E3936">
        <v>5000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>
        <f t="shared" si="123"/>
        <v>275</v>
      </c>
      <c r="Q3936" s="5" t="s">
        <v>8317</v>
      </c>
      <c r="R3936" t="s">
        <v>8318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15">
        <f t="shared" si="122"/>
        <v>-1685</v>
      </c>
      <c r="E3937">
        <v>3000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>
        <f t="shared" si="123"/>
        <v>657.5</v>
      </c>
      <c r="Q3937" s="5" t="s">
        <v>8317</v>
      </c>
      <c r="R3937" t="s">
        <v>8318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15">
        <f t="shared" si="122"/>
        <v>-20000</v>
      </c>
      <c r="E3938">
        <v>20000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>
        <f t="shared" si="123"/>
        <v>0</v>
      </c>
      <c r="Q3938" s="5" t="s">
        <v>8317</v>
      </c>
      <c r="R3938" t="s">
        <v>8318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15">
        <f t="shared" si="122"/>
        <v>-400</v>
      </c>
      <c r="E3939">
        <v>2885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>
        <f t="shared" si="123"/>
        <v>1242.5</v>
      </c>
      <c r="Q3939" s="5" t="s">
        <v>8317</v>
      </c>
      <c r="R3939" t="s">
        <v>8318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15">
        <f t="shared" si="122"/>
        <v>-2858</v>
      </c>
      <c r="E3940">
        <v>3255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>
        <f t="shared" si="123"/>
        <v>198.5</v>
      </c>
      <c r="Q3940" s="5" t="s">
        <v>8317</v>
      </c>
      <c r="R3940" t="s">
        <v>8318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15">
        <f t="shared" si="122"/>
        <v>-4995</v>
      </c>
      <c r="E3941">
        <v>5000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>
        <f t="shared" si="123"/>
        <v>2.5</v>
      </c>
      <c r="Q3941" s="5" t="s">
        <v>8317</v>
      </c>
      <c r="R3941" t="s">
        <v>8318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15">
        <f t="shared" si="122"/>
        <v>-4989</v>
      </c>
      <c r="E3942">
        <v>5000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>
        <f t="shared" si="123"/>
        <v>5.5</v>
      </c>
      <c r="Q3942" s="5" t="s">
        <v>8317</v>
      </c>
      <c r="R3942" t="s">
        <v>8318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15">
        <f t="shared" si="122"/>
        <v>-5450</v>
      </c>
      <c r="E3943">
        <v>5500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>
        <f t="shared" si="123"/>
        <v>25</v>
      </c>
      <c r="Q3943" s="5" t="s">
        <v>8317</v>
      </c>
      <c r="R3943" t="s">
        <v>8318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15">
        <f t="shared" si="122"/>
        <v>-1200</v>
      </c>
      <c r="E3944">
        <v>1200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>
        <f t="shared" si="123"/>
        <v>0</v>
      </c>
      <c r="Q3944" s="5" t="s">
        <v>8317</v>
      </c>
      <c r="R3944" t="s">
        <v>8318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15">
        <f t="shared" si="122"/>
        <v>-3218</v>
      </c>
      <c r="E3945">
        <v>5000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>
        <f t="shared" si="123"/>
        <v>891</v>
      </c>
      <c r="Q3945" s="5" t="s">
        <v>8317</v>
      </c>
      <c r="R3945" t="s">
        <v>8318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15">
        <f t="shared" si="122"/>
        <v>-5000</v>
      </c>
      <c r="E3946">
        <v>5000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>
        <f t="shared" si="123"/>
        <v>0</v>
      </c>
      <c r="Q3946" s="5" t="s">
        <v>8317</v>
      </c>
      <c r="R3946" t="s">
        <v>8318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15">
        <f t="shared" si="122"/>
        <v>-1995</v>
      </c>
      <c r="E3947">
        <v>2000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>
        <f t="shared" si="123"/>
        <v>2.5</v>
      </c>
      <c r="Q3947" s="5" t="s">
        <v>8317</v>
      </c>
      <c r="R3947" t="s">
        <v>8318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15">
        <f t="shared" si="122"/>
        <v>-5805</v>
      </c>
      <c r="E3948">
        <v>6000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>
        <f t="shared" si="123"/>
        <v>97.5</v>
      </c>
      <c r="Q3948" s="5" t="s">
        <v>8317</v>
      </c>
      <c r="R3948" t="s">
        <v>8318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15">
        <f t="shared" si="122"/>
        <v>-2899</v>
      </c>
      <c r="E3949">
        <v>3000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>
        <f t="shared" si="123"/>
        <v>50.5</v>
      </c>
      <c r="Q3949" s="5" t="s">
        <v>8317</v>
      </c>
      <c r="R3949" t="s">
        <v>8318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15">
        <f t="shared" si="122"/>
        <v>-30000</v>
      </c>
      <c r="E3950">
        <v>30000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>
        <f t="shared" si="123"/>
        <v>0</v>
      </c>
      <c r="Q3950" s="5" t="s">
        <v>8317</v>
      </c>
      <c r="R3950" t="s">
        <v>8318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15">
        <f t="shared" si="122"/>
        <v>-8423</v>
      </c>
      <c r="E3951">
        <v>10000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>
        <f t="shared" si="123"/>
        <v>788.5</v>
      </c>
      <c r="Q3951" s="5" t="s">
        <v>8317</v>
      </c>
      <c r="R3951" t="s">
        <v>8318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15">
        <f t="shared" si="122"/>
        <v>-3975</v>
      </c>
      <c r="E3952">
        <v>4000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>
        <f t="shared" si="123"/>
        <v>12.5</v>
      </c>
      <c r="Q3952" s="5" t="s">
        <v>8317</v>
      </c>
      <c r="R3952" t="s">
        <v>8318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15">
        <f t="shared" si="122"/>
        <v>-199999</v>
      </c>
      <c r="E3953">
        <v>200000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>
        <f t="shared" si="123"/>
        <v>0.5</v>
      </c>
      <c r="Q3953" s="5" t="s">
        <v>8317</v>
      </c>
      <c r="R3953" t="s">
        <v>8318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15">
        <f t="shared" si="122"/>
        <v>-25975</v>
      </c>
      <c r="E3954">
        <v>26000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>
        <f t="shared" si="123"/>
        <v>12.5</v>
      </c>
      <c r="Q3954" s="5" t="s">
        <v>8317</v>
      </c>
      <c r="R3954" t="s">
        <v>8318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15">
        <f t="shared" si="122"/>
        <v>-17600</v>
      </c>
      <c r="E3955">
        <v>17600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>
        <f t="shared" si="123"/>
        <v>0</v>
      </c>
      <c r="Q3955" s="5" t="s">
        <v>8317</v>
      </c>
      <c r="R3955" t="s">
        <v>8318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15">
        <f t="shared" si="122"/>
        <v>-25000</v>
      </c>
      <c r="E3956">
        <v>25000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>
        <f t="shared" si="123"/>
        <v>0</v>
      </c>
      <c r="Q3956" s="5" t="s">
        <v>8317</v>
      </c>
      <c r="R3956" t="s">
        <v>8318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15">
        <f t="shared" si="122"/>
        <v>-1325</v>
      </c>
      <c r="E3957">
        <v>1750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>
        <f t="shared" si="123"/>
        <v>212.5</v>
      </c>
      <c r="Q3957" s="5" t="s">
        <v>8317</v>
      </c>
      <c r="R3957" t="s">
        <v>8318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15">
        <f t="shared" si="122"/>
        <v>-5500</v>
      </c>
      <c r="E3958">
        <v>5500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>
        <f t="shared" si="123"/>
        <v>0</v>
      </c>
      <c r="Q3958" s="5" t="s">
        <v>8317</v>
      </c>
      <c r="R3958" t="s">
        <v>8318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15">
        <f t="shared" si="122"/>
        <v>-27993</v>
      </c>
      <c r="E3959">
        <v>28000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>
        <f t="shared" si="123"/>
        <v>3.5</v>
      </c>
      <c r="Q3959" s="5" t="s">
        <v>8317</v>
      </c>
      <c r="R3959" t="s">
        <v>8318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15">
        <f t="shared" si="122"/>
        <v>-1359</v>
      </c>
      <c r="E3960">
        <v>2000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>
        <f t="shared" si="123"/>
        <v>320.5</v>
      </c>
      <c r="Q3960" s="5" t="s">
        <v>8317</v>
      </c>
      <c r="R3960" t="s">
        <v>8318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15">
        <f t="shared" si="122"/>
        <v>-908</v>
      </c>
      <c r="E3961">
        <v>1200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>
        <f t="shared" si="123"/>
        <v>146</v>
      </c>
      <c r="Q3961" s="5" t="s">
        <v>8317</v>
      </c>
      <c r="R3961" t="s">
        <v>8318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15">
        <f t="shared" si="122"/>
        <v>-2955</v>
      </c>
      <c r="E3962">
        <v>3000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>
        <f t="shared" si="123"/>
        <v>22.5</v>
      </c>
      <c r="Q3962" s="5" t="s">
        <v>8317</v>
      </c>
      <c r="R3962" t="s">
        <v>8318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15">
        <f t="shared" si="122"/>
        <v>-4979</v>
      </c>
      <c r="E3963">
        <v>5000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>
        <f t="shared" si="123"/>
        <v>10.5</v>
      </c>
      <c r="Q3963" s="5" t="s">
        <v>8317</v>
      </c>
      <c r="R3963" t="s">
        <v>8318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15">
        <f t="shared" si="122"/>
        <v>-1355</v>
      </c>
      <c r="E3964">
        <v>1400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>
        <f t="shared" si="123"/>
        <v>22.5</v>
      </c>
      <c r="Q3964" s="5" t="s">
        <v>8317</v>
      </c>
      <c r="R3964" t="s">
        <v>8318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15">
        <f t="shared" si="122"/>
        <v>-10000</v>
      </c>
      <c r="E3965">
        <v>10000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>
        <f t="shared" si="123"/>
        <v>0</v>
      </c>
      <c r="Q3965" s="5" t="s">
        <v>8317</v>
      </c>
      <c r="R3965" t="s">
        <v>8318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15">
        <f t="shared" si="122"/>
        <v>-1874</v>
      </c>
      <c r="E3966">
        <v>2000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>
        <f t="shared" si="123"/>
        <v>63</v>
      </c>
      <c r="Q3966" s="5" t="s">
        <v>8317</v>
      </c>
      <c r="R3966" t="s">
        <v>8318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15">
        <f t="shared" si="122"/>
        <v>-1715</v>
      </c>
      <c r="E3967">
        <v>2000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>
        <f t="shared" si="123"/>
        <v>142.5</v>
      </c>
      <c r="Q3967" s="5" t="s">
        <v>8317</v>
      </c>
      <c r="R3967" t="s">
        <v>8318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15">
        <f t="shared" si="122"/>
        <v>-7455</v>
      </c>
      <c r="E3968">
        <v>7500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>
        <f t="shared" si="123"/>
        <v>22.5</v>
      </c>
      <c r="Q3968" s="5" t="s">
        <v>8317</v>
      </c>
      <c r="R3968" t="s">
        <v>8318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15">
        <f t="shared" si="122"/>
        <v>-1290</v>
      </c>
      <c r="E3969">
        <v>1700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>
        <f t="shared" si="123"/>
        <v>205</v>
      </c>
      <c r="Q3969" s="5" t="s">
        <v>8317</v>
      </c>
      <c r="R3969" t="s">
        <v>8318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15">
        <f t="shared" si="122"/>
        <v>-4473</v>
      </c>
      <c r="E3970">
        <v>5000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>
        <f t="shared" si="123"/>
        <v>263.5</v>
      </c>
      <c r="Q3970" s="5" t="s">
        <v>8317</v>
      </c>
      <c r="R3970" t="s">
        <v>8318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15">
        <f t="shared" ref="D3971:D4034" si="124">F3971-E3971</f>
        <v>-2614</v>
      </c>
      <c r="E3971">
        <v>2825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>
        <f t="shared" ref="P3971:P4034" si="125">AVERAGE(D3971:E3971)</f>
        <v>105.5</v>
      </c>
      <c r="Q3971" s="5" t="s">
        <v>8317</v>
      </c>
      <c r="R3971" t="s">
        <v>8318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15">
        <f t="shared" si="124"/>
        <v>-14989</v>
      </c>
      <c r="E3972">
        <v>15000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>
        <f t="shared" si="125"/>
        <v>5.5</v>
      </c>
      <c r="Q3972" s="5" t="s">
        <v>8317</v>
      </c>
      <c r="R3972" t="s">
        <v>8318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15">
        <f t="shared" si="124"/>
        <v>-13864</v>
      </c>
      <c r="E3973">
        <v>14000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>
        <f t="shared" si="125"/>
        <v>68</v>
      </c>
      <c r="Q3973" s="5" t="s">
        <v>8317</v>
      </c>
      <c r="R3973" t="s">
        <v>8318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15">
        <f t="shared" si="124"/>
        <v>-789</v>
      </c>
      <c r="E3974">
        <v>1000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>
        <f t="shared" si="125"/>
        <v>105.5</v>
      </c>
      <c r="Q3974" s="5" t="s">
        <v>8317</v>
      </c>
      <c r="R3974" t="s">
        <v>8318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15">
        <f t="shared" si="124"/>
        <v>-1095</v>
      </c>
      <c r="E3975">
        <v>5000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>
        <f t="shared" si="125"/>
        <v>1952.5</v>
      </c>
      <c r="Q3975" s="5" t="s">
        <v>8317</v>
      </c>
      <c r="R3975" t="s">
        <v>8318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15">
        <f t="shared" si="124"/>
        <v>-680</v>
      </c>
      <c r="E3976">
        <v>1000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>
        <f t="shared" si="125"/>
        <v>160</v>
      </c>
      <c r="Q3976" s="5" t="s">
        <v>8317</v>
      </c>
      <c r="R3976" t="s">
        <v>8318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15">
        <f t="shared" si="124"/>
        <v>-678</v>
      </c>
      <c r="E3977">
        <v>678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>
        <f t="shared" si="125"/>
        <v>0</v>
      </c>
      <c r="Q3977" s="5" t="s">
        <v>8317</v>
      </c>
      <c r="R3977" t="s">
        <v>8318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15">
        <f t="shared" si="124"/>
        <v>-680</v>
      </c>
      <c r="E3978">
        <v>1300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>
        <f t="shared" si="125"/>
        <v>310</v>
      </c>
      <c r="Q3978" s="5" t="s">
        <v>8317</v>
      </c>
      <c r="R3978" t="s">
        <v>8318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15">
        <f t="shared" si="124"/>
        <v>-88695</v>
      </c>
      <c r="E3979">
        <v>90000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>
        <f t="shared" si="125"/>
        <v>652.5</v>
      </c>
      <c r="Q3979" s="5" t="s">
        <v>8317</v>
      </c>
      <c r="R3979" t="s">
        <v>8318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15">
        <f t="shared" si="124"/>
        <v>-1786</v>
      </c>
      <c r="E3980">
        <v>2000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>
        <f t="shared" si="125"/>
        <v>107</v>
      </c>
      <c r="Q3980" s="5" t="s">
        <v>8317</v>
      </c>
      <c r="R3980" t="s">
        <v>8318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15">
        <f t="shared" si="124"/>
        <v>-5890</v>
      </c>
      <c r="E3981">
        <v>6000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>
        <f t="shared" si="125"/>
        <v>55</v>
      </c>
      <c r="Q3981" s="5" t="s">
        <v>8317</v>
      </c>
      <c r="R3981" t="s">
        <v>8318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15">
        <f t="shared" si="124"/>
        <v>-2050</v>
      </c>
      <c r="E3982">
        <v>2500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>
        <f t="shared" si="125"/>
        <v>225</v>
      </c>
      <c r="Q3982" s="5" t="s">
        <v>8317</v>
      </c>
      <c r="R3982" t="s">
        <v>8318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15">
        <f t="shared" si="124"/>
        <v>-28775</v>
      </c>
      <c r="E3983">
        <v>30000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>
        <f t="shared" si="125"/>
        <v>612.5</v>
      </c>
      <c r="Q3983" s="5" t="s">
        <v>8317</v>
      </c>
      <c r="R3983" t="s">
        <v>8318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15">
        <f t="shared" si="124"/>
        <v>-680</v>
      </c>
      <c r="E3984">
        <v>850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>
        <f t="shared" si="125"/>
        <v>85</v>
      </c>
      <c r="Q3984" s="5" t="s">
        <v>8317</v>
      </c>
      <c r="R3984" t="s">
        <v>8318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15">
        <f t="shared" si="124"/>
        <v>-7263</v>
      </c>
      <c r="E3985">
        <v>11140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>
        <f t="shared" si="125"/>
        <v>1938.5</v>
      </c>
      <c r="Q3985" s="5" t="s">
        <v>8317</v>
      </c>
      <c r="R3985" t="s">
        <v>8318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15">
        <f t="shared" si="124"/>
        <v>-1405</v>
      </c>
      <c r="E3986">
        <v>1500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>
        <f t="shared" si="125"/>
        <v>47.5</v>
      </c>
      <c r="Q3986" s="5" t="s">
        <v>8317</v>
      </c>
      <c r="R3986" t="s">
        <v>8318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15">
        <f t="shared" si="124"/>
        <v>-1359</v>
      </c>
      <c r="E3987">
        <v>2000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>
        <f t="shared" si="125"/>
        <v>320.5</v>
      </c>
      <c r="Q3987" s="5" t="s">
        <v>8317</v>
      </c>
      <c r="R3987" t="s">
        <v>8318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15">
        <f t="shared" si="124"/>
        <v>-4512</v>
      </c>
      <c r="E3988">
        <v>5000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>
        <f t="shared" si="125"/>
        <v>244</v>
      </c>
      <c r="Q3988" s="5" t="s">
        <v>8317</v>
      </c>
      <c r="R3988" t="s">
        <v>8318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15">
        <f t="shared" si="124"/>
        <v>-249</v>
      </c>
      <c r="E3989">
        <v>400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>
        <f t="shared" si="125"/>
        <v>75.5</v>
      </c>
      <c r="Q3989" s="5" t="s">
        <v>8317</v>
      </c>
      <c r="R3989" t="s">
        <v>8318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15">
        <f t="shared" si="124"/>
        <v>-1468</v>
      </c>
      <c r="E3990">
        <v>1500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>
        <f t="shared" si="125"/>
        <v>16</v>
      </c>
      <c r="Q3990" s="5" t="s">
        <v>8317</v>
      </c>
      <c r="R3990" t="s">
        <v>8318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15">
        <f t="shared" si="124"/>
        <v>-3000</v>
      </c>
      <c r="E3991">
        <v>3000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>
        <f t="shared" si="125"/>
        <v>0</v>
      </c>
      <c r="Q3991" s="5" t="s">
        <v>8317</v>
      </c>
      <c r="R3991" t="s">
        <v>8318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15">
        <f t="shared" si="124"/>
        <v>-1581</v>
      </c>
      <c r="E3992">
        <v>1650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>
        <f t="shared" si="125"/>
        <v>34.5</v>
      </c>
      <c r="Q3992" s="5" t="s">
        <v>8317</v>
      </c>
      <c r="R3992" t="s">
        <v>8318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15">
        <f t="shared" si="124"/>
        <v>-400</v>
      </c>
      <c r="E3993">
        <v>500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>
        <f t="shared" si="125"/>
        <v>50</v>
      </c>
      <c r="Q3993" s="5" t="s">
        <v>8317</v>
      </c>
      <c r="R3993" t="s">
        <v>8318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15">
        <f t="shared" si="124"/>
        <v>-9459</v>
      </c>
      <c r="E3994">
        <v>10000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>
        <f t="shared" si="125"/>
        <v>270.5</v>
      </c>
      <c r="Q3994" s="5" t="s">
        <v>8317</v>
      </c>
      <c r="R3994" t="s">
        <v>8318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15">
        <f t="shared" si="124"/>
        <v>-49997</v>
      </c>
      <c r="E3995">
        <v>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>
        <f t="shared" si="125"/>
        <v>1.5</v>
      </c>
      <c r="Q3995" s="5" t="s">
        <v>8317</v>
      </c>
      <c r="R3995" t="s">
        <v>8318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15">
        <f t="shared" si="124"/>
        <v>-1995</v>
      </c>
      <c r="E3996">
        <v>2000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>
        <f t="shared" si="125"/>
        <v>2.5</v>
      </c>
      <c r="Q3996" s="5" t="s">
        <v>8317</v>
      </c>
      <c r="R3996" t="s">
        <v>8318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15">
        <f t="shared" si="124"/>
        <v>-130</v>
      </c>
      <c r="E3997">
        <v>200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>
        <f t="shared" si="125"/>
        <v>35</v>
      </c>
      <c r="Q3997" s="5" t="s">
        <v>8317</v>
      </c>
      <c r="R3997" t="s">
        <v>8318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15">
        <f t="shared" si="124"/>
        <v>-2503</v>
      </c>
      <c r="E3998">
        <v>3000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>
        <f t="shared" si="125"/>
        <v>248.5</v>
      </c>
      <c r="Q3998" s="5" t="s">
        <v>8317</v>
      </c>
      <c r="R3998" t="s">
        <v>8318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15">
        <f t="shared" si="124"/>
        <v>-3000</v>
      </c>
      <c r="E3999">
        <v>3000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>
        <f t="shared" si="125"/>
        <v>0</v>
      </c>
      <c r="Q3999" s="5" t="s">
        <v>8317</v>
      </c>
      <c r="R3999" t="s">
        <v>8318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15">
        <f t="shared" si="124"/>
        <v>-535</v>
      </c>
      <c r="E4000">
        <v>1250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>
        <f t="shared" si="125"/>
        <v>357.5</v>
      </c>
      <c r="Q4000" s="5" t="s">
        <v>8317</v>
      </c>
      <c r="R4000" t="s">
        <v>8318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15">
        <f t="shared" si="124"/>
        <v>-5844</v>
      </c>
      <c r="E4001">
        <v>7000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>
        <f t="shared" si="125"/>
        <v>578</v>
      </c>
      <c r="Q4001" s="5" t="s">
        <v>8317</v>
      </c>
      <c r="R4001" t="s">
        <v>8318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15">
        <f t="shared" si="124"/>
        <v>-7990</v>
      </c>
      <c r="E4002">
        <v>8000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>
        <f t="shared" si="125"/>
        <v>5</v>
      </c>
      <c r="Q4002" s="5" t="s">
        <v>8317</v>
      </c>
      <c r="R4002" t="s">
        <v>8318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15">
        <f t="shared" si="124"/>
        <v>-747</v>
      </c>
      <c r="E4003">
        <v>1200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>
        <f t="shared" si="125"/>
        <v>226.5</v>
      </c>
      <c r="Q4003" s="5" t="s">
        <v>8317</v>
      </c>
      <c r="R4003" t="s">
        <v>8318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15">
        <f t="shared" si="124"/>
        <v>-1227</v>
      </c>
      <c r="E4004">
        <v>1250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>
        <f t="shared" si="125"/>
        <v>11.5</v>
      </c>
      <c r="Q4004" s="5" t="s">
        <v>8317</v>
      </c>
      <c r="R4004" t="s">
        <v>8318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15">
        <f t="shared" si="124"/>
        <v>-1799</v>
      </c>
      <c r="E4005">
        <v>2000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>
        <f t="shared" si="125"/>
        <v>100.5</v>
      </c>
      <c r="Q4005" s="5" t="s">
        <v>8317</v>
      </c>
      <c r="R4005" t="s">
        <v>8318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15">
        <f t="shared" si="124"/>
        <v>-499</v>
      </c>
      <c r="E4006">
        <v>500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>
        <f t="shared" si="125"/>
        <v>0.5</v>
      </c>
      <c r="Q4006" s="5" t="s">
        <v>8317</v>
      </c>
      <c r="R4006" t="s">
        <v>8318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15">
        <f t="shared" si="124"/>
        <v>-2960</v>
      </c>
      <c r="E4007">
        <v>3000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>
        <f t="shared" si="125"/>
        <v>20</v>
      </c>
      <c r="Q4007" s="5" t="s">
        <v>8317</v>
      </c>
      <c r="R4007" t="s">
        <v>8318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15">
        <f t="shared" si="124"/>
        <v>-29998</v>
      </c>
      <c r="E4008">
        <v>30000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>
        <f t="shared" si="125"/>
        <v>1</v>
      </c>
      <c r="Q4008" s="5" t="s">
        <v>8317</v>
      </c>
      <c r="R4008" t="s">
        <v>8318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15">
        <f t="shared" si="124"/>
        <v>-1995</v>
      </c>
      <c r="E4009">
        <v>2000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>
        <f t="shared" si="125"/>
        <v>2.5</v>
      </c>
      <c r="Q4009" s="5" t="s">
        <v>8317</v>
      </c>
      <c r="R4009" t="s">
        <v>8318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15">
        <f t="shared" si="124"/>
        <v>-940</v>
      </c>
      <c r="E4010">
        <v>1000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>
        <f t="shared" si="125"/>
        <v>30</v>
      </c>
      <c r="Q4010" s="5" t="s">
        <v>8317</v>
      </c>
      <c r="R4010" t="s">
        <v>8318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15">
        <f t="shared" si="124"/>
        <v>-1855</v>
      </c>
      <c r="E4011">
        <v>1930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>
        <f t="shared" si="125"/>
        <v>37.5</v>
      </c>
      <c r="Q4011" s="5" t="s">
        <v>8317</v>
      </c>
      <c r="R4011" t="s">
        <v>8318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15">
        <f t="shared" si="124"/>
        <v>-5458</v>
      </c>
      <c r="E4012">
        <v>7200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>
        <f t="shared" si="125"/>
        <v>871</v>
      </c>
      <c r="Q4012" s="5" t="s">
        <v>8317</v>
      </c>
      <c r="R4012" t="s">
        <v>8318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15">
        <f t="shared" si="124"/>
        <v>-231</v>
      </c>
      <c r="E4013">
        <v>250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>
        <f t="shared" si="125"/>
        <v>9.5</v>
      </c>
      <c r="Q4013" s="5" t="s">
        <v>8317</v>
      </c>
      <c r="R4013" t="s">
        <v>8318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15">
        <f t="shared" si="124"/>
        <v>-575</v>
      </c>
      <c r="E4014">
        <v>575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>
        <f t="shared" si="125"/>
        <v>0</v>
      </c>
      <c r="Q4014" s="5" t="s">
        <v>8317</v>
      </c>
      <c r="R4014" t="s">
        <v>8318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15">
        <f t="shared" si="124"/>
        <v>-1974</v>
      </c>
      <c r="E4015">
        <v>2000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>
        <f t="shared" si="125"/>
        <v>13</v>
      </c>
      <c r="Q4015" s="5" t="s">
        <v>8317</v>
      </c>
      <c r="R4015" t="s">
        <v>8318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15">
        <f t="shared" si="124"/>
        <v>-9000</v>
      </c>
      <c r="E4016">
        <v>9000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>
        <f t="shared" si="125"/>
        <v>0</v>
      </c>
      <c r="Q4016" s="5" t="s">
        <v>8317</v>
      </c>
      <c r="R4016" t="s">
        <v>8318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15">
        <f t="shared" si="124"/>
        <v>-6999</v>
      </c>
      <c r="E4017">
        <v>7000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>
        <f t="shared" si="125"/>
        <v>0.5</v>
      </c>
      <c r="Q4017" s="5" t="s">
        <v>8317</v>
      </c>
      <c r="R4017" t="s">
        <v>8318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15">
        <f t="shared" si="124"/>
        <v>-430</v>
      </c>
      <c r="E4018">
        <v>500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>
        <f t="shared" si="125"/>
        <v>35</v>
      </c>
      <c r="Q4018" s="5" t="s">
        <v>8317</v>
      </c>
      <c r="R4018" t="s">
        <v>8318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15">
        <f t="shared" si="124"/>
        <v>-9895</v>
      </c>
      <c r="E4019">
        <v>10000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>
        <f t="shared" si="125"/>
        <v>52.5</v>
      </c>
      <c r="Q4019" s="5" t="s">
        <v>8317</v>
      </c>
      <c r="R4019" t="s">
        <v>8318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15">
        <f t="shared" si="124"/>
        <v>-1370</v>
      </c>
      <c r="E4020">
        <v>1500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>
        <f t="shared" si="125"/>
        <v>65</v>
      </c>
      <c r="Q4020" s="5" t="s">
        <v>8317</v>
      </c>
      <c r="R4020" t="s">
        <v>8318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15">
        <f t="shared" si="124"/>
        <v>-3471</v>
      </c>
      <c r="E4021">
        <v>3500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>
        <f t="shared" si="125"/>
        <v>14.5</v>
      </c>
      <c r="Q4021" s="5" t="s">
        <v>8317</v>
      </c>
      <c r="R4021" t="s">
        <v>8318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15">
        <f t="shared" si="124"/>
        <v>-500</v>
      </c>
      <c r="E4022">
        <v>600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>
        <f t="shared" si="125"/>
        <v>50</v>
      </c>
      <c r="Q4022" s="5" t="s">
        <v>8317</v>
      </c>
      <c r="R4022" t="s">
        <v>8318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15">
        <f t="shared" si="124"/>
        <v>-14875</v>
      </c>
      <c r="E4023">
        <v>15000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>
        <f t="shared" si="125"/>
        <v>62.5</v>
      </c>
      <c r="Q4023" s="5" t="s">
        <v>8317</v>
      </c>
      <c r="R4023" t="s">
        <v>8318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15">
        <f t="shared" si="124"/>
        <v>-5479</v>
      </c>
      <c r="E4024">
        <v>18000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>
        <f t="shared" si="125"/>
        <v>6260.5</v>
      </c>
      <c r="Q4024" s="5" t="s">
        <v>8317</v>
      </c>
      <c r="R4024" t="s">
        <v>8318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15">
        <f t="shared" si="124"/>
        <v>-7000</v>
      </c>
      <c r="E4025">
        <v>7000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>
        <f t="shared" si="125"/>
        <v>0</v>
      </c>
      <c r="Q4025" s="5" t="s">
        <v>8317</v>
      </c>
      <c r="R4025" t="s">
        <v>8318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15">
        <f t="shared" si="124"/>
        <v>-790</v>
      </c>
      <c r="E4026">
        <v>800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>
        <f t="shared" si="125"/>
        <v>5</v>
      </c>
      <c r="Q4026" s="5" t="s">
        <v>8317</v>
      </c>
      <c r="R4026" t="s">
        <v>8318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15">
        <f t="shared" si="124"/>
        <v>-4750</v>
      </c>
      <c r="E4027">
        <v>5000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>
        <f t="shared" si="125"/>
        <v>125</v>
      </c>
      <c r="Q4027" s="5" t="s">
        <v>8317</v>
      </c>
      <c r="R4027" t="s">
        <v>8318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15">
        <f t="shared" si="124"/>
        <v>-4000</v>
      </c>
      <c r="E4028">
        <v>4000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>
        <f t="shared" si="125"/>
        <v>0</v>
      </c>
      <c r="Q4028" s="5" t="s">
        <v>8317</v>
      </c>
      <c r="R4028" t="s">
        <v>8318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15">
        <f t="shared" si="124"/>
        <v>-2785</v>
      </c>
      <c r="E4029">
        <v>3000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>
        <f t="shared" si="125"/>
        <v>107.5</v>
      </c>
      <c r="Q4029" s="5" t="s">
        <v>8317</v>
      </c>
      <c r="R4029" t="s">
        <v>8318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15">
        <f t="shared" si="124"/>
        <v>-1439</v>
      </c>
      <c r="E4030">
        <v>2000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>
        <f t="shared" si="125"/>
        <v>280.5</v>
      </c>
      <c r="Q4030" s="5" t="s">
        <v>8317</v>
      </c>
      <c r="R4030" t="s">
        <v>8318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15">
        <f t="shared" si="124"/>
        <v>-20000</v>
      </c>
      <c r="E4031">
        <v>20000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>
        <f t="shared" si="125"/>
        <v>0</v>
      </c>
      <c r="Q4031" s="5" t="s">
        <v>8317</v>
      </c>
      <c r="R4031" t="s">
        <v>8318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15">
        <f t="shared" si="124"/>
        <v>-2100</v>
      </c>
      <c r="E4032">
        <v>2500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>
        <f t="shared" si="125"/>
        <v>200</v>
      </c>
      <c r="Q4032" s="5" t="s">
        <v>8317</v>
      </c>
      <c r="R4032" t="s">
        <v>8318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15">
        <f t="shared" si="124"/>
        <v>-5000</v>
      </c>
      <c r="E4033">
        <v>5000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>
        <f t="shared" si="125"/>
        <v>0</v>
      </c>
      <c r="Q4033" s="5" t="s">
        <v>8317</v>
      </c>
      <c r="R4033" t="s">
        <v>8318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15">
        <f t="shared" si="124"/>
        <v>-5635</v>
      </c>
      <c r="E4034">
        <v>6048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>
        <f t="shared" si="125"/>
        <v>206.5</v>
      </c>
      <c r="Q4034" s="5" t="s">
        <v>8317</v>
      </c>
      <c r="R4034" t="s">
        <v>8318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15">
        <f t="shared" ref="D4035:D4098" si="126">F4035-E4035</f>
        <v>-17758.010000000002</v>
      </c>
      <c r="E4035">
        <v>23900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>
        <f t="shared" ref="P4035:P4098" si="127">AVERAGE(D4035:E4035)</f>
        <v>3070.994999999999</v>
      </c>
      <c r="Q4035" s="5" t="s">
        <v>8317</v>
      </c>
      <c r="R4035" t="s">
        <v>8318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15">
        <f t="shared" si="126"/>
        <v>-13300</v>
      </c>
      <c r="E4036">
        <v>13500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>
        <f t="shared" si="127"/>
        <v>100</v>
      </c>
      <c r="Q4036" s="5" t="s">
        <v>8317</v>
      </c>
      <c r="R4036" t="s">
        <v>8318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15">
        <f t="shared" si="126"/>
        <v>-6315</v>
      </c>
      <c r="E4037">
        <v>10000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>
        <f t="shared" si="127"/>
        <v>1842.5</v>
      </c>
      <c r="Q4037" s="5" t="s">
        <v>8317</v>
      </c>
      <c r="R4037" t="s">
        <v>8318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15">
        <f t="shared" si="126"/>
        <v>-3177</v>
      </c>
      <c r="E4038">
        <v>6000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>
        <f t="shared" si="127"/>
        <v>1411.5</v>
      </c>
      <c r="Q4038" s="5" t="s">
        <v>8317</v>
      </c>
      <c r="R4038" t="s">
        <v>8318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15">
        <f t="shared" si="126"/>
        <v>-620</v>
      </c>
      <c r="E4039">
        <v>700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>
        <f t="shared" si="127"/>
        <v>40</v>
      </c>
      <c r="Q4039" s="5" t="s">
        <v>8317</v>
      </c>
      <c r="R4039" t="s">
        <v>8318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15">
        <f t="shared" si="126"/>
        <v>-2199</v>
      </c>
      <c r="E4040">
        <v>2500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>
        <f t="shared" si="127"/>
        <v>150.5</v>
      </c>
      <c r="Q4040" s="5" t="s">
        <v>8317</v>
      </c>
      <c r="R4040" t="s">
        <v>8318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15">
        <f t="shared" si="126"/>
        <v>-200</v>
      </c>
      <c r="E4041">
        <v>500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>
        <f t="shared" si="127"/>
        <v>150</v>
      </c>
      <c r="Q4041" s="5" t="s">
        <v>8317</v>
      </c>
      <c r="R4041" t="s">
        <v>8318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15">
        <f t="shared" si="126"/>
        <v>-5500</v>
      </c>
      <c r="E4042">
        <v>8000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>
        <f t="shared" si="127"/>
        <v>1250</v>
      </c>
      <c r="Q4042" s="5" t="s">
        <v>8317</v>
      </c>
      <c r="R4042" t="s">
        <v>8318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15">
        <f t="shared" si="126"/>
        <v>-4979</v>
      </c>
      <c r="E4043">
        <v>5000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>
        <f t="shared" si="127"/>
        <v>10.5</v>
      </c>
      <c r="Q4043" s="5" t="s">
        <v>8317</v>
      </c>
      <c r="R4043" t="s">
        <v>8318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15">
        <f t="shared" si="126"/>
        <v>-9979</v>
      </c>
      <c r="E4044">
        <v>10000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>
        <f t="shared" si="127"/>
        <v>10.5</v>
      </c>
      <c r="Q4044" s="5" t="s">
        <v>8317</v>
      </c>
      <c r="R4044" t="s">
        <v>8318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15">
        <f t="shared" si="126"/>
        <v>-300</v>
      </c>
      <c r="E4045">
        <v>300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>
        <f t="shared" si="127"/>
        <v>0</v>
      </c>
      <c r="Q4045" s="5" t="s">
        <v>8317</v>
      </c>
      <c r="R4045" t="s">
        <v>8318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15">
        <f t="shared" si="126"/>
        <v>-375</v>
      </c>
      <c r="E4046">
        <v>600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>
        <f t="shared" si="127"/>
        <v>112.5</v>
      </c>
      <c r="Q4046" s="5" t="s">
        <v>8317</v>
      </c>
      <c r="R4046" t="s">
        <v>8318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15">
        <f t="shared" si="126"/>
        <v>-4999</v>
      </c>
      <c r="E4047">
        <v>5000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>
        <f t="shared" si="127"/>
        <v>0.5</v>
      </c>
      <c r="Q4047" s="5" t="s">
        <v>8317</v>
      </c>
      <c r="R4047" t="s">
        <v>8318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15">
        <f t="shared" si="126"/>
        <v>-5140</v>
      </c>
      <c r="E4048">
        <v>5600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>
        <f t="shared" si="127"/>
        <v>230</v>
      </c>
      <c r="Q4048" s="5" t="s">
        <v>8317</v>
      </c>
      <c r="R4048" t="s">
        <v>8318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15">
        <f t="shared" si="126"/>
        <v>-4890</v>
      </c>
      <c r="E4049">
        <v>5000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>
        <f t="shared" si="127"/>
        <v>55</v>
      </c>
      <c r="Q4049" s="5" t="s">
        <v>8317</v>
      </c>
      <c r="R4049" t="s">
        <v>8318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15">
        <f t="shared" si="126"/>
        <v>-13999</v>
      </c>
      <c r="E4050">
        <v>17000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>
        <f t="shared" si="127"/>
        <v>1500.5</v>
      </c>
      <c r="Q4050" s="5" t="s">
        <v>8317</v>
      </c>
      <c r="R4050" t="s">
        <v>8318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15">
        <f t="shared" si="126"/>
        <v>-19984</v>
      </c>
      <c r="E4051">
        <v>20000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>
        <f t="shared" si="127"/>
        <v>8</v>
      </c>
      <c r="Q4051" s="5" t="s">
        <v>8317</v>
      </c>
      <c r="R4051" t="s">
        <v>8318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15">
        <f t="shared" si="126"/>
        <v>-1499</v>
      </c>
      <c r="E4052">
        <v>1500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>
        <f t="shared" si="127"/>
        <v>0.5</v>
      </c>
      <c r="Q4052" s="5" t="s">
        <v>8317</v>
      </c>
      <c r="R4052" t="s">
        <v>8318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15">
        <f t="shared" si="126"/>
        <v>-500</v>
      </c>
      <c r="E4053">
        <v>500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>
        <f t="shared" si="127"/>
        <v>0</v>
      </c>
      <c r="Q4053" s="5" t="s">
        <v>8317</v>
      </c>
      <c r="R4053" t="s">
        <v>8318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15">
        <f t="shared" si="126"/>
        <v>-1874</v>
      </c>
      <c r="E4054">
        <v>3000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>
        <f t="shared" si="127"/>
        <v>563</v>
      </c>
      <c r="Q4054" s="5" t="s">
        <v>8317</v>
      </c>
      <c r="R4054" t="s">
        <v>8318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15">
        <f t="shared" si="126"/>
        <v>-390</v>
      </c>
      <c r="E4055">
        <v>500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>
        <f t="shared" si="127"/>
        <v>55</v>
      </c>
      <c r="Q4055" s="5" t="s">
        <v>8317</v>
      </c>
      <c r="R4055" t="s">
        <v>8318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15">
        <f t="shared" si="126"/>
        <v>-8880</v>
      </c>
      <c r="E4056">
        <v>8880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>
        <f t="shared" si="127"/>
        <v>0</v>
      </c>
      <c r="Q4056" s="5" t="s">
        <v>8317</v>
      </c>
      <c r="R4056" t="s">
        <v>8318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15">
        <f t="shared" si="126"/>
        <v>-4119</v>
      </c>
      <c r="E4057">
        <v>5000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>
        <f t="shared" si="127"/>
        <v>440.5</v>
      </c>
      <c r="Q4057" s="5" t="s">
        <v>8317</v>
      </c>
      <c r="R4057" t="s">
        <v>8318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15">
        <f t="shared" si="126"/>
        <v>-705</v>
      </c>
      <c r="E4058">
        <v>1500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>
        <f t="shared" si="127"/>
        <v>397.5</v>
      </c>
      <c r="Q4058" s="5" t="s">
        <v>8317</v>
      </c>
      <c r="R4058" t="s">
        <v>8318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15">
        <f t="shared" si="126"/>
        <v>-2725</v>
      </c>
      <c r="E4059">
        <v>3500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>
        <f t="shared" si="127"/>
        <v>387.5</v>
      </c>
      <c r="Q4059" s="5" t="s">
        <v>8317</v>
      </c>
      <c r="R4059" t="s">
        <v>8318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15">
        <f t="shared" si="126"/>
        <v>-3655</v>
      </c>
      <c r="E4060">
        <v>3750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>
        <f t="shared" si="127"/>
        <v>47.5</v>
      </c>
      <c r="Q4060" s="5" t="s">
        <v>8317</v>
      </c>
      <c r="R4060" t="s">
        <v>8318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15">
        <f t="shared" si="126"/>
        <v>-9750</v>
      </c>
      <c r="E4061">
        <v>10000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>
        <f t="shared" si="127"/>
        <v>125</v>
      </c>
      <c r="Q4061" s="5" t="s">
        <v>8317</v>
      </c>
      <c r="R4061" t="s">
        <v>8318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15">
        <f t="shared" si="126"/>
        <v>-9715</v>
      </c>
      <c r="E4062">
        <v>10000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>
        <f t="shared" si="127"/>
        <v>142.5</v>
      </c>
      <c r="Q4062" s="5" t="s">
        <v>8317</v>
      </c>
      <c r="R4062" t="s">
        <v>8318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15">
        <f t="shared" si="126"/>
        <v>-525</v>
      </c>
      <c r="E4063">
        <v>525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>
        <f t="shared" si="127"/>
        <v>0</v>
      </c>
      <c r="Q4063" s="5" t="s">
        <v>8317</v>
      </c>
      <c r="R4063" t="s">
        <v>8318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15">
        <f t="shared" si="126"/>
        <v>-19510</v>
      </c>
      <c r="E4064">
        <v>20000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>
        <f t="shared" si="127"/>
        <v>245</v>
      </c>
      <c r="Q4064" s="5" t="s">
        <v>8317</v>
      </c>
      <c r="R4064" t="s">
        <v>8318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15">
        <f t="shared" si="126"/>
        <v>-9365</v>
      </c>
      <c r="E4065">
        <v>9500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>
        <f t="shared" si="127"/>
        <v>67.5</v>
      </c>
      <c r="Q4065" s="5" t="s">
        <v>8317</v>
      </c>
      <c r="R4065" t="s">
        <v>8318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15">
        <f t="shared" si="126"/>
        <v>-1615</v>
      </c>
      <c r="E4066">
        <v>2000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>
        <f t="shared" si="127"/>
        <v>192.5</v>
      </c>
      <c r="Q4066" s="5" t="s">
        <v>8317</v>
      </c>
      <c r="R4066" t="s">
        <v>8318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15">
        <f t="shared" si="126"/>
        <v>-3973</v>
      </c>
      <c r="E4067">
        <v>4000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>
        <f t="shared" si="127"/>
        <v>13.5</v>
      </c>
      <c r="Q4067" s="5" t="s">
        <v>8317</v>
      </c>
      <c r="R4067" t="s">
        <v>8318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15">
        <f t="shared" si="126"/>
        <v>-14975</v>
      </c>
      <c r="E4068">
        <v>15000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>
        <f t="shared" si="127"/>
        <v>12.5</v>
      </c>
      <c r="Q4068" s="5" t="s">
        <v>8317</v>
      </c>
      <c r="R4068" t="s">
        <v>8318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15">
        <f t="shared" si="126"/>
        <v>-1955</v>
      </c>
      <c r="E4069">
        <v>5000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>
        <f t="shared" si="127"/>
        <v>1522.5</v>
      </c>
      <c r="Q4069" s="5" t="s">
        <v>8317</v>
      </c>
      <c r="R4069" t="s">
        <v>8318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15">
        <f t="shared" si="126"/>
        <v>-3460.05</v>
      </c>
      <c r="E4070">
        <v>3495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>
        <f t="shared" si="127"/>
        <v>17.474999999999909</v>
      </c>
      <c r="Q4070" s="5" t="s">
        <v>8317</v>
      </c>
      <c r="R4070" t="s">
        <v>8318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15">
        <f t="shared" si="126"/>
        <v>-820</v>
      </c>
      <c r="E4071">
        <v>1250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>
        <f t="shared" si="127"/>
        <v>215</v>
      </c>
      <c r="Q4071" s="5" t="s">
        <v>8317</v>
      </c>
      <c r="R4071" t="s">
        <v>8318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15">
        <f t="shared" si="126"/>
        <v>-835</v>
      </c>
      <c r="E4072">
        <v>1000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>
        <f t="shared" si="127"/>
        <v>82.5</v>
      </c>
      <c r="Q4072" s="5" t="s">
        <v>8317</v>
      </c>
      <c r="R4072" t="s">
        <v>8318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15">
        <f t="shared" si="126"/>
        <v>-20000</v>
      </c>
      <c r="E4073">
        <v>20000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>
        <f t="shared" si="127"/>
        <v>0</v>
      </c>
      <c r="Q4073" s="5" t="s">
        <v>8317</v>
      </c>
      <c r="R4073" t="s">
        <v>8318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15">
        <f t="shared" si="126"/>
        <v>-996</v>
      </c>
      <c r="E4074">
        <v>1000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>
        <f t="shared" si="127"/>
        <v>2</v>
      </c>
      <c r="Q4074" s="5" t="s">
        <v>8317</v>
      </c>
      <c r="R4074" t="s">
        <v>8318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15">
        <f t="shared" si="126"/>
        <v>-3463</v>
      </c>
      <c r="E4075">
        <v>3500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>
        <f t="shared" si="127"/>
        <v>18.5</v>
      </c>
      <c r="Q4075" s="5" t="s">
        <v>8317</v>
      </c>
      <c r="R4075" t="s">
        <v>8318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15">
        <f t="shared" si="126"/>
        <v>-2015</v>
      </c>
      <c r="E4076">
        <v>2750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>
        <f t="shared" si="127"/>
        <v>367.5</v>
      </c>
      <c r="Q4076" s="5" t="s">
        <v>8317</v>
      </c>
      <c r="R4076" t="s">
        <v>8318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15">
        <f t="shared" si="126"/>
        <v>-1424</v>
      </c>
      <c r="E4077">
        <v>2000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>
        <f t="shared" si="127"/>
        <v>288</v>
      </c>
      <c r="Q4077" s="5" t="s">
        <v>8317</v>
      </c>
      <c r="R4077" t="s">
        <v>8318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15">
        <f t="shared" si="126"/>
        <v>-700</v>
      </c>
      <c r="E4078">
        <v>700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>
        <f t="shared" si="127"/>
        <v>0</v>
      </c>
      <c r="Q4078" s="5" t="s">
        <v>8317</v>
      </c>
      <c r="R4078" t="s">
        <v>8318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15">
        <f t="shared" si="126"/>
        <v>-13665</v>
      </c>
      <c r="E4079">
        <v>15000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>
        <f t="shared" si="127"/>
        <v>667.5</v>
      </c>
      <c r="Q4079" s="5" t="s">
        <v>8317</v>
      </c>
      <c r="R4079" t="s">
        <v>8318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15">
        <f t="shared" si="126"/>
        <v>-250</v>
      </c>
      <c r="E4080">
        <v>250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>
        <f t="shared" si="127"/>
        <v>0</v>
      </c>
      <c r="Q4080" s="5" t="s">
        <v>8317</v>
      </c>
      <c r="R4080" t="s">
        <v>8318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15">
        <f t="shared" si="126"/>
        <v>-2995</v>
      </c>
      <c r="E4081">
        <v>3000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>
        <f t="shared" si="127"/>
        <v>2.5</v>
      </c>
      <c r="Q4081" s="5" t="s">
        <v>8317</v>
      </c>
      <c r="R4081" t="s">
        <v>8318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15">
        <f t="shared" si="126"/>
        <v>-3000</v>
      </c>
      <c r="E4082">
        <v>3000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>
        <f t="shared" si="127"/>
        <v>0</v>
      </c>
      <c r="Q4082" s="5" t="s">
        <v>8317</v>
      </c>
      <c r="R4082" t="s">
        <v>8318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15">
        <f t="shared" si="126"/>
        <v>-1874</v>
      </c>
      <c r="E4083">
        <v>2224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>
        <f t="shared" si="127"/>
        <v>175</v>
      </c>
      <c r="Q4083" s="5" t="s">
        <v>8317</v>
      </c>
      <c r="R4083" t="s">
        <v>8318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15">
        <f t="shared" si="126"/>
        <v>-147</v>
      </c>
      <c r="E4084">
        <v>150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>
        <f t="shared" si="127"/>
        <v>1.5</v>
      </c>
      <c r="Q4084" s="5" t="s">
        <v>8317</v>
      </c>
      <c r="R4084" t="s">
        <v>8318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15">
        <f t="shared" si="126"/>
        <v>-2741</v>
      </c>
      <c r="E4085">
        <v>3500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>
        <f t="shared" si="127"/>
        <v>379.5</v>
      </c>
      <c r="Q4085" s="5" t="s">
        <v>8317</v>
      </c>
      <c r="R4085" t="s">
        <v>8318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15">
        <f t="shared" si="126"/>
        <v>-2990</v>
      </c>
      <c r="E4086">
        <v>3000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>
        <f t="shared" si="127"/>
        <v>5</v>
      </c>
      <c r="Q4086" s="5" t="s">
        <v>8317</v>
      </c>
      <c r="R4086" t="s">
        <v>8318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15">
        <f t="shared" si="126"/>
        <v>-3490</v>
      </c>
      <c r="E4087">
        <v>3500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>
        <f t="shared" si="127"/>
        <v>5</v>
      </c>
      <c r="Q4087" s="5" t="s">
        <v>8317</v>
      </c>
      <c r="R4087" t="s">
        <v>8318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15">
        <f t="shared" si="126"/>
        <v>-953</v>
      </c>
      <c r="E4088">
        <v>1000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>
        <f t="shared" si="127"/>
        <v>23.5</v>
      </c>
      <c r="Q4088" s="5" t="s">
        <v>8317</v>
      </c>
      <c r="R4088" t="s">
        <v>8318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15">
        <f t="shared" si="126"/>
        <v>-9600</v>
      </c>
      <c r="E4089">
        <v>9600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>
        <f t="shared" si="127"/>
        <v>0</v>
      </c>
      <c r="Q4089" s="5" t="s">
        <v>8317</v>
      </c>
      <c r="R4089" t="s">
        <v>8318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15">
        <f t="shared" si="126"/>
        <v>-1784</v>
      </c>
      <c r="E4090">
        <v>2000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>
        <f t="shared" si="127"/>
        <v>108</v>
      </c>
      <c r="Q4090" s="5" t="s">
        <v>8317</v>
      </c>
      <c r="R4090" t="s">
        <v>8318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15">
        <f t="shared" si="126"/>
        <v>-4760</v>
      </c>
      <c r="E4091">
        <v>5000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>
        <f t="shared" si="127"/>
        <v>120</v>
      </c>
      <c r="Q4091" s="5" t="s">
        <v>8317</v>
      </c>
      <c r="R4091" t="s">
        <v>8318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15">
        <f t="shared" si="126"/>
        <v>-968</v>
      </c>
      <c r="E4092">
        <v>1000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>
        <f t="shared" si="127"/>
        <v>16</v>
      </c>
      <c r="Q4092" s="5" t="s">
        <v>8317</v>
      </c>
      <c r="R4092" t="s">
        <v>8318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15">
        <f t="shared" si="126"/>
        <v>-1396</v>
      </c>
      <c r="E4093">
        <v>1600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>
        <f t="shared" si="127"/>
        <v>102</v>
      </c>
      <c r="Q4093" s="5" t="s">
        <v>8317</v>
      </c>
      <c r="R4093" t="s">
        <v>8318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15">
        <f t="shared" si="126"/>
        <v>-109980</v>
      </c>
      <c r="E4094">
        <v>110000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>
        <f t="shared" si="127"/>
        <v>10</v>
      </c>
      <c r="Q4094" s="5" t="s">
        <v>8317</v>
      </c>
      <c r="R4094" t="s">
        <v>8318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15">
        <f t="shared" si="126"/>
        <v>-2440</v>
      </c>
      <c r="E4095">
        <v>2500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>
        <f t="shared" si="127"/>
        <v>30</v>
      </c>
      <c r="Q4095" s="5" t="s">
        <v>8317</v>
      </c>
      <c r="R4095" t="s">
        <v>8318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15">
        <f t="shared" si="126"/>
        <v>-1270</v>
      </c>
      <c r="E4096">
        <v>2000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>
        <f t="shared" si="127"/>
        <v>365</v>
      </c>
      <c r="Q4096" s="5" t="s">
        <v>8317</v>
      </c>
      <c r="R4096" t="s">
        <v>8318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15">
        <f t="shared" si="126"/>
        <v>-29200</v>
      </c>
      <c r="E4097">
        <v>30000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>
        <f t="shared" si="127"/>
        <v>400</v>
      </c>
      <c r="Q4097" s="5" t="s">
        <v>8317</v>
      </c>
      <c r="R4097" t="s">
        <v>8318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15">
        <f t="shared" si="126"/>
        <v>-3100</v>
      </c>
      <c r="E4098">
        <v>3500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>
        <f t="shared" si="127"/>
        <v>200</v>
      </c>
      <c r="Q4098" s="5" t="s">
        <v>8317</v>
      </c>
      <c r="R4098" t="s">
        <v>8318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15">
        <f t="shared" ref="D4099:D4115" si="128">F4099-E4099</f>
        <v>-10000</v>
      </c>
      <c r="E4099">
        <v>10000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>
        <f t="shared" ref="P4099:P4115" si="129">AVERAGE(D4099:E4099)</f>
        <v>0</v>
      </c>
      <c r="Q4099" s="5" t="s">
        <v>8317</v>
      </c>
      <c r="R4099" t="s">
        <v>8318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15">
        <f t="shared" si="128"/>
        <v>-75000</v>
      </c>
      <c r="E4100">
        <v>75000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>
        <f t="shared" si="129"/>
        <v>0</v>
      </c>
      <c r="Q4100" s="5" t="s">
        <v>8317</v>
      </c>
      <c r="R4100" t="s">
        <v>8318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15">
        <f t="shared" si="128"/>
        <v>-4450</v>
      </c>
      <c r="E4101">
        <v>4500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>
        <f t="shared" si="129"/>
        <v>25</v>
      </c>
      <c r="Q4101" s="5" t="s">
        <v>8317</v>
      </c>
      <c r="R4101" t="s">
        <v>8318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15">
        <f t="shared" si="128"/>
        <v>-270</v>
      </c>
      <c r="E4102">
        <v>270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>
        <f t="shared" si="129"/>
        <v>0</v>
      </c>
      <c r="Q4102" s="5" t="s">
        <v>8317</v>
      </c>
      <c r="R4102" t="s">
        <v>8318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15">
        <f t="shared" si="128"/>
        <v>-600</v>
      </c>
      <c r="E4103">
        <v>600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>
        <f t="shared" si="129"/>
        <v>0</v>
      </c>
      <c r="Q4103" s="5" t="s">
        <v>8317</v>
      </c>
      <c r="R4103" t="s">
        <v>8318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15">
        <f t="shared" si="128"/>
        <v>-363</v>
      </c>
      <c r="E4104">
        <v>500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>
        <f t="shared" si="129"/>
        <v>68.5</v>
      </c>
      <c r="Q4104" s="5" t="s">
        <v>8317</v>
      </c>
      <c r="R4104" t="s">
        <v>8318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15">
        <f t="shared" si="128"/>
        <v>-900</v>
      </c>
      <c r="E4105">
        <v>1000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>
        <f t="shared" si="129"/>
        <v>50</v>
      </c>
      <c r="Q4105" s="5" t="s">
        <v>8317</v>
      </c>
      <c r="R4105" t="s">
        <v>8318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15">
        <f t="shared" si="128"/>
        <v>-2359</v>
      </c>
      <c r="E4106">
        <v>3000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>
        <f t="shared" si="129"/>
        <v>320.5</v>
      </c>
      <c r="Q4106" s="5" t="s">
        <v>8317</v>
      </c>
      <c r="R4106" t="s">
        <v>8318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15">
        <f t="shared" si="128"/>
        <v>-30700</v>
      </c>
      <c r="E4107">
        <v>33000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>
        <f t="shared" si="129"/>
        <v>1150</v>
      </c>
      <c r="Q4107" s="5" t="s">
        <v>8317</v>
      </c>
      <c r="R4107" t="s">
        <v>8318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15">
        <f t="shared" si="128"/>
        <v>-1470</v>
      </c>
      <c r="E4108">
        <v>5000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>
        <f t="shared" si="129"/>
        <v>1765</v>
      </c>
      <c r="Q4108" s="5" t="s">
        <v>8317</v>
      </c>
      <c r="R4108" t="s">
        <v>8318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15">
        <f t="shared" si="128"/>
        <v>-1959</v>
      </c>
      <c r="E4109">
        <v>2000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>
        <f t="shared" si="129"/>
        <v>20.5</v>
      </c>
      <c r="Q4109" s="5" t="s">
        <v>8317</v>
      </c>
      <c r="R4109" t="s">
        <v>8318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15">
        <f t="shared" si="128"/>
        <v>-2941</v>
      </c>
      <c r="E4110">
        <v>3000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>
        <f t="shared" si="129"/>
        <v>29.5</v>
      </c>
      <c r="Q4110" s="5" t="s">
        <v>8317</v>
      </c>
      <c r="R4110" t="s">
        <v>8318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15">
        <f t="shared" si="128"/>
        <v>-500</v>
      </c>
      <c r="E4111">
        <v>500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>
        <f t="shared" si="129"/>
        <v>0</v>
      </c>
      <c r="Q4111" s="5" t="s">
        <v>8317</v>
      </c>
      <c r="R4111" t="s">
        <v>8318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15">
        <f t="shared" si="128"/>
        <v>-214</v>
      </c>
      <c r="E4112">
        <v>300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>
        <f t="shared" si="129"/>
        <v>43</v>
      </c>
      <c r="Q4112" s="5" t="s">
        <v>8317</v>
      </c>
      <c r="R4112" t="s">
        <v>8318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15">
        <f t="shared" si="128"/>
        <v>-2906</v>
      </c>
      <c r="E4113">
        <v>3000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>
        <f t="shared" si="129"/>
        <v>47</v>
      </c>
      <c r="Q4113" s="5" t="s">
        <v>8317</v>
      </c>
      <c r="R4113" t="s">
        <v>8318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15">
        <f t="shared" si="128"/>
        <v>-2499</v>
      </c>
      <c r="E4114">
        <v>2500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>
        <f t="shared" si="129"/>
        <v>0.5</v>
      </c>
      <c r="Q4114" s="5" t="s">
        <v>8317</v>
      </c>
      <c r="R4114" t="s">
        <v>8318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15">
        <f t="shared" si="128"/>
        <v>-1497</v>
      </c>
      <c r="E4115">
        <v>1500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>
        <f t="shared" si="129"/>
        <v>1.5</v>
      </c>
      <c r="Q4115" s="5" t="s">
        <v>8317</v>
      </c>
      <c r="R4115" t="s">
        <v>8318</v>
      </c>
    </row>
  </sheetData>
  <conditionalFormatting sqref="G1:G1048576">
    <cfRule type="containsText" dxfId="7" priority="2" operator="containsText" text="live">
      <formula>NOT(ISERROR(SEARCH("live",G1)))</formula>
    </cfRule>
    <cfRule type="containsText" dxfId="6" priority="3" operator="containsText" text="failed">
      <formula>NOT(ISERROR(SEARCH("failed",G1)))</formula>
    </cfRule>
    <cfRule type="containsText" dxfId="5" priority="4" operator="containsText" text="canceled">
      <formula>NOT(ISERROR(SEARCH("canceled",G1)))</formula>
    </cfRule>
    <cfRule type="containsText" dxfId="4" priority="5" operator="containsText" text="successful">
      <formula>NOT(ISERROR(SEARCH("successful",G1)))</formula>
    </cfRule>
  </conditionalFormatting>
  <conditionalFormatting sqref="D2:D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8A813-7BA5-41FB-B7F2-FB31CAEFC6B6}">
  <dimension ref="A1:J16"/>
  <sheetViews>
    <sheetView topLeftCell="A15" zoomScale="70" zoomScaleNormal="70" workbookViewId="0">
      <selection activeCell="M36" sqref="M36"/>
    </sheetView>
  </sheetViews>
  <sheetFormatPr defaultRowHeight="15" x14ac:dyDescent="0.25"/>
  <cols>
    <col min="3" max="3" width="37.85546875" customWidth="1"/>
    <col min="4" max="4" width="18.140625" bestFit="1" customWidth="1"/>
    <col min="5" max="5" width="14.7109375" bestFit="1" customWidth="1"/>
    <col min="6" max="6" width="17" bestFit="1" customWidth="1"/>
    <col min="7" max="7" width="13.140625" bestFit="1" customWidth="1"/>
    <col min="8" max="8" width="20.42578125" bestFit="1" customWidth="1"/>
    <col min="9" max="9" width="17.5703125" bestFit="1" customWidth="1"/>
    <col min="10" max="10" width="19.85546875" bestFit="1" customWidth="1"/>
  </cols>
  <sheetData>
    <row r="1" spans="1:10" s="12" customFormat="1" x14ac:dyDescent="0.25">
      <c r="C1" s="12" t="s">
        <v>8388</v>
      </c>
      <c r="D1" s="12" t="s">
        <v>8389</v>
      </c>
      <c r="E1" s="12" t="s">
        <v>8390</v>
      </c>
      <c r="F1" s="12" t="s">
        <v>8391</v>
      </c>
      <c r="G1" s="12" t="s">
        <v>8392</v>
      </c>
      <c r="H1" s="12" t="s">
        <v>8393</v>
      </c>
      <c r="I1" s="12" t="s">
        <v>8394</v>
      </c>
      <c r="J1" s="12" t="s">
        <v>8395</v>
      </c>
    </row>
    <row r="2" spans="1:10" ht="21" customHeight="1" x14ac:dyDescent="0.25">
      <c r="A2">
        <v>0</v>
      </c>
      <c r="B2">
        <v>999</v>
      </c>
      <c r="C2" s="16" t="s">
        <v>8406</v>
      </c>
      <c r="D2">
        <f>COUNTIFS(Starter_Book!$G$2:$G$4115,"succe*",Starter_Book!$E$2:$E$4115,"&lt;" &amp;$A$3)</f>
        <v>322</v>
      </c>
      <c r="E2">
        <f>COUNTIFS(Starter_Book!$G$2:$G$4115,"fail*",Starter_Book!$E$2:$E$4115,"&lt;" &amp;$A$3)</f>
        <v>113</v>
      </c>
      <c r="F2">
        <f>COUNTIFS(Starter_Book!$G$2:$G$4115,"cancel*",Starter_Book!$E$2:$E$4115,"&lt;" &amp;$A$3)</f>
        <v>18</v>
      </c>
      <c r="G2">
        <f>SUM(D2:F2)</f>
        <v>453</v>
      </c>
      <c r="H2" s="17">
        <f>D2/G2</f>
        <v>0.71081677704194257</v>
      </c>
      <c r="I2" s="17">
        <f>E2/G2</f>
        <v>0.24944812362030905</v>
      </c>
      <c r="J2" s="17">
        <f>F2/G2</f>
        <v>3.9735099337748346E-2</v>
      </c>
    </row>
    <row r="3" spans="1:10" ht="17.25" x14ac:dyDescent="0.25">
      <c r="A3">
        <v>1000</v>
      </c>
      <c r="B3">
        <v>4999</v>
      </c>
      <c r="C3" s="16" t="s">
        <v>8396</v>
      </c>
      <c r="D3">
        <f>COUNTIFS(Starter_Book!$G$2:$G$4115,"succe*",Starter_Book!$E$2:$E$4115, "&gt;"&amp;$B$2, Starter_Book!$E$2:$E$4115,"&lt;"&amp;$A$4)</f>
        <v>932</v>
      </c>
      <c r="E3">
        <f>COUNTIFS(Starter_Book!$G$2:$G$4115,"fail*",Starter_Book!$E$2:$E$4115, "&gt;"&amp;$B$2, Starter_Book!$E$2:$E$4115,"&lt;"&amp;$A$4)</f>
        <v>420</v>
      </c>
      <c r="F3">
        <f>COUNTIFS(Starter_Book!$G$2:$G$4115,"cancel*",Starter_Book!$E$2:$E$4115, "&gt;"&amp;$B$2, Starter_Book!$E$2:$E$4115,"&lt;"&amp;$A$4)</f>
        <v>60</v>
      </c>
      <c r="G3">
        <f t="shared" ref="G3:G13" si="0">SUM(D3:F3)</f>
        <v>1412</v>
      </c>
      <c r="H3" s="17">
        <f>D3/G3</f>
        <v>0.66005665722379603</v>
      </c>
      <c r="I3" s="17">
        <f t="shared" ref="I3:I13" si="1">E3/G3</f>
        <v>0.29745042492917845</v>
      </c>
      <c r="J3" s="17">
        <f t="shared" ref="J3:J13" si="2">F3/G3</f>
        <v>4.2492917847025496E-2</v>
      </c>
    </row>
    <row r="4" spans="1:10" ht="17.25" x14ac:dyDescent="0.25">
      <c r="A4">
        <v>5000</v>
      </c>
      <c r="B4">
        <v>9999</v>
      </c>
      <c r="C4" s="16" t="s">
        <v>8397</v>
      </c>
      <c r="D4">
        <f>COUNTIFS(Starter_Book!$G$2:$G$4115,"succe*",Starter_Book!$E$2:$E$4115, "&gt;"&amp;$B$3, Starter_Book!$E$2:$E$4115,"&lt;"&amp;$A$5)</f>
        <v>381</v>
      </c>
      <c r="E4">
        <f>COUNTIFS(Starter_Book!$G$2:$G$4115,"fail*",Starter_Book!$E$2:$E$4115, "&gt;"&amp;$B$3, Starter_Book!$E$2:$E$4115,"&lt;"&amp;$A$5)</f>
        <v>283</v>
      </c>
      <c r="F4">
        <f>COUNTIFS(Starter_Book!$G$2:$G$4115,"cancel*",Starter_Book!$E$2:$E$4115, "&gt;"&amp;$B$3, Starter_Book!$E$2:$E$4115,"&lt;"&amp;$A$5)</f>
        <v>52</v>
      </c>
      <c r="G4">
        <f t="shared" si="0"/>
        <v>716</v>
      </c>
      <c r="H4" s="17">
        <f t="shared" ref="H4:H13" si="3">D4/G4</f>
        <v>0.53212290502793291</v>
      </c>
      <c r="I4" s="17">
        <f t="shared" si="1"/>
        <v>0.39525139664804471</v>
      </c>
      <c r="J4" s="17">
        <f t="shared" si="2"/>
        <v>7.2625698324022353E-2</v>
      </c>
    </row>
    <row r="5" spans="1:10" ht="17.25" x14ac:dyDescent="0.25">
      <c r="A5">
        <v>10000</v>
      </c>
      <c r="B5">
        <v>14999</v>
      </c>
      <c r="C5" s="16" t="s">
        <v>8398</v>
      </c>
      <c r="D5">
        <f>COUNTIFS(Starter_Book!$G$2:$G$4115,"succe*",Starter_Book!$E$2:$E$4115, "&gt;"&amp;$B$4, Starter_Book!$E$2:$E$4115,"&lt;"&amp;$A$6)</f>
        <v>168</v>
      </c>
      <c r="E5">
        <f>COUNTIFS(Starter_Book!$G$2:$G$4115,"fail*",Starter_Book!$E$2:$E$4115, "&gt;"&amp;$B$4, Starter_Book!$E$2:$E$4115,"&lt;"&amp;$A$6)</f>
        <v>144</v>
      </c>
      <c r="F5">
        <f>COUNTIFS(Starter_Book!$G$2:$G$4115,"cancel*",Starter_Book!$E$2:$E$4115, "&gt;"&amp;$B$4, Starter_Book!$E$2:$E$4115,"&lt;"&amp;$A$6)</f>
        <v>40</v>
      </c>
      <c r="G5">
        <f t="shared" si="0"/>
        <v>352</v>
      </c>
      <c r="H5" s="17">
        <f t="shared" si="3"/>
        <v>0.47727272727272729</v>
      </c>
      <c r="I5" s="17">
        <f t="shared" si="1"/>
        <v>0.40909090909090912</v>
      </c>
      <c r="J5" s="17">
        <f t="shared" si="2"/>
        <v>0.11363636363636363</v>
      </c>
    </row>
    <row r="6" spans="1:10" ht="17.25" x14ac:dyDescent="0.25">
      <c r="A6">
        <v>15000</v>
      </c>
      <c r="B6">
        <v>19999</v>
      </c>
      <c r="C6" s="16" t="s">
        <v>8399</v>
      </c>
      <c r="D6">
        <f>COUNTIFS(Starter_Book!$G$2:$G$4115,"succe*",Starter_Book!$E$2:$E$4115, "&gt;"&amp;$B$5, Starter_Book!$E$2:$E$4115,"&lt;"&amp;$A$7)</f>
        <v>94</v>
      </c>
      <c r="E6">
        <f>COUNTIFS(Starter_Book!$G$2:$G$4115,"fail*",Starter_Book!$E$2:$E$4115, "&gt;"&amp;$B$5, Starter_Book!$E$2:$E$4115,"&lt;"&amp;$A$7)</f>
        <v>90</v>
      </c>
      <c r="F6">
        <f>COUNTIFS(Starter_Book!$G$2:$G$4115,"cancel*",Starter_Book!$E$2:$E$4115, "&gt;"&amp;$B$5, Starter_Book!$E$2:$E$4115,"&lt;"&amp;$A$7)</f>
        <v>17</v>
      </c>
      <c r="G6">
        <f t="shared" si="0"/>
        <v>201</v>
      </c>
      <c r="H6" s="17">
        <f t="shared" si="3"/>
        <v>0.46766169154228854</v>
      </c>
      <c r="I6" s="17">
        <f t="shared" si="1"/>
        <v>0.44776119402985076</v>
      </c>
      <c r="J6" s="17">
        <f t="shared" si="2"/>
        <v>8.45771144278607E-2</v>
      </c>
    </row>
    <row r="7" spans="1:10" ht="17.25" x14ac:dyDescent="0.25">
      <c r="A7">
        <v>20000</v>
      </c>
      <c r="B7">
        <v>24999</v>
      </c>
      <c r="C7" s="16" t="s">
        <v>8400</v>
      </c>
      <c r="D7">
        <f>COUNTIFS(Starter_Book!$G$2:$G$4115,"succe*",Starter_Book!$E$2:$E$4115, "&gt;"&amp;$B$6, Starter_Book!$E$2:$E$4115,"&lt;"&amp;$A$8)</f>
        <v>62</v>
      </c>
      <c r="E7">
        <f>COUNTIFS(Starter_Book!$G$2:$G$4115,"fail*",Starter_Book!$E$2:$E$4115, "&gt;"&amp;$B$6, Starter_Book!$E$2:$E$4115,"&lt;"&amp;$A$8)</f>
        <v>72</v>
      </c>
      <c r="F7">
        <f>COUNTIFS(Starter_Book!$G$2:$G$4115,"cancel*",Starter_Book!$E$2:$E$4115, "&gt;"&amp;$B$6, Starter_Book!$E$2:$E$4115,"&lt;"&amp;$A$8)</f>
        <v>14</v>
      </c>
      <c r="G7">
        <f t="shared" si="0"/>
        <v>148</v>
      </c>
      <c r="H7" s="17">
        <f t="shared" si="3"/>
        <v>0.41891891891891891</v>
      </c>
      <c r="I7" s="17">
        <f t="shared" si="1"/>
        <v>0.48648648648648651</v>
      </c>
      <c r="J7" s="17">
        <f t="shared" si="2"/>
        <v>9.45945945945946E-2</v>
      </c>
    </row>
    <row r="8" spans="1:10" ht="17.25" x14ac:dyDescent="0.25">
      <c r="A8">
        <v>25000</v>
      </c>
      <c r="B8">
        <v>29999</v>
      </c>
      <c r="C8" s="16" t="s">
        <v>8401</v>
      </c>
      <c r="D8">
        <f>COUNTIFS(Starter_Book!$G$2:$G$4115,"succe*",Starter_Book!$E$2:$E$4115, "&gt;"&amp;$B$7, Starter_Book!$E$2:$E$4115,"&lt;"&amp;$A$9)</f>
        <v>55</v>
      </c>
      <c r="E8">
        <f>COUNTIFS(Starter_Book!$G$2:$G$4115,"fail*",Starter_Book!$E$2:$E$4115, "&gt;"&amp;$B$7, Starter_Book!$E$2:$E$4115,"&lt;"&amp;$A$9)</f>
        <v>64</v>
      </c>
      <c r="F8">
        <f>COUNTIFS(Starter_Book!$G$2:$G$4115,"cancel*",Starter_Book!$E$2:$E$4115, "&gt;"&amp;$B$7, Starter_Book!$E$2:$E$4115,"&lt;"&amp;$A$9)</f>
        <v>18</v>
      </c>
      <c r="G8">
        <f t="shared" si="0"/>
        <v>137</v>
      </c>
      <c r="H8" s="17">
        <f t="shared" si="3"/>
        <v>0.40145985401459855</v>
      </c>
      <c r="I8" s="17">
        <f t="shared" si="1"/>
        <v>0.46715328467153283</v>
      </c>
      <c r="J8" s="17">
        <f t="shared" si="2"/>
        <v>0.13138686131386862</v>
      </c>
    </row>
    <row r="9" spans="1:10" ht="17.25" x14ac:dyDescent="0.25">
      <c r="A9">
        <v>30000</v>
      </c>
      <c r="B9">
        <v>34999</v>
      </c>
      <c r="C9" s="16" t="s">
        <v>8402</v>
      </c>
      <c r="D9">
        <f>COUNTIFS(Starter_Book!$G$2:$G$4115,"succe*",Starter_Book!$E$2:$E$4115, "&gt;"&amp;$B$8, Starter_Book!$E$2:$E$4115,"&lt;"&amp;$A$10)</f>
        <v>32</v>
      </c>
      <c r="E9">
        <f>COUNTIFS(Starter_Book!$G$2:$G$4115,"fail*",Starter_Book!$E$2:$E$4115, "&gt;"&amp;$B$8, Starter_Book!$E$2:$E$4115,"&lt;"&amp;$A$10)</f>
        <v>37</v>
      </c>
      <c r="F9">
        <f>COUNTIFS(Starter_Book!$G$2:$G$4115,"cancel*",Starter_Book!$E$2:$E$4115, "&gt;"&amp;$B$8, Starter_Book!$E$2:$E$4115,"&lt;"&amp;$A$10)</f>
        <v>13</v>
      </c>
      <c r="G9">
        <f t="shared" si="0"/>
        <v>82</v>
      </c>
      <c r="H9" s="17">
        <f t="shared" si="3"/>
        <v>0.3902439024390244</v>
      </c>
      <c r="I9" s="17">
        <f t="shared" si="1"/>
        <v>0.45121951219512196</v>
      </c>
      <c r="J9" s="17">
        <f t="shared" si="2"/>
        <v>0.15853658536585366</v>
      </c>
    </row>
    <row r="10" spans="1:10" ht="17.25" x14ac:dyDescent="0.25">
      <c r="A10">
        <v>35000</v>
      </c>
      <c r="B10">
        <v>39999</v>
      </c>
      <c r="C10" s="16" t="s">
        <v>8403</v>
      </c>
      <c r="D10">
        <f>COUNTIFS(Starter_Book!$G$2:$G$4115,"succe*",Starter_Book!$E$2:$E$4115, "&gt;"&amp;$B$9, Starter_Book!$E$2:$E$4115,"&lt;"&amp;$A$11)</f>
        <v>26</v>
      </c>
      <c r="E10">
        <f>COUNTIFS(Starter_Book!$G$2:$G$4115,"fail*",Starter_Book!$E$2:$E$4115, "&gt;"&amp;$B$9, Starter_Book!$E$2:$E$4115,"&lt;"&amp;$A$11)</f>
        <v>22</v>
      </c>
      <c r="F10">
        <f>COUNTIFS(Starter_Book!$G$2:$G$4115,"cancel*",Starter_Book!$E$2:$E$4115, "&gt;"&amp;$B$9, Starter_Book!$E$2:$E$4115,"&lt;"&amp;$A$11)</f>
        <v>7</v>
      </c>
      <c r="G10">
        <f t="shared" si="0"/>
        <v>55</v>
      </c>
      <c r="H10" s="17">
        <f t="shared" si="3"/>
        <v>0.47272727272727272</v>
      </c>
      <c r="I10" s="17">
        <f t="shared" si="1"/>
        <v>0.4</v>
      </c>
      <c r="J10" s="17">
        <f t="shared" si="2"/>
        <v>0.12727272727272726</v>
      </c>
    </row>
    <row r="11" spans="1:10" ht="17.25" x14ac:dyDescent="0.25">
      <c r="A11">
        <v>40000</v>
      </c>
      <c r="B11">
        <v>44999</v>
      </c>
      <c r="C11" s="16" t="s">
        <v>8404</v>
      </c>
      <c r="D11">
        <f>COUNTIFS(Starter_Book!$G$2:$G$4115,"succe*",Starter_Book!$E$2:$E$4115, "&gt;"&amp;$B$10, Starter_Book!$E$2:$E$4115,"&lt;"&amp;$A$12)</f>
        <v>21</v>
      </c>
      <c r="E11">
        <f>COUNTIFS(Starter_Book!$G$2:$G$4115,"fail*",Starter_Book!$E$2:$E$4115, "&gt;"&amp;$B$10, Starter_Book!$E$2:$E$4115,"&lt;"&amp;$A$12)</f>
        <v>16</v>
      </c>
      <c r="F11">
        <f>COUNTIFS(Starter_Book!$G$2:$G$4115,"cancel*",Starter_Book!$E$2:$E$4115, "&gt;"&amp;$B$10, Starter_Book!$E$2:$E$4115,"&lt;"&amp;$A$12)</f>
        <v>6</v>
      </c>
      <c r="G11">
        <f t="shared" si="0"/>
        <v>43</v>
      </c>
      <c r="H11" s="17">
        <f t="shared" si="3"/>
        <v>0.48837209302325579</v>
      </c>
      <c r="I11" s="17">
        <f t="shared" si="1"/>
        <v>0.37209302325581395</v>
      </c>
      <c r="J11" s="17">
        <f t="shared" si="2"/>
        <v>0.13953488372093023</v>
      </c>
    </row>
    <row r="12" spans="1:10" ht="17.25" x14ac:dyDescent="0.25">
      <c r="A12">
        <v>45000</v>
      </c>
      <c r="B12">
        <v>49999</v>
      </c>
      <c r="C12" s="16" t="s">
        <v>8405</v>
      </c>
      <c r="D12">
        <f>COUNTIFS(Starter_Book!$G$2:$G$4115,"succe*",Starter_Book!$E$2:$E$4115, "&gt;"&amp;$B$11, Starter_Book!$E$2:$E$4115,"&lt;"&amp;$A$13)</f>
        <v>6</v>
      </c>
      <c r="E12">
        <f>COUNTIFS(Starter_Book!$G$2:$G$4115,"fail*",Starter_Book!$E$2:$E$4115, "&gt;"&amp;$B$11, Starter_Book!$E$2:$E$4115,"&lt;"&amp;$A$13)</f>
        <v>11</v>
      </c>
      <c r="F12">
        <f>COUNTIFS(Starter_Book!$G$2:$G$4115,"cancel*",Starter_Book!$E$2:$E$4115, "&gt;"&amp;$B$11, Starter_Book!$E$2:$E$4115,"&lt;"&amp;$A$13)</f>
        <v>4</v>
      </c>
      <c r="G12">
        <f t="shared" si="0"/>
        <v>21</v>
      </c>
      <c r="H12" s="17">
        <f t="shared" si="3"/>
        <v>0.2857142857142857</v>
      </c>
      <c r="I12" s="17">
        <f t="shared" si="1"/>
        <v>0.52380952380952384</v>
      </c>
      <c r="J12" s="17">
        <f t="shared" si="2"/>
        <v>0.19047619047619047</v>
      </c>
    </row>
    <row r="13" spans="1:10" ht="17.25" x14ac:dyDescent="0.25">
      <c r="A13">
        <v>50000</v>
      </c>
      <c r="C13" s="16" t="s">
        <v>8407</v>
      </c>
      <c r="D13">
        <f>COUNTIFS(Starter_Book!$G$2:$G$4115,"succe*",Starter_Book!$E$2:$E$4115, "&gt;"&amp;$B$12)</f>
        <v>86</v>
      </c>
      <c r="E13">
        <f>COUNTIFS(Starter_Book!$G$2:$G$4115,"fail*",Starter_Book!$E$2:$E$4115, "&gt;"&amp;$B$12)</f>
        <v>258</v>
      </c>
      <c r="F13">
        <f>COUNTIFS(Starter_Book!$G$2:$G$4115,"cancel*",Starter_Book!$E$2:$E$4115, "&gt;"&amp;$B$12)</f>
        <v>100</v>
      </c>
      <c r="G13">
        <f t="shared" si="0"/>
        <v>444</v>
      </c>
      <c r="H13" s="17">
        <f t="shared" si="3"/>
        <v>0.19369369369369369</v>
      </c>
      <c r="I13" s="17">
        <f t="shared" si="1"/>
        <v>0.58108108108108103</v>
      </c>
      <c r="J13" s="17">
        <f t="shared" si="2"/>
        <v>0.22522522522522523</v>
      </c>
    </row>
    <row r="16" spans="1:10" ht="17.25" x14ac:dyDescent="0.3">
      <c r="D16" s="13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A22" zoomScale="70" zoomScaleNormal="70" workbookViewId="0">
      <selection activeCell="V2" sqref="V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20.7109375" style="15" customWidth="1"/>
    <col min="6" max="6" width="16.42578125" customWidth="1"/>
    <col min="7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5703125" customWidth="1"/>
    <col min="14" max="14" width="36.42578125" customWidth="1"/>
    <col min="15" max="15" width="41.140625" customWidth="1"/>
    <col min="16" max="16" width="22" bestFit="1" customWidth="1"/>
    <col min="17" max="17" width="11.7109375" bestFit="1" customWidth="1"/>
    <col min="18" max="18" width="17.28515625" bestFit="1" customWidth="1"/>
    <col min="19" max="19" width="30.5703125" style="9" bestFit="1" customWidth="1"/>
    <col min="20" max="20" width="28.7109375" style="9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4" t="s">
        <v>8306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8307</v>
      </c>
      <c r="Q1" s="1" t="s">
        <v>8308</v>
      </c>
      <c r="R1" s="1" t="s">
        <v>8309</v>
      </c>
      <c r="S1" s="8" t="s">
        <v>8365</v>
      </c>
      <c r="T1" s="8" t="s">
        <v>8366</v>
      </c>
    </row>
    <row r="2" spans="1:22" ht="60" x14ac:dyDescent="0.25">
      <c r="A2">
        <v>0</v>
      </c>
      <c r="B2" s="3" t="s">
        <v>2</v>
      </c>
      <c r="C2" s="3" t="s">
        <v>4111</v>
      </c>
      <c r="D2" s="15">
        <f>F2-E2</f>
        <v>3133</v>
      </c>
      <c r="E2">
        <v>8500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>
        <f>AVERAGE(D2:E2)</f>
        <v>5816.5</v>
      </c>
      <c r="Q2" s="5" t="s">
        <v>8310</v>
      </c>
      <c r="R2" t="s">
        <v>8311</v>
      </c>
      <c r="S2" s="9">
        <f>(K2/86400)+25569+(-5/24)</f>
        <v>42176.798738425925</v>
      </c>
      <c r="T2" s="9">
        <f>(J2/86400)+25569+(-5/24)</f>
        <v>42207.916666666664</v>
      </c>
      <c r="V2">
        <f>COUNTIFS($E$2:$E$4115,"&lt;1000",$G$2:$G$4115,"sucessful")</f>
        <v>0</v>
      </c>
    </row>
    <row r="3" spans="1:22" ht="30" x14ac:dyDescent="0.25">
      <c r="A3">
        <v>1</v>
      </c>
      <c r="B3" s="3" t="s">
        <v>3</v>
      </c>
      <c r="C3" s="3" t="s">
        <v>4112</v>
      </c>
      <c r="D3" s="15">
        <f t="shared" ref="D3:D66" si="0">F3-E3</f>
        <v>4378</v>
      </c>
      <c r="E3"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>
        <f t="shared" ref="P3:P66" si="1">AVERAGE(D3:E3)</f>
        <v>7326.5</v>
      </c>
      <c r="Q3" s="5" t="s">
        <v>8310</v>
      </c>
      <c r="R3" t="s">
        <v>8311</v>
      </c>
      <c r="S3" s="9">
        <f t="shared" ref="S3:S66" si="2">(K3/86400)+25569+(-5/24)</f>
        <v>42766.392164351848</v>
      </c>
      <c r="T3" s="9">
        <f t="shared" ref="T3:T66" si="3">(J3/86400)+25569+(-5/24)</f>
        <v>42796.392164351848</v>
      </c>
    </row>
    <row r="4" spans="1:22" ht="45" x14ac:dyDescent="0.25">
      <c r="A4">
        <v>2</v>
      </c>
      <c r="B4" s="3" t="s">
        <v>4</v>
      </c>
      <c r="C4" s="3" t="s">
        <v>4113</v>
      </c>
      <c r="D4" s="15">
        <f t="shared" si="0"/>
        <v>25</v>
      </c>
      <c r="E4"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>
        <f t="shared" si="1"/>
        <v>262.5</v>
      </c>
      <c r="Q4" s="5" t="s">
        <v>8310</v>
      </c>
      <c r="R4" t="s">
        <v>8311</v>
      </c>
      <c r="S4" s="9">
        <f t="shared" si="2"/>
        <v>42405.494016203702</v>
      </c>
      <c r="T4" s="9">
        <f t="shared" si="3"/>
        <v>42415.494016203702</v>
      </c>
    </row>
    <row r="5" spans="1:22" ht="30" x14ac:dyDescent="0.25">
      <c r="A5">
        <v>3</v>
      </c>
      <c r="B5" s="3" t="s">
        <v>5</v>
      </c>
      <c r="C5" s="3" t="s">
        <v>4114</v>
      </c>
      <c r="D5" s="15">
        <f t="shared" si="0"/>
        <v>390</v>
      </c>
      <c r="E5"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>
        <f t="shared" si="1"/>
        <v>5195</v>
      </c>
      <c r="Q5" s="5" t="s">
        <v>8310</v>
      </c>
      <c r="R5" t="s">
        <v>8311</v>
      </c>
      <c r="S5" s="9">
        <f t="shared" si="2"/>
        <v>41828.306793981479</v>
      </c>
      <c r="T5" s="9">
        <f t="shared" si="3"/>
        <v>41858.306793981479</v>
      </c>
    </row>
    <row r="6" spans="1:22" ht="60" x14ac:dyDescent="0.25">
      <c r="A6">
        <v>4</v>
      </c>
      <c r="B6" s="3" t="s">
        <v>6</v>
      </c>
      <c r="C6" s="3" t="s">
        <v>4115</v>
      </c>
      <c r="D6" s="15">
        <f t="shared" si="0"/>
        <v>10116.279999999999</v>
      </c>
      <c r="E6"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>
        <f t="shared" si="1"/>
        <v>27058.14</v>
      </c>
      <c r="Q6" s="5" t="s">
        <v>8310</v>
      </c>
      <c r="R6" t="s">
        <v>8311</v>
      </c>
      <c r="S6" s="9">
        <f t="shared" si="2"/>
        <v>42327.625914351847</v>
      </c>
      <c r="T6" s="9">
        <f t="shared" si="3"/>
        <v>42357.625914351847</v>
      </c>
    </row>
    <row r="7" spans="1:22" ht="45" x14ac:dyDescent="0.25">
      <c r="A7">
        <v>5</v>
      </c>
      <c r="B7" s="3" t="s">
        <v>7</v>
      </c>
      <c r="C7" s="3" t="s">
        <v>4116</v>
      </c>
      <c r="D7" s="15">
        <f t="shared" si="0"/>
        <v>391</v>
      </c>
      <c r="E7"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>
        <f t="shared" si="1"/>
        <v>2195</v>
      </c>
      <c r="Q7" s="5" t="s">
        <v>8310</v>
      </c>
      <c r="R7" t="s">
        <v>8311</v>
      </c>
      <c r="S7" s="9">
        <f t="shared" si="2"/>
        <v>42563.724618055552</v>
      </c>
      <c r="T7" s="9">
        <f t="shared" si="3"/>
        <v>42580.024305555555</v>
      </c>
    </row>
    <row r="8" spans="1:22" ht="60" x14ac:dyDescent="0.25">
      <c r="A8">
        <v>6</v>
      </c>
      <c r="B8" s="3" t="s">
        <v>8</v>
      </c>
      <c r="C8" s="3" t="s">
        <v>4117</v>
      </c>
      <c r="D8" s="15">
        <f t="shared" si="0"/>
        <v>519</v>
      </c>
      <c r="E8"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>
        <f t="shared" si="1"/>
        <v>4259.5</v>
      </c>
      <c r="Q8" s="5" t="s">
        <v>8310</v>
      </c>
      <c r="R8" t="s">
        <v>8311</v>
      </c>
      <c r="S8" s="9">
        <f t="shared" si="2"/>
        <v>41793.864004629628</v>
      </c>
      <c r="T8" s="9">
        <f t="shared" si="3"/>
        <v>41803.864004629628</v>
      </c>
    </row>
    <row r="9" spans="1:22" ht="60" x14ac:dyDescent="0.25">
      <c r="A9">
        <v>7</v>
      </c>
      <c r="B9" s="3" t="s">
        <v>9</v>
      </c>
      <c r="C9" s="3" t="s">
        <v>4118</v>
      </c>
      <c r="D9" s="15">
        <f t="shared" si="0"/>
        <v>110</v>
      </c>
      <c r="E9"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>
        <f t="shared" si="1"/>
        <v>4555</v>
      </c>
      <c r="Q9" s="5" t="s">
        <v>8310</v>
      </c>
      <c r="R9" t="s">
        <v>8311</v>
      </c>
      <c r="S9" s="9">
        <f t="shared" si="2"/>
        <v>42515.838738425919</v>
      </c>
      <c r="T9" s="9">
        <f t="shared" si="3"/>
        <v>42555.838738425919</v>
      </c>
    </row>
    <row r="10" spans="1:22" ht="30" x14ac:dyDescent="0.25">
      <c r="A10">
        <v>8</v>
      </c>
      <c r="B10" s="3" t="s">
        <v>10</v>
      </c>
      <c r="C10" s="3" t="s">
        <v>4119</v>
      </c>
      <c r="D10" s="15">
        <f t="shared" si="0"/>
        <v>1.5199999999999818</v>
      </c>
      <c r="E10"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>
        <f t="shared" si="1"/>
        <v>1750.76</v>
      </c>
      <c r="Q10" s="5" t="s">
        <v>8310</v>
      </c>
      <c r="R10" t="s">
        <v>8311</v>
      </c>
      <c r="S10" s="9">
        <f t="shared" si="2"/>
        <v>42468.736249999994</v>
      </c>
      <c r="T10" s="9">
        <f t="shared" si="3"/>
        <v>42475.666666666664</v>
      </c>
    </row>
    <row r="11" spans="1:22" ht="45" x14ac:dyDescent="0.25">
      <c r="A11">
        <v>9</v>
      </c>
      <c r="B11" s="3" t="s">
        <v>11</v>
      </c>
      <c r="C11" s="3" t="s">
        <v>4120</v>
      </c>
      <c r="D11" s="15">
        <f t="shared" si="0"/>
        <v>129.99</v>
      </c>
      <c r="E11"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>
        <f t="shared" si="1"/>
        <v>314.995</v>
      </c>
      <c r="Q11" s="5" t="s">
        <v>8310</v>
      </c>
      <c r="R11" t="s">
        <v>8311</v>
      </c>
      <c r="S11" s="9">
        <f t="shared" si="2"/>
        <v>42446.895185185182</v>
      </c>
      <c r="T11" s="9">
        <f t="shared" si="3"/>
        <v>42476.895185185182</v>
      </c>
    </row>
    <row r="12" spans="1:22" ht="60" x14ac:dyDescent="0.25">
      <c r="A12">
        <v>10</v>
      </c>
      <c r="B12" s="3" t="s">
        <v>12</v>
      </c>
      <c r="C12" s="3" t="s">
        <v>4121</v>
      </c>
      <c r="D12" s="15">
        <f t="shared" si="0"/>
        <v>15</v>
      </c>
      <c r="E12"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>
        <f t="shared" si="1"/>
        <v>1507.5</v>
      </c>
      <c r="Q12" s="5" t="s">
        <v>8310</v>
      </c>
      <c r="R12" t="s">
        <v>8311</v>
      </c>
      <c r="S12" s="9">
        <f t="shared" si="2"/>
        <v>41779.859710648147</v>
      </c>
      <c r="T12" s="9">
        <f t="shared" si="3"/>
        <v>41814.859710648147</v>
      </c>
    </row>
    <row r="13" spans="1:22" ht="60" x14ac:dyDescent="0.25">
      <c r="A13">
        <v>11</v>
      </c>
      <c r="B13" s="3" t="s">
        <v>13</v>
      </c>
      <c r="C13" s="3" t="s">
        <v>4122</v>
      </c>
      <c r="D13" s="15">
        <f t="shared" si="0"/>
        <v>1025</v>
      </c>
      <c r="E13"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>
        <f t="shared" si="1"/>
        <v>3012.5</v>
      </c>
      <c r="Q13" s="5" t="s">
        <v>8310</v>
      </c>
      <c r="R13" t="s">
        <v>8311</v>
      </c>
      <c r="S13" s="9">
        <f t="shared" si="2"/>
        <v>42572.570162037031</v>
      </c>
      <c r="T13" s="9">
        <f t="shared" si="3"/>
        <v>42603.916666666664</v>
      </c>
    </row>
    <row r="14" spans="1:22" ht="60" x14ac:dyDescent="0.25">
      <c r="A14">
        <v>12</v>
      </c>
      <c r="B14" s="3" t="s">
        <v>14</v>
      </c>
      <c r="C14" s="3" t="s">
        <v>4123</v>
      </c>
      <c r="D14" s="15">
        <f t="shared" si="0"/>
        <v>19588</v>
      </c>
      <c r="E14"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>
        <f t="shared" si="1"/>
        <v>24794</v>
      </c>
      <c r="Q14" s="5" t="s">
        <v>8310</v>
      </c>
      <c r="R14" t="s">
        <v>8311</v>
      </c>
      <c r="S14" s="9">
        <f t="shared" si="2"/>
        <v>41791.504918981482</v>
      </c>
      <c r="T14" s="9">
        <f t="shared" si="3"/>
        <v>41835.916666666664</v>
      </c>
    </row>
    <row r="15" spans="1:22" ht="45" x14ac:dyDescent="0.25">
      <c r="A15">
        <v>13</v>
      </c>
      <c r="B15" s="3" t="s">
        <v>15</v>
      </c>
      <c r="C15" s="3" t="s">
        <v>4124</v>
      </c>
      <c r="D15" s="15">
        <f t="shared" si="0"/>
        <v>2099</v>
      </c>
      <c r="E15"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>
        <f t="shared" si="1"/>
        <v>2799.5</v>
      </c>
      <c r="Q15" s="5" t="s">
        <v>8310</v>
      </c>
      <c r="R15" t="s">
        <v>8311</v>
      </c>
      <c r="S15" s="9">
        <f t="shared" si="2"/>
        <v>42508.468854166662</v>
      </c>
      <c r="T15" s="9">
        <f t="shared" si="3"/>
        <v>42544.643749999996</v>
      </c>
    </row>
    <row r="16" spans="1:22" ht="30" x14ac:dyDescent="0.25">
      <c r="A16">
        <v>14</v>
      </c>
      <c r="B16" s="3" t="s">
        <v>16</v>
      </c>
      <c r="C16" s="3" t="s">
        <v>4125</v>
      </c>
      <c r="D16" s="15">
        <f t="shared" si="0"/>
        <v>56</v>
      </c>
      <c r="E16"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>
        <f t="shared" si="1"/>
        <v>3028</v>
      </c>
      <c r="Q16" s="5" t="s">
        <v>8310</v>
      </c>
      <c r="R16" t="s">
        <v>8311</v>
      </c>
      <c r="S16" s="9">
        <f t="shared" si="2"/>
        <v>41807.818148148144</v>
      </c>
      <c r="T16" s="9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 s="15">
        <f t="shared" si="0"/>
        <v>132</v>
      </c>
      <c r="E17"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>
        <f t="shared" si="1"/>
        <v>1066</v>
      </c>
      <c r="Q17" s="5" t="s">
        <v>8310</v>
      </c>
      <c r="R17" t="s">
        <v>8311</v>
      </c>
      <c r="S17" s="9">
        <f t="shared" si="2"/>
        <v>42256.183541666665</v>
      </c>
      <c r="T17" s="9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 s="15">
        <f t="shared" si="0"/>
        <v>29</v>
      </c>
      <c r="E18"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>
        <f t="shared" si="1"/>
        <v>6014.5</v>
      </c>
      <c r="Q18" s="5" t="s">
        <v>8310</v>
      </c>
      <c r="R18" t="s">
        <v>8311</v>
      </c>
      <c r="S18" s="9">
        <f t="shared" si="2"/>
        <v>41760.588090277779</v>
      </c>
      <c r="T18" s="9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 s="15">
        <f t="shared" si="0"/>
        <v>10</v>
      </c>
      <c r="E19"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>
        <f t="shared" si="1"/>
        <v>755</v>
      </c>
      <c r="Q19" s="5" t="s">
        <v>8310</v>
      </c>
      <c r="R19" t="s">
        <v>8311</v>
      </c>
      <c r="S19" s="9">
        <f t="shared" si="2"/>
        <v>41917.523402777777</v>
      </c>
      <c r="T19" s="9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 s="15">
        <f t="shared" si="0"/>
        <v>1896.3300000000017</v>
      </c>
      <c r="E20"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>
        <f t="shared" si="1"/>
        <v>15948.165000000001</v>
      </c>
      <c r="Q20" s="5" t="s">
        <v>8310</v>
      </c>
      <c r="R20" t="s">
        <v>8311</v>
      </c>
      <c r="S20" s="9">
        <f t="shared" si="2"/>
        <v>41869.333981481475</v>
      </c>
      <c r="T20" s="9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 s="15">
        <f t="shared" si="0"/>
        <v>385</v>
      </c>
      <c r="E21"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>
        <f t="shared" si="1"/>
        <v>617.5</v>
      </c>
      <c r="Q21" s="5" t="s">
        <v>8310</v>
      </c>
      <c r="R21" t="s">
        <v>8311</v>
      </c>
      <c r="S21" s="9">
        <f t="shared" si="2"/>
        <v>42175.608032407406</v>
      </c>
      <c r="T21" s="9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 s="15">
        <f t="shared" si="0"/>
        <v>4</v>
      </c>
      <c r="E22"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>
        <f t="shared" si="1"/>
        <v>1002</v>
      </c>
      <c r="Q22" s="5" t="s">
        <v>8310</v>
      </c>
      <c r="R22" t="s">
        <v>8311</v>
      </c>
      <c r="S22" s="9">
        <f t="shared" si="2"/>
        <v>42200.549907407403</v>
      </c>
      <c r="T22" s="9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 s="15">
        <f t="shared" si="0"/>
        <v>1690</v>
      </c>
      <c r="E23"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>
        <f t="shared" si="1"/>
        <v>10095</v>
      </c>
      <c r="Q23" s="5" t="s">
        <v>8310</v>
      </c>
      <c r="R23" t="s">
        <v>8311</v>
      </c>
      <c r="S23" s="9">
        <f t="shared" si="2"/>
        <v>41878.418854166666</v>
      </c>
      <c r="T23" s="9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 s="15">
        <f t="shared" si="0"/>
        <v>60</v>
      </c>
      <c r="E24"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>
        <f t="shared" si="1"/>
        <v>205</v>
      </c>
      <c r="Q24" s="5" t="s">
        <v>8310</v>
      </c>
      <c r="R24" t="s">
        <v>8311</v>
      </c>
      <c r="S24" s="9">
        <f t="shared" si="2"/>
        <v>41989.703009259254</v>
      </c>
      <c r="T24" s="9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 s="15">
        <f t="shared" si="0"/>
        <v>370</v>
      </c>
      <c r="E25"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>
        <f t="shared" si="1"/>
        <v>1185</v>
      </c>
      <c r="Q25" s="5" t="s">
        <v>8310</v>
      </c>
      <c r="R25" t="s">
        <v>8311</v>
      </c>
      <c r="S25" s="9">
        <f t="shared" si="2"/>
        <v>42097.570613425924</v>
      </c>
      <c r="T25" s="9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 s="15">
        <f t="shared" si="0"/>
        <v>3082.6900000000023</v>
      </c>
      <c r="E26"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>
        <f t="shared" si="1"/>
        <v>19041.345000000001</v>
      </c>
      <c r="Q26" s="5" t="s">
        <v>8310</v>
      </c>
      <c r="R26" t="s">
        <v>8311</v>
      </c>
      <c r="S26" s="9">
        <f t="shared" si="2"/>
        <v>42229.611840277772</v>
      </c>
      <c r="T26" s="9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 s="15">
        <f t="shared" si="0"/>
        <v>200</v>
      </c>
      <c r="E27"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>
        <f t="shared" si="1"/>
        <v>400</v>
      </c>
      <c r="Q27" s="5" t="s">
        <v>8310</v>
      </c>
      <c r="R27" t="s">
        <v>8311</v>
      </c>
      <c r="S27" s="9">
        <f t="shared" si="2"/>
        <v>42317.816678240742</v>
      </c>
      <c r="T27" s="9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 s="15">
        <f t="shared" si="0"/>
        <v>690</v>
      </c>
      <c r="E28"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>
        <f t="shared" si="1"/>
        <v>970</v>
      </c>
      <c r="Q28" s="5" t="s">
        <v>8310</v>
      </c>
      <c r="R28" t="s">
        <v>8311</v>
      </c>
      <c r="S28" s="9">
        <f t="shared" si="2"/>
        <v>41828.307222222218</v>
      </c>
      <c r="T28" s="9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 s="15">
        <f t="shared" si="0"/>
        <v>2345</v>
      </c>
      <c r="E29"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>
        <f t="shared" si="1"/>
        <v>11172.5</v>
      </c>
      <c r="Q29" s="5" t="s">
        <v>8310</v>
      </c>
      <c r="R29" t="s">
        <v>8311</v>
      </c>
      <c r="S29" s="9">
        <f t="shared" si="2"/>
        <v>41928.956400462957</v>
      </c>
      <c r="T29" s="9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 s="15">
        <f t="shared" si="0"/>
        <v>42</v>
      </c>
      <c r="E30"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>
        <f t="shared" si="1"/>
        <v>6021</v>
      </c>
      <c r="Q30" s="5" t="s">
        <v>8310</v>
      </c>
      <c r="R30" t="s">
        <v>8311</v>
      </c>
      <c r="S30" s="9">
        <f t="shared" si="2"/>
        <v>42324.755601851844</v>
      </c>
      <c r="T30" s="9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 s="15">
        <f t="shared" si="0"/>
        <v>700</v>
      </c>
      <c r="E31"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>
        <f t="shared" si="1"/>
        <v>1850</v>
      </c>
      <c r="Q31" s="5" t="s">
        <v>8310</v>
      </c>
      <c r="R31" t="s">
        <v>8311</v>
      </c>
      <c r="S31" s="9">
        <f t="shared" si="2"/>
        <v>41812.464907407404</v>
      </c>
      <c r="T31" s="9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 s="15">
        <f t="shared" si="0"/>
        <v>51.989999999999782</v>
      </c>
      <c r="E32"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>
        <f t="shared" si="1"/>
        <v>2025.9949999999999</v>
      </c>
      <c r="Q32" s="5" t="s">
        <v>8310</v>
      </c>
      <c r="R32" t="s">
        <v>8311</v>
      </c>
      <c r="S32" s="9">
        <f t="shared" si="2"/>
        <v>41842.084664351853</v>
      </c>
      <c r="T32" s="9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 s="15">
        <f t="shared" si="0"/>
        <v>0</v>
      </c>
      <c r="E33"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>
        <f t="shared" si="1"/>
        <v>6.5</v>
      </c>
      <c r="Q33" s="5" t="s">
        <v>8310</v>
      </c>
      <c r="R33" t="s">
        <v>8311</v>
      </c>
      <c r="S33" s="9">
        <f t="shared" si="2"/>
        <v>42376.583726851844</v>
      </c>
      <c r="T33" s="9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 s="15">
        <f t="shared" si="0"/>
        <v>70</v>
      </c>
      <c r="E34"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>
        <f t="shared" si="1"/>
        <v>14260</v>
      </c>
      <c r="Q34" s="5" t="s">
        <v>8310</v>
      </c>
      <c r="R34" t="s">
        <v>8311</v>
      </c>
      <c r="S34" s="9">
        <f t="shared" si="2"/>
        <v>42461.419178240736</v>
      </c>
      <c r="T34" s="9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 s="15">
        <f t="shared" si="0"/>
        <v>110</v>
      </c>
      <c r="E35"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>
        <f t="shared" si="1"/>
        <v>2680</v>
      </c>
      <c r="Q35" s="5" t="s">
        <v>8310</v>
      </c>
      <c r="R35" t="s">
        <v>8311</v>
      </c>
      <c r="S35" s="9">
        <f t="shared" si="2"/>
        <v>42286.452557870369</v>
      </c>
      <c r="T35" s="9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 s="15">
        <f t="shared" si="0"/>
        <v>792</v>
      </c>
      <c r="E36"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>
        <f t="shared" si="1"/>
        <v>1696</v>
      </c>
      <c r="Q36" s="5" t="s">
        <v>8310</v>
      </c>
      <c r="R36" t="s">
        <v>8311</v>
      </c>
      <c r="S36" s="9">
        <f t="shared" si="2"/>
        <v>41841.113437499997</v>
      </c>
      <c r="T36" s="9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 s="15">
        <f t="shared" si="0"/>
        <v>665</v>
      </c>
      <c r="E37"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>
        <f t="shared" si="1"/>
        <v>832.5</v>
      </c>
      <c r="Q37" s="5" t="s">
        <v>8310</v>
      </c>
      <c r="R37" t="s">
        <v>8311</v>
      </c>
      <c r="S37" s="9">
        <f t="shared" si="2"/>
        <v>42098.083495370367</v>
      </c>
      <c r="T37" s="9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 s="15">
        <f t="shared" si="0"/>
        <v>2529</v>
      </c>
      <c r="E38"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>
        <f t="shared" si="1"/>
        <v>4264.5</v>
      </c>
      <c r="Q38" s="5" t="s">
        <v>8310</v>
      </c>
      <c r="R38" t="s">
        <v>8311</v>
      </c>
      <c r="S38" s="9">
        <f t="shared" si="2"/>
        <v>42068.098668981482</v>
      </c>
      <c r="T38" s="9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 s="15">
        <f t="shared" si="0"/>
        <v>18357</v>
      </c>
      <c r="E39"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>
        <f t="shared" si="1"/>
        <v>20178.5</v>
      </c>
      <c r="Q39" s="5" t="s">
        <v>8310</v>
      </c>
      <c r="R39" t="s">
        <v>8311</v>
      </c>
      <c r="S39" s="9">
        <f t="shared" si="2"/>
        <v>42032.484710648147</v>
      </c>
      <c r="T39" s="9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 s="15">
        <f t="shared" si="0"/>
        <v>251</v>
      </c>
      <c r="E40"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>
        <f t="shared" si="1"/>
        <v>1375.5</v>
      </c>
      <c r="Q40" s="5" t="s">
        <v>8310</v>
      </c>
      <c r="R40" t="s">
        <v>8311</v>
      </c>
      <c r="S40" s="9">
        <f t="shared" si="2"/>
        <v>41374.84888888889</v>
      </c>
      <c r="T40" s="9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 s="15">
        <f t="shared" si="0"/>
        <v>7745</v>
      </c>
      <c r="E41"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>
        <f t="shared" si="1"/>
        <v>16372.5</v>
      </c>
      <c r="Q41" s="5" t="s">
        <v>8310</v>
      </c>
      <c r="R41" t="s">
        <v>8311</v>
      </c>
      <c r="S41" s="9">
        <f t="shared" si="2"/>
        <v>41753.838749999995</v>
      </c>
      <c r="T41" s="9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 s="15">
        <f t="shared" si="0"/>
        <v>27</v>
      </c>
      <c r="E42"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>
        <f t="shared" si="1"/>
        <v>1013.5</v>
      </c>
      <c r="Q42" s="5" t="s">
        <v>8310</v>
      </c>
      <c r="R42" t="s">
        <v>8311</v>
      </c>
      <c r="S42" s="9">
        <f t="shared" si="2"/>
        <v>41789.005648148144</v>
      </c>
      <c r="T42" s="9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 s="15">
        <f t="shared" si="0"/>
        <v>0</v>
      </c>
      <c r="E43"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>
        <f t="shared" si="1"/>
        <v>1000</v>
      </c>
      <c r="Q43" s="5" t="s">
        <v>8310</v>
      </c>
      <c r="R43" t="s">
        <v>8311</v>
      </c>
      <c r="S43" s="9">
        <f t="shared" si="2"/>
        <v>41887.360578703701</v>
      </c>
      <c r="T43" s="9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 s="15">
        <f t="shared" si="0"/>
        <v>5860</v>
      </c>
      <c r="E44"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>
        <f t="shared" si="1"/>
        <v>9930</v>
      </c>
      <c r="Q44" s="5" t="s">
        <v>8310</v>
      </c>
      <c r="R44" t="s">
        <v>8311</v>
      </c>
      <c r="S44" s="9">
        <f t="shared" si="2"/>
        <v>41971.430856481478</v>
      </c>
      <c r="T44" s="9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 s="15">
        <f t="shared" si="0"/>
        <v>20866</v>
      </c>
      <c r="E45"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>
        <f t="shared" si="1"/>
        <v>15433</v>
      </c>
      <c r="Q45" s="5" t="s">
        <v>8310</v>
      </c>
      <c r="R45" t="s">
        <v>8311</v>
      </c>
      <c r="S45" s="9">
        <f t="shared" si="2"/>
        <v>41802.582013888888</v>
      </c>
      <c r="T45" s="9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 s="15">
        <f t="shared" si="0"/>
        <v>0</v>
      </c>
      <c r="E46"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>
        <f t="shared" si="1"/>
        <v>1000</v>
      </c>
      <c r="Q46" s="5" t="s">
        <v>8310</v>
      </c>
      <c r="R46" t="s">
        <v>8311</v>
      </c>
      <c r="S46" s="9">
        <f t="shared" si="2"/>
        <v>41873.890474537031</v>
      </c>
      <c r="T46" s="9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 s="15">
        <f t="shared" si="0"/>
        <v>1000</v>
      </c>
      <c r="E47"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>
        <f t="shared" si="1"/>
        <v>3000</v>
      </c>
      <c r="Q47" s="5" t="s">
        <v>8310</v>
      </c>
      <c r="R47" t="s">
        <v>8311</v>
      </c>
      <c r="S47" s="9">
        <f t="shared" si="2"/>
        <v>42457.415590277778</v>
      </c>
      <c r="T47" s="9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 s="15">
        <f t="shared" si="0"/>
        <v>350</v>
      </c>
      <c r="E48"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>
        <f t="shared" si="1"/>
        <v>4375</v>
      </c>
      <c r="Q48" s="5" t="s">
        <v>8310</v>
      </c>
      <c r="R48" t="s">
        <v>8311</v>
      </c>
      <c r="S48" s="9">
        <f t="shared" si="2"/>
        <v>42323.756643518514</v>
      </c>
      <c r="T48" s="9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 s="15">
        <f t="shared" si="0"/>
        <v>380.55000000000018</v>
      </c>
      <c r="E49"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>
        <f t="shared" si="1"/>
        <v>2690.2750000000001</v>
      </c>
      <c r="Q49" s="5" t="s">
        <v>8310</v>
      </c>
      <c r="R49" t="s">
        <v>8311</v>
      </c>
      <c r="S49" s="9">
        <f t="shared" si="2"/>
        <v>41932.611192129625</v>
      </c>
      <c r="T49" s="9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 s="15">
        <f t="shared" si="0"/>
        <v>159</v>
      </c>
      <c r="E50"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>
        <f t="shared" si="1"/>
        <v>1079.5</v>
      </c>
      <c r="Q50" s="5" t="s">
        <v>8310</v>
      </c>
      <c r="R50" t="s">
        <v>8311</v>
      </c>
      <c r="S50" s="9">
        <f t="shared" si="2"/>
        <v>42033.308564814812</v>
      </c>
      <c r="T50" s="9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 s="15">
        <f t="shared" si="0"/>
        <v>0</v>
      </c>
      <c r="E51"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>
        <f t="shared" si="1"/>
        <v>6000</v>
      </c>
      <c r="Q51" s="5" t="s">
        <v>8310</v>
      </c>
      <c r="R51" t="s">
        <v>8311</v>
      </c>
      <c r="S51" s="9">
        <f t="shared" si="2"/>
        <v>42270.968113425923</v>
      </c>
      <c r="T51" s="9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 s="15">
        <f t="shared" si="0"/>
        <v>0</v>
      </c>
      <c r="E52"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>
        <f t="shared" si="1"/>
        <v>300</v>
      </c>
      <c r="Q52" s="5" t="s">
        <v>8310</v>
      </c>
      <c r="R52" t="s">
        <v>8311</v>
      </c>
      <c r="S52" s="9">
        <f t="shared" si="2"/>
        <v>41995.544652777775</v>
      </c>
      <c r="T52" s="9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 s="15">
        <f t="shared" si="0"/>
        <v>3082</v>
      </c>
      <c r="E53"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>
        <f t="shared" si="1"/>
        <v>7041</v>
      </c>
      <c r="Q53" s="5" t="s">
        <v>8310</v>
      </c>
      <c r="R53" t="s">
        <v>8311</v>
      </c>
      <c r="S53" s="9">
        <f t="shared" si="2"/>
        <v>42196.72033564814</v>
      </c>
      <c r="T53" s="9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 s="15">
        <f t="shared" si="0"/>
        <v>1621</v>
      </c>
      <c r="E54"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>
        <f t="shared" si="1"/>
        <v>5810.5</v>
      </c>
      <c r="Q54" s="5" t="s">
        <v>8310</v>
      </c>
      <c r="R54" t="s">
        <v>8311</v>
      </c>
      <c r="S54" s="9">
        <f t="shared" si="2"/>
        <v>41807.493587962963</v>
      </c>
      <c r="T54" s="9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 s="15">
        <f t="shared" si="0"/>
        <v>289</v>
      </c>
      <c r="E55"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>
        <f t="shared" si="1"/>
        <v>1644.5</v>
      </c>
      <c r="Q55" s="5" t="s">
        <v>8310</v>
      </c>
      <c r="R55" t="s">
        <v>8311</v>
      </c>
      <c r="S55" s="9">
        <f t="shared" si="2"/>
        <v>41719.340798611105</v>
      </c>
      <c r="T55" s="9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 s="15">
        <f t="shared" si="0"/>
        <v>100</v>
      </c>
      <c r="E56"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>
        <f t="shared" si="1"/>
        <v>5050</v>
      </c>
      <c r="Q56" s="5" t="s">
        <v>8310</v>
      </c>
      <c r="R56" t="s">
        <v>8311</v>
      </c>
      <c r="S56" s="9">
        <f t="shared" si="2"/>
        <v>42333.504872685182</v>
      </c>
      <c r="T56" s="9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 s="15">
        <f t="shared" si="0"/>
        <v>2490</v>
      </c>
      <c r="E57"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>
        <f t="shared" si="1"/>
        <v>5545</v>
      </c>
      <c r="Q57" s="5" t="s">
        <v>8310</v>
      </c>
      <c r="R57" t="s">
        <v>8311</v>
      </c>
      <c r="S57" s="9">
        <f t="shared" si="2"/>
        <v>42496.760601851849</v>
      </c>
      <c r="T57" s="9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 s="15">
        <f t="shared" si="0"/>
        <v>581</v>
      </c>
      <c r="E58"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>
        <f t="shared" si="1"/>
        <v>4290.5</v>
      </c>
      <c r="Q58" s="5" t="s">
        <v>8310</v>
      </c>
      <c r="R58" t="s">
        <v>8311</v>
      </c>
      <c r="S58" s="9">
        <f t="shared" si="2"/>
        <v>42149.340555555558</v>
      </c>
      <c r="T58" s="9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 s="15">
        <f t="shared" si="0"/>
        <v>285</v>
      </c>
      <c r="E59"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>
        <f t="shared" si="1"/>
        <v>7642.5</v>
      </c>
      <c r="Q59" s="5" t="s">
        <v>8310</v>
      </c>
      <c r="R59" t="s">
        <v>8311</v>
      </c>
      <c r="S59" s="9">
        <f t="shared" si="2"/>
        <v>42089.624560185184</v>
      </c>
      <c r="T59" s="9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 s="15">
        <f t="shared" si="0"/>
        <v>291</v>
      </c>
      <c r="E60"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>
        <f t="shared" si="1"/>
        <v>5145.5</v>
      </c>
      <c r="Q60" s="5" t="s">
        <v>8310</v>
      </c>
      <c r="R60" t="s">
        <v>8311</v>
      </c>
      <c r="S60" s="9">
        <f t="shared" si="2"/>
        <v>41932.536712962959</v>
      </c>
      <c r="T60" s="9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 s="15">
        <f t="shared" si="0"/>
        <v>25.139999999999418</v>
      </c>
      <c r="E61"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>
        <f t="shared" si="1"/>
        <v>10012.57</v>
      </c>
      <c r="Q61" s="5" t="s">
        <v>8310</v>
      </c>
      <c r="R61" t="s">
        <v>8311</v>
      </c>
      <c r="S61" s="9">
        <f t="shared" si="2"/>
        <v>42230.027499999997</v>
      </c>
      <c r="T61" s="9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 s="15">
        <f t="shared" si="0"/>
        <v>148.32999999999993</v>
      </c>
      <c r="E62"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>
        <f t="shared" si="1"/>
        <v>2324.165</v>
      </c>
      <c r="Q62" s="5" t="s">
        <v>8310</v>
      </c>
      <c r="R62" t="s">
        <v>8312</v>
      </c>
      <c r="S62" s="9">
        <f t="shared" si="2"/>
        <v>41701.693483796298</v>
      </c>
      <c r="T62" s="9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 s="15">
        <f t="shared" si="0"/>
        <v>2415</v>
      </c>
      <c r="E63"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>
        <f t="shared" si="1"/>
        <v>3707.5</v>
      </c>
      <c r="Q63" s="5" t="s">
        <v>8310</v>
      </c>
      <c r="R63" t="s">
        <v>8312</v>
      </c>
      <c r="S63" s="9">
        <f t="shared" si="2"/>
        <v>41409.605983796289</v>
      </c>
      <c r="T63" s="9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 s="15">
        <f t="shared" si="0"/>
        <v>1642</v>
      </c>
      <c r="E64"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>
        <f t="shared" si="1"/>
        <v>2321</v>
      </c>
      <c r="Q64" s="5" t="s">
        <v>8310</v>
      </c>
      <c r="R64" t="s">
        <v>8312</v>
      </c>
      <c r="S64" s="9">
        <f t="shared" si="2"/>
        <v>41311.591180555552</v>
      </c>
      <c r="T64" s="9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 s="15">
        <f t="shared" si="0"/>
        <v>270.36999999999989</v>
      </c>
      <c r="E65"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>
        <f t="shared" si="1"/>
        <v>1135.1849999999999</v>
      </c>
      <c r="Q65" s="5" t="s">
        <v>8310</v>
      </c>
      <c r="R65" t="s">
        <v>8312</v>
      </c>
      <c r="S65" s="9">
        <f t="shared" si="2"/>
        <v>41612.703854166662</v>
      </c>
      <c r="T65" s="9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 s="15">
        <f t="shared" si="0"/>
        <v>880</v>
      </c>
      <c r="E66"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>
        <f t="shared" si="1"/>
        <v>1040</v>
      </c>
      <c r="Q66" s="5" t="s">
        <v>8310</v>
      </c>
      <c r="R66" t="s">
        <v>8312</v>
      </c>
      <c r="S66" s="9">
        <f t="shared" si="2"/>
        <v>41432.809965277775</v>
      </c>
      <c r="T66" s="9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 s="15">
        <f t="shared" ref="D67:D130" si="4">F67-E67</f>
        <v>527</v>
      </c>
      <c r="E67"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>
        <f t="shared" ref="P67:P130" si="5">AVERAGE(D67:E67)</f>
        <v>3763.5</v>
      </c>
      <c r="Q67" s="5" t="s">
        <v>8310</v>
      </c>
      <c r="R67" t="s">
        <v>8312</v>
      </c>
      <c r="S67" s="9">
        <f t="shared" ref="S67:S130" si="6">(K67/86400)+25569+(-5/24)</f>
        <v>41835.612893518519</v>
      </c>
      <c r="T67" s="9">
        <f t="shared" ref="T67:T130" si="7">(J67/86400)+25569+(-5/24)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 s="15">
        <f t="shared" si="4"/>
        <v>372</v>
      </c>
      <c r="E68"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>
        <f t="shared" si="5"/>
        <v>1186</v>
      </c>
      <c r="Q68" s="5" t="s">
        <v>8310</v>
      </c>
      <c r="R68" t="s">
        <v>8312</v>
      </c>
      <c r="S68" s="9">
        <f t="shared" si="6"/>
        <v>42539.641435185178</v>
      </c>
      <c r="T68" s="9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 s="15">
        <f t="shared" si="4"/>
        <v>325</v>
      </c>
      <c r="E69"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>
        <f t="shared" si="5"/>
        <v>1162.5</v>
      </c>
      <c r="Q69" s="5" t="s">
        <v>8310</v>
      </c>
      <c r="R69" t="s">
        <v>8312</v>
      </c>
      <c r="S69" s="9">
        <f t="shared" si="6"/>
        <v>41075.375046296293</v>
      </c>
      <c r="T69" s="9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 s="15">
        <f t="shared" si="4"/>
        <v>163</v>
      </c>
      <c r="E70"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>
        <f t="shared" si="5"/>
        <v>381.5</v>
      </c>
      <c r="Q70" s="5" t="s">
        <v>8310</v>
      </c>
      <c r="R70" t="s">
        <v>8312</v>
      </c>
      <c r="S70" s="9">
        <f t="shared" si="6"/>
        <v>41663.36100694444</v>
      </c>
      <c r="T70" s="9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 s="15">
        <f t="shared" si="4"/>
        <v>1094.2299999999996</v>
      </c>
      <c r="E71"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>
        <f t="shared" si="5"/>
        <v>5547.1149999999998</v>
      </c>
      <c r="Q71" s="5" t="s">
        <v>8310</v>
      </c>
      <c r="R71" t="s">
        <v>8312</v>
      </c>
      <c r="S71" s="9">
        <f t="shared" si="6"/>
        <v>40785.979456018518</v>
      </c>
      <c r="T71" s="9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 s="15">
        <f t="shared" si="4"/>
        <v>136</v>
      </c>
      <c r="E72"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>
        <f t="shared" si="5"/>
        <v>318</v>
      </c>
      <c r="Q72" s="5" t="s">
        <v>8310</v>
      </c>
      <c r="R72" t="s">
        <v>8312</v>
      </c>
      <c r="S72" s="9">
        <f t="shared" si="6"/>
        <v>40730.688020833331</v>
      </c>
      <c r="T72" s="9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 s="15">
        <f t="shared" si="4"/>
        <v>431</v>
      </c>
      <c r="E73"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>
        <f t="shared" si="5"/>
        <v>1115.5</v>
      </c>
      <c r="Q73" s="5" t="s">
        <v>8310</v>
      </c>
      <c r="R73" t="s">
        <v>8312</v>
      </c>
      <c r="S73" s="9">
        <f t="shared" si="6"/>
        <v>40997.063159722216</v>
      </c>
      <c r="T73" s="9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 s="15">
        <f t="shared" si="4"/>
        <v>185</v>
      </c>
      <c r="E74"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>
        <f t="shared" si="5"/>
        <v>1192.5</v>
      </c>
      <c r="Q74" s="5" t="s">
        <v>8310</v>
      </c>
      <c r="R74" t="s">
        <v>8312</v>
      </c>
      <c r="S74" s="9">
        <f t="shared" si="6"/>
        <v>41207.801863425928</v>
      </c>
      <c r="T74" s="9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 s="15">
        <f t="shared" si="4"/>
        <v>0</v>
      </c>
      <c r="E75"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>
        <f t="shared" si="5"/>
        <v>450</v>
      </c>
      <c r="Q75" s="5" t="s">
        <v>8310</v>
      </c>
      <c r="R75" t="s">
        <v>8312</v>
      </c>
      <c r="S75" s="9">
        <f t="shared" si="6"/>
        <v>40587.548425925925</v>
      </c>
      <c r="T75" s="9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 s="15">
        <f t="shared" si="4"/>
        <v>64.659999999999968</v>
      </c>
      <c r="E76"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>
        <f t="shared" si="5"/>
        <v>282.33</v>
      </c>
      <c r="Q76" s="5" t="s">
        <v>8310</v>
      </c>
      <c r="R76" t="s">
        <v>8312</v>
      </c>
      <c r="S76" s="9">
        <f t="shared" si="6"/>
        <v>42360.278877314813</v>
      </c>
      <c r="T76" s="9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 s="15">
        <f t="shared" si="4"/>
        <v>540</v>
      </c>
      <c r="E77"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>
        <f t="shared" si="5"/>
        <v>2020</v>
      </c>
      <c r="Q77" s="5" t="s">
        <v>8310</v>
      </c>
      <c r="R77" t="s">
        <v>8312</v>
      </c>
      <c r="S77" s="9">
        <f t="shared" si="6"/>
        <v>41357.000833333332</v>
      </c>
      <c r="T77" s="9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 s="15">
        <f t="shared" si="4"/>
        <v>160</v>
      </c>
      <c r="E78"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>
        <f t="shared" si="5"/>
        <v>230</v>
      </c>
      <c r="Q78" s="5" t="s">
        <v>8310</v>
      </c>
      <c r="R78" t="s">
        <v>8312</v>
      </c>
      <c r="S78" s="9">
        <f t="shared" si="6"/>
        <v>40844.483310185184</v>
      </c>
      <c r="T78" s="9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 s="15">
        <f t="shared" si="4"/>
        <v>1170</v>
      </c>
      <c r="E79"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>
        <f t="shared" si="5"/>
        <v>785</v>
      </c>
      <c r="Q79" s="5" t="s">
        <v>8310</v>
      </c>
      <c r="R79" t="s">
        <v>8312</v>
      </c>
      <c r="S79" s="9">
        <f t="shared" si="6"/>
        <v>40996.936539351846</v>
      </c>
      <c r="T79" s="9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 s="15">
        <f t="shared" si="4"/>
        <v>1301</v>
      </c>
      <c r="E80"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>
        <f t="shared" si="5"/>
        <v>675.5</v>
      </c>
      <c r="Q80" s="5" t="s">
        <v>8310</v>
      </c>
      <c r="R80" t="s">
        <v>8312</v>
      </c>
      <c r="S80" s="9">
        <f t="shared" si="6"/>
        <v>42604.522233796299</v>
      </c>
      <c r="T80" s="9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 s="15">
        <f t="shared" si="4"/>
        <v>351</v>
      </c>
      <c r="E81"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>
        <f t="shared" si="5"/>
        <v>825.5</v>
      </c>
      <c r="Q81" s="5" t="s">
        <v>8310</v>
      </c>
      <c r="R81" t="s">
        <v>8312</v>
      </c>
      <c r="S81" s="9">
        <f t="shared" si="6"/>
        <v>41724.568206018514</v>
      </c>
      <c r="T81" s="9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 s="15">
        <f t="shared" si="4"/>
        <v>870</v>
      </c>
      <c r="E82"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>
        <f t="shared" si="5"/>
        <v>6435</v>
      </c>
      <c r="Q82" s="5" t="s">
        <v>8310</v>
      </c>
      <c r="R82" t="s">
        <v>8312</v>
      </c>
      <c r="S82" s="9">
        <f t="shared" si="6"/>
        <v>41582.875648148147</v>
      </c>
      <c r="T82" s="9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 s="15">
        <f t="shared" si="4"/>
        <v>735</v>
      </c>
      <c r="E83"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>
        <f t="shared" si="5"/>
        <v>742.5</v>
      </c>
      <c r="Q83" s="5" t="s">
        <v>8310</v>
      </c>
      <c r="R83" t="s">
        <v>8312</v>
      </c>
      <c r="S83" s="9">
        <f t="shared" si="6"/>
        <v>41099.950543981475</v>
      </c>
      <c r="T83" s="9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 s="15">
        <f t="shared" si="4"/>
        <v>0.5</v>
      </c>
      <c r="E84"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>
        <f t="shared" si="5"/>
        <v>2000.25</v>
      </c>
      <c r="Q84" s="5" t="s">
        <v>8310</v>
      </c>
      <c r="R84" t="s">
        <v>8312</v>
      </c>
      <c r="S84" s="9">
        <f t="shared" si="6"/>
        <v>40795.611817129626</v>
      </c>
      <c r="T84" s="9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 s="15">
        <f t="shared" si="4"/>
        <v>5</v>
      </c>
      <c r="E85"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>
        <f t="shared" si="5"/>
        <v>102.5</v>
      </c>
      <c r="Q85" s="5" t="s">
        <v>8310</v>
      </c>
      <c r="R85" t="s">
        <v>8312</v>
      </c>
      <c r="S85" s="9">
        <f t="shared" si="6"/>
        <v>42042.407280092586</v>
      </c>
      <c r="T85" s="9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 s="15">
        <f t="shared" si="4"/>
        <v>0</v>
      </c>
      <c r="E86"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>
        <f t="shared" si="5"/>
        <v>250</v>
      </c>
      <c r="Q86" s="5" t="s">
        <v>8310</v>
      </c>
      <c r="R86" t="s">
        <v>8312</v>
      </c>
      <c r="S86" s="9">
        <f t="shared" si="6"/>
        <v>40648.54960648148</v>
      </c>
      <c r="T86" s="9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 s="15">
        <f t="shared" si="4"/>
        <v>306</v>
      </c>
      <c r="E87"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>
        <f t="shared" si="5"/>
        <v>753</v>
      </c>
      <c r="Q87" s="5" t="s">
        <v>8310</v>
      </c>
      <c r="R87" t="s">
        <v>8312</v>
      </c>
      <c r="S87" s="9">
        <f t="shared" si="6"/>
        <v>40778.917094907403</v>
      </c>
      <c r="T87" s="9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 s="15">
        <f t="shared" si="4"/>
        <v>388</v>
      </c>
      <c r="E88"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>
        <f t="shared" si="5"/>
        <v>3194</v>
      </c>
      <c r="Q88" s="5" t="s">
        <v>8310</v>
      </c>
      <c r="R88" t="s">
        <v>8312</v>
      </c>
      <c r="S88" s="9">
        <f t="shared" si="6"/>
        <v>42291.347743055558</v>
      </c>
      <c r="T88" s="9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 s="15">
        <f t="shared" si="4"/>
        <v>115</v>
      </c>
      <c r="E89"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>
        <f t="shared" si="5"/>
        <v>1307.5</v>
      </c>
      <c r="Q89" s="5" t="s">
        <v>8310</v>
      </c>
      <c r="R89" t="s">
        <v>8312</v>
      </c>
      <c r="S89" s="9">
        <f t="shared" si="6"/>
        <v>40322.331053240741</v>
      </c>
      <c r="T89" s="9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 s="15">
        <f t="shared" si="4"/>
        <v>100</v>
      </c>
      <c r="E90"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>
        <f t="shared" si="5"/>
        <v>1800</v>
      </c>
      <c r="Q90" s="5" t="s">
        <v>8310</v>
      </c>
      <c r="R90" t="s">
        <v>8312</v>
      </c>
      <c r="S90" s="9">
        <f t="shared" si="6"/>
        <v>41786.450590277775</v>
      </c>
      <c r="T90" s="9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 s="15">
        <f t="shared" si="4"/>
        <v>904</v>
      </c>
      <c r="E91"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>
        <f t="shared" si="5"/>
        <v>3452</v>
      </c>
      <c r="Q91" s="5" t="s">
        <v>8310</v>
      </c>
      <c r="R91" t="s">
        <v>8312</v>
      </c>
      <c r="S91" s="9">
        <f t="shared" si="6"/>
        <v>41402.543888888882</v>
      </c>
      <c r="T91" s="9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 s="15">
        <f t="shared" si="4"/>
        <v>2</v>
      </c>
      <c r="E92"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>
        <f t="shared" si="5"/>
        <v>251</v>
      </c>
      <c r="Q92" s="5" t="s">
        <v>8310</v>
      </c>
      <c r="R92" t="s">
        <v>8312</v>
      </c>
      <c r="S92" s="9">
        <f t="shared" si="6"/>
        <v>40706.089108796295</v>
      </c>
      <c r="T92" s="9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 s="15">
        <f t="shared" si="4"/>
        <v>600</v>
      </c>
      <c r="E93"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>
        <f t="shared" si="5"/>
        <v>1800</v>
      </c>
      <c r="Q93" s="5" t="s">
        <v>8310</v>
      </c>
      <c r="R93" t="s">
        <v>8312</v>
      </c>
      <c r="S93" s="9">
        <f t="shared" si="6"/>
        <v>40619.194027777776</v>
      </c>
      <c r="T93" s="9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 s="15">
        <f t="shared" si="4"/>
        <v>260</v>
      </c>
      <c r="E94"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>
        <f t="shared" si="5"/>
        <v>2630</v>
      </c>
      <c r="Q94" s="5" t="s">
        <v>8310</v>
      </c>
      <c r="R94" t="s">
        <v>8312</v>
      </c>
      <c r="S94" s="9">
        <f t="shared" si="6"/>
        <v>42720.990543981483</v>
      </c>
      <c r="T94" s="9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 s="15">
        <f t="shared" si="4"/>
        <v>106</v>
      </c>
      <c r="E95"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>
        <f t="shared" si="5"/>
        <v>553</v>
      </c>
      <c r="Q95" s="5" t="s">
        <v>8310</v>
      </c>
      <c r="R95" t="s">
        <v>8312</v>
      </c>
      <c r="S95" s="9">
        <f t="shared" si="6"/>
        <v>41065.649733796294</v>
      </c>
      <c r="T95" s="9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 s="15">
        <f t="shared" si="4"/>
        <v>10</v>
      </c>
      <c r="E96"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>
        <f t="shared" si="5"/>
        <v>130</v>
      </c>
      <c r="Q96" s="5" t="s">
        <v>8310</v>
      </c>
      <c r="R96" t="s">
        <v>8312</v>
      </c>
      <c r="S96" s="9">
        <f t="shared" si="6"/>
        <v>41716.509513888886</v>
      </c>
      <c r="T96" s="9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 s="15">
        <f t="shared" si="4"/>
        <v>110</v>
      </c>
      <c r="E97"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>
        <f t="shared" si="5"/>
        <v>230</v>
      </c>
      <c r="Q97" s="5" t="s">
        <v>8310</v>
      </c>
      <c r="R97" t="s">
        <v>8312</v>
      </c>
      <c r="S97" s="9">
        <f t="shared" si="6"/>
        <v>40934.796770833331</v>
      </c>
      <c r="T97" s="9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 s="15">
        <f t="shared" si="4"/>
        <v>220</v>
      </c>
      <c r="E98"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>
        <f t="shared" si="5"/>
        <v>860</v>
      </c>
      <c r="Q98" s="5" t="s">
        <v>8310</v>
      </c>
      <c r="R98" t="s">
        <v>8312</v>
      </c>
      <c r="S98" s="9">
        <f t="shared" si="6"/>
        <v>40324.45417824074</v>
      </c>
      <c r="T98" s="9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 s="15">
        <f t="shared" si="4"/>
        <v>25</v>
      </c>
      <c r="E99"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>
        <f t="shared" si="5"/>
        <v>212.5</v>
      </c>
      <c r="Q99" s="5" t="s">
        <v>8310</v>
      </c>
      <c r="R99" t="s">
        <v>8312</v>
      </c>
      <c r="S99" s="9">
        <f t="shared" si="6"/>
        <v>40705.926874999997</v>
      </c>
      <c r="T99" s="9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5">
        <f t="shared" si="4"/>
        <v>200</v>
      </c>
      <c r="E100"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>
        <f t="shared" si="5"/>
        <v>1700</v>
      </c>
      <c r="Q100" s="5" t="s">
        <v>8310</v>
      </c>
      <c r="R100" t="s">
        <v>8312</v>
      </c>
      <c r="S100" s="9">
        <f t="shared" si="6"/>
        <v>41214.586504629631</v>
      </c>
      <c r="T100" s="9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5">
        <f t="shared" si="4"/>
        <v>90.289999999999964</v>
      </c>
      <c r="E101"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>
        <f t="shared" si="5"/>
        <v>795.14499999999998</v>
      </c>
      <c r="Q101" s="5" t="s">
        <v>8310</v>
      </c>
      <c r="R101" t="s">
        <v>8312</v>
      </c>
      <c r="S101" s="9">
        <f t="shared" si="6"/>
        <v>41631.694432870368</v>
      </c>
      <c r="T101" s="9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5">
        <f t="shared" si="4"/>
        <v>0</v>
      </c>
      <c r="E102"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>
        <f t="shared" si="5"/>
        <v>2500</v>
      </c>
      <c r="Q102" s="5" t="s">
        <v>8310</v>
      </c>
      <c r="R102" t="s">
        <v>8312</v>
      </c>
      <c r="S102" s="9">
        <f t="shared" si="6"/>
        <v>41197.544976851852</v>
      </c>
      <c r="T102" s="9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5">
        <f t="shared" si="4"/>
        <v>0</v>
      </c>
      <c r="E103"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>
        <f t="shared" si="5"/>
        <v>1750</v>
      </c>
      <c r="Q103" s="5" t="s">
        <v>8310</v>
      </c>
      <c r="R103" t="s">
        <v>8312</v>
      </c>
      <c r="S103" s="9">
        <f t="shared" si="6"/>
        <v>41274.568402777775</v>
      </c>
      <c r="T103" s="9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5">
        <f t="shared" si="4"/>
        <v>1665</v>
      </c>
      <c r="E104"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>
        <f t="shared" si="5"/>
        <v>3832.5</v>
      </c>
      <c r="Q104" s="5" t="s">
        <v>8310</v>
      </c>
      <c r="R104" t="s">
        <v>8312</v>
      </c>
      <c r="S104" s="9">
        <f t="shared" si="6"/>
        <v>40504.922835648147</v>
      </c>
      <c r="T104" s="9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5">
        <f t="shared" si="4"/>
        <v>67</v>
      </c>
      <c r="E105"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>
        <f t="shared" si="5"/>
        <v>683.5</v>
      </c>
      <c r="Q105" s="5" t="s">
        <v>8310</v>
      </c>
      <c r="R105" t="s">
        <v>8312</v>
      </c>
      <c r="S105" s="9">
        <f t="shared" si="6"/>
        <v>41682.597569444442</v>
      </c>
      <c r="T105" s="9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5">
        <f t="shared" si="4"/>
        <v>100</v>
      </c>
      <c r="E106"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>
        <f t="shared" si="5"/>
        <v>300</v>
      </c>
      <c r="Q106" s="5" t="s">
        <v>8310</v>
      </c>
      <c r="R106" t="s">
        <v>8312</v>
      </c>
      <c r="S106" s="9">
        <f t="shared" si="6"/>
        <v>40612.486874999995</v>
      </c>
      <c r="T106" s="9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5">
        <f t="shared" si="4"/>
        <v>163</v>
      </c>
      <c r="E107"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>
        <f t="shared" si="5"/>
        <v>1181.5</v>
      </c>
      <c r="Q107" s="5" t="s">
        <v>8310</v>
      </c>
      <c r="R107" t="s">
        <v>8312</v>
      </c>
      <c r="S107" s="9">
        <f t="shared" si="6"/>
        <v>42485.516435185178</v>
      </c>
      <c r="T107" s="9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 s="15">
        <f t="shared" si="4"/>
        <v>25</v>
      </c>
      <c r="E108"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>
        <f t="shared" si="5"/>
        <v>2512.5</v>
      </c>
      <c r="Q108" s="5" t="s">
        <v>8310</v>
      </c>
      <c r="R108" t="s">
        <v>8312</v>
      </c>
      <c r="S108" s="9">
        <f t="shared" si="6"/>
        <v>40987.568298611106</v>
      </c>
      <c r="T108" s="9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5">
        <f t="shared" si="4"/>
        <v>185</v>
      </c>
      <c r="E109"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>
        <f t="shared" si="5"/>
        <v>3842.5</v>
      </c>
      <c r="Q109" s="5" t="s">
        <v>8310</v>
      </c>
      <c r="R109" t="s">
        <v>8312</v>
      </c>
      <c r="S109" s="9">
        <f t="shared" si="6"/>
        <v>40635.774155092593</v>
      </c>
      <c r="T109" s="9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5">
        <f t="shared" si="4"/>
        <v>2200</v>
      </c>
      <c r="E110"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>
        <f t="shared" si="5"/>
        <v>1850</v>
      </c>
      <c r="Q110" s="5" t="s">
        <v>8310</v>
      </c>
      <c r="R110" t="s">
        <v>8312</v>
      </c>
      <c r="S110" s="9">
        <f t="shared" si="6"/>
        <v>41365.404745370368</v>
      </c>
      <c r="T110" s="9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5">
        <f t="shared" si="4"/>
        <v>1195</v>
      </c>
      <c r="E111"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>
        <f t="shared" si="5"/>
        <v>1097.5</v>
      </c>
      <c r="Q111" s="5" t="s">
        <v>8310</v>
      </c>
      <c r="R111" t="s">
        <v>8312</v>
      </c>
      <c r="S111" s="9">
        <f t="shared" si="6"/>
        <v>40569.817476851851</v>
      </c>
      <c r="T111" s="9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5">
        <f t="shared" si="4"/>
        <v>400</v>
      </c>
      <c r="E112"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>
        <f t="shared" si="5"/>
        <v>850</v>
      </c>
      <c r="Q112" s="5" t="s">
        <v>8310</v>
      </c>
      <c r="R112" t="s">
        <v>8312</v>
      </c>
      <c r="S112" s="9">
        <f t="shared" si="6"/>
        <v>41557.741354166668</v>
      </c>
      <c r="T112" s="9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5">
        <f t="shared" si="4"/>
        <v>1910</v>
      </c>
      <c r="E113"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>
        <f t="shared" si="5"/>
        <v>2705</v>
      </c>
      <c r="Q113" s="5" t="s">
        <v>8310</v>
      </c>
      <c r="R113" t="s">
        <v>8312</v>
      </c>
      <c r="S113" s="9">
        <f t="shared" si="6"/>
        <v>42125.124849537031</v>
      </c>
      <c r="T113" s="9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5">
        <f t="shared" si="4"/>
        <v>200</v>
      </c>
      <c r="E114"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>
        <f t="shared" si="5"/>
        <v>2600</v>
      </c>
      <c r="Q114" s="5" t="s">
        <v>8310</v>
      </c>
      <c r="R114" t="s">
        <v>8312</v>
      </c>
      <c r="S114" s="9">
        <f t="shared" si="6"/>
        <v>41717.834699074076</v>
      </c>
      <c r="T114" s="9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5">
        <f t="shared" si="4"/>
        <v>2050</v>
      </c>
      <c r="E115"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>
        <f t="shared" si="5"/>
        <v>3525</v>
      </c>
      <c r="Q115" s="5" t="s">
        <v>8310</v>
      </c>
      <c r="R115" t="s">
        <v>8312</v>
      </c>
      <c r="S115" s="9">
        <f t="shared" si="6"/>
        <v>40753.550092592588</v>
      </c>
      <c r="T115" s="9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5">
        <f t="shared" si="4"/>
        <v>100</v>
      </c>
      <c r="E116"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>
        <f t="shared" si="5"/>
        <v>1550</v>
      </c>
      <c r="Q116" s="5" t="s">
        <v>8310</v>
      </c>
      <c r="R116" t="s">
        <v>8312</v>
      </c>
      <c r="S116" s="9">
        <f t="shared" si="6"/>
        <v>40861.065833333334</v>
      </c>
      <c r="T116" s="9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5">
        <f t="shared" si="4"/>
        <v>182</v>
      </c>
      <c r="E117"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>
        <f t="shared" si="5"/>
        <v>316</v>
      </c>
      <c r="Q117" s="5" t="s">
        <v>8310</v>
      </c>
      <c r="R117" t="s">
        <v>8312</v>
      </c>
      <c r="S117" s="9">
        <f t="shared" si="6"/>
        <v>40918.530601851853</v>
      </c>
      <c r="T117" s="9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5">
        <f t="shared" si="4"/>
        <v>478</v>
      </c>
      <c r="E118"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>
        <f t="shared" si="5"/>
        <v>1989</v>
      </c>
      <c r="Q118" s="5" t="s">
        <v>8310</v>
      </c>
      <c r="R118" t="s">
        <v>8312</v>
      </c>
      <c r="S118" s="9">
        <f t="shared" si="6"/>
        <v>40595.288831018515</v>
      </c>
      <c r="T118" s="9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5">
        <f t="shared" si="4"/>
        <v>22.220000000000255</v>
      </c>
      <c r="E119"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>
        <f t="shared" si="5"/>
        <v>2261.11</v>
      </c>
      <c r="Q119" s="5" t="s">
        <v>8310</v>
      </c>
      <c r="R119" t="s">
        <v>8312</v>
      </c>
      <c r="S119" s="9">
        <f t="shared" si="6"/>
        <v>40248.626666666663</v>
      </c>
      <c r="T119" s="9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5">
        <f t="shared" si="4"/>
        <v>651.57999999999993</v>
      </c>
      <c r="E120"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>
        <f t="shared" si="5"/>
        <v>2825.79</v>
      </c>
      <c r="Q120" s="5" t="s">
        <v>8310</v>
      </c>
      <c r="R120" t="s">
        <v>8312</v>
      </c>
      <c r="S120" s="9">
        <f t="shared" si="6"/>
        <v>40722.845324074071</v>
      </c>
      <c r="T120" s="9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5">
        <f t="shared" si="4"/>
        <v>148.09999999999991</v>
      </c>
      <c r="E121"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>
        <f t="shared" si="5"/>
        <v>1699.05</v>
      </c>
      <c r="Q121" s="5" t="s">
        <v>8310</v>
      </c>
      <c r="R121" t="s">
        <v>8312</v>
      </c>
      <c r="S121" s="9">
        <f t="shared" si="6"/>
        <v>40738.860949074071</v>
      </c>
      <c r="T121" s="9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5">
        <f t="shared" si="4"/>
        <v>-69990</v>
      </c>
      <c r="E122">
        <v>70000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>
        <f t="shared" si="5"/>
        <v>5</v>
      </c>
      <c r="Q122" s="5" t="s">
        <v>8310</v>
      </c>
      <c r="R122" t="s">
        <v>8313</v>
      </c>
      <c r="S122" s="9">
        <f t="shared" si="6"/>
        <v>42615.841516203705</v>
      </c>
      <c r="T122" s="9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5">
        <f t="shared" si="4"/>
        <v>-2999</v>
      </c>
      <c r="E123">
        <v>3000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>
        <f t="shared" si="5"/>
        <v>0.5</v>
      </c>
      <c r="Q123" s="5" t="s">
        <v>8310</v>
      </c>
      <c r="R123" t="s">
        <v>8313</v>
      </c>
      <c r="S123" s="9">
        <f t="shared" si="6"/>
        <v>42096.496643518512</v>
      </c>
      <c r="T123" s="9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5">
        <f t="shared" si="4"/>
        <v>-100000000</v>
      </c>
      <c r="E124">
        <v>100000000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>
        <f t="shared" si="5"/>
        <v>0</v>
      </c>
      <c r="Q124" s="5" t="s">
        <v>8310</v>
      </c>
      <c r="R124" t="s">
        <v>8313</v>
      </c>
      <c r="S124" s="9">
        <f t="shared" si="6"/>
        <v>42593.223460648143</v>
      </c>
      <c r="T124" s="9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5">
        <f t="shared" si="4"/>
        <v>-54849</v>
      </c>
      <c r="E125">
        <v>55000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>
        <f t="shared" si="5"/>
        <v>75.5</v>
      </c>
      <c r="Q125" s="5" t="s">
        <v>8310</v>
      </c>
      <c r="R125" t="s">
        <v>8313</v>
      </c>
      <c r="S125" s="9">
        <f t="shared" si="6"/>
        <v>41904.573657407404</v>
      </c>
      <c r="T125" s="9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5">
        <f t="shared" si="4"/>
        <v>-4000</v>
      </c>
      <c r="E126">
        <v>4000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>
        <f t="shared" si="5"/>
        <v>0</v>
      </c>
      <c r="Q126" s="5" t="s">
        <v>8310</v>
      </c>
      <c r="R126" t="s">
        <v>8313</v>
      </c>
      <c r="S126" s="9">
        <f t="shared" si="6"/>
        <v>42114.720393518517</v>
      </c>
      <c r="T126" s="9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5">
        <f t="shared" si="4"/>
        <v>-430</v>
      </c>
      <c r="E127">
        <v>500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>
        <f t="shared" si="5"/>
        <v>35</v>
      </c>
      <c r="Q127" s="5" t="s">
        <v>8310</v>
      </c>
      <c r="R127" t="s">
        <v>8313</v>
      </c>
      <c r="S127" s="9">
        <f t="shared" si="6"/>
        <v>42709.78564814815</v>
      </c>
      <c r="T127" s="9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5">
        <f t="shared" si="4"/>
        <v>-23613</v>
      </c>
      <c r="E128">
        <v>25000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>
        <f t="shared" si="5"/>
        <v>693.5</v>
      </c>
      <c r="Q128" s="5" t="s">
        <v>8310</v>
      </c>
      <c r="R128" t="s">
        <v>8313</v>
      </c>
      <c r="S128" s="9">
        <f t="shared" si="6"/>
        <v>42135.381215277775</v>
      </c>
      <c r="T128" s="9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5">
        <f t="shared" si="4"/>
        <v>-7810</v>
      </c>
      <c r="E129">
        <v>8000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>
        <f t="shared" si="5"/>
        <v>95</v>
      </c>
      <c r="Q129" s="5" t="s">
        <v>8310</v>
      </c>
      <c r="R129" t="s">
        <v>8313</v>
      </c>
      <c r="S129" s="9">
        <f t="shared" si="6"/>
        <v>42067.415983796294</v>
      </c>
      <c r="T129" s="9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5">
        <f t="shared" si="4"/>
        <v>-98133</v>
      </c>
      <c r="E130">
        <v>100000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>
        <f t="shared" si="5"/>
        <v>933.5</v>
      </c>
      <c r="Q130" s="5" t="s">
        <v>8310</v>
      </c>
      <c r="R130" t="s">
        <v>8313</v>
      </c>
      <c r="S130" s="9">
        <f t="shared" si="6"/>
        <v>42628.019594907404</v>
      </c>
      <c r="T130" s="9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5">
        <f t="shared" ref="D131:D194" si="8">F131-E131</f>
        <v>-20000</v>
      </c>
      <c r="E131">
        <v>20000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>
        <f t="shared" ref="P131:P194" si="9">AVERAGE(D131:E131)</f>
        <v>0</v>
      </c>
      <c r="Q131" s="5" t="s">
        <v>8310</v>
      </c>
      <c r="R131" t="s">
        <v>8313</v>
      </c>
      <c r="S131" s="9">
        <f t="shared" ref="S131:S194" si="10">(K131/86400)+25569+(-5/24)</f>
        <v>41882.728969907403</v>
      </c>
      <c r="T131" s="9">
        <f t="shared" ref="T131:T194" si="11">(J131/86400)+25569+(-5/24)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5">
        <f t="shared" si="8"/>
        <v>-600</v>
      </c>
      <c r="E132">
        <v>600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>
        <f t="shared" si="9"/>
        <v>0</v>
      </c>
      <c r="Q132" s="5" t="s">
        <v>8310</v>
      </c>
      <c r="R132" t="s">
        <v>8313</v>
      </c>
      <c r="S132" s="9">
        <f t="shared" si="10"/>
        <v>41778.707083333335</v>
      </c>
      <c r="T132" s="9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 s="15">
        <f t="shared" si="8"/>
        <v>-1200</v>
      </c>
      <c r="E133">
        <v>1200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>
        <f t="shared" si="9"/>
        <v>0</v>
      </c>
      <c r="Q133" s="5" t="s">
        <v>8310</v>
      </c>
      <c r="R133" t="s">
        <v>8313</v>
      </c>
      <c r="S133" s="9">
        <f t="shared" si="10"/>
        <v>42541.629178240742</v>
      </c>
      <c r="T133" s="9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5">
        <f t="shared" si="8"/>
        <v>-72345</v>
      </c>
      <c r="E134">
        <v>80000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>
        <f t="shared" si="9"/>
        <v>3827.5</v>
      </c>
      <c r="Q134" s="5" t="s">
        <v>8310</v>
      </c>
      <c r="R134" t="s">
        <v>8313</v>
      </c>
      <c r="S134" s="9">
        <f t="shared" si="10"/>
        <v>41905.60424768518</v>
      </c>
      <c r="T134" s="9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5">
        <f t="shared" si="8"/>
        <v>-71764</v>
      </c>
      <c r="E135">
        <v>71764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>
        <f t="shared" si="9"/>
        <v>0</v>
      </c>
      <c r="Q135" s="5" t="s">
        <v>8310</v>
      </c>
      <c r="R135" t="s">
        <v>8313</v>
      </c>
      <c r="S135" s="9">
        <f t="shared" si="10"/>
        <v>42491.599351851844</v>
      </c>
      <c r="T135" s="9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5">
        <f t="shared" si="8"/>
        <v>-5000</v>
      </c>
      <c r="E136">
        <v>5000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>
        <f t="shared" si="9"/>
        <v>0</v>
      </c>
      <c r="Q136" s="5" t="s">
        <v>8310</v>
      </c>
      <c r="R136" t="s">
        <v>8313</v>
      </c>
      <c r="S136" s="9">
        <f t="shared" si="10"/>
        <v>42221.701597222222</v>
      </c>
      <c r="T136" s="9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5">
        <f t="shared" si="8"/>
        <v>-2597</v>
      </c>
      <c r="E137">
        <v>3000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>
        <f t="shared" si="9"/>
        <v>201.5</v>
      </c>
      <c r="Q137" s="5" t="s">
        <v>8310</v>
      </c>
      <c r="R137" t="s">
        <v>8313</v>
      </c>
      <c r="S137" s="9">
        <f t="shared" si="10"/>
        <v>41788.173576388886</v>
      </c>
      <c r="T137" s="9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5">
        <f t="shared" si="8"/>
        <v>-3000</v>
      </c>
      <c r="E138">
        <v>3000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>
        <f t="shared" si="9"/>
        <v>0</v>
      </c>
      <c r="Q138" s="5" t="s">
        <v>8310</v>
      </c>
      <c r="R138" t="s">
        <v>8313</v>
      </c>
      <c r="S138" s="9">
        <f t="shared" si="10"/>
        <v>42096.201782407406</v>
      </c>
      <c r="T138" s="9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5">
        <f t="shared" si="8"/>
        <v>-55000</v>
      </c>
      <c r="E139">
        <v>55000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>
        <f t="shared" si="9"/>
        <v>0</v>
      </c>
      <c r="Q139" s="5" t="s">
        <v>8310</v>
      </c>
      <c r="R139" t="s">
        <v>8313</v>
      </c>
      <c r="S139" s="9">
        <f t="shared" si="10"/>
        <v>42239.365659722222</v>
      </c>
      <c r="T139" s="9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5">
        <f t="shared" si="8"/>
        <v>-145288</v>
      </c>
      <c r="E140">
        <v>150000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>
        <f t="shared" si="9"/>
        <v>2356</v>
      </c>
      <c r="Q140" s="5" t="s">
        <v>8310</v>
      </c>
      <c r="R140" t="s">
        <v>8313</v>
      </c>
      <c r="S140" s="9">
        <f t="shared" si="10"/>
        <v>42186.049085648141</v>
      </c>
      <c r="T140" s="9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5">
        <f t="shared" si="8"/>
        <v>0</v>
      </c>
      <c r="E141">
        <v>500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>
        <f t="shared" si="9"/>
        <v>250</v>
      </c>
      <c r="Q141" s="5" t="s">
        <v>8310</v>
      </c>
      <c r="R141" t="s">
        <v>8313</v>
      </c>
      <c r="S141" s="9">
        <f t="shared" si="10"/>
        <v>42187.712638888886</v>
      </c>
      <c r="T141" s="9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5">
        <f t="shared" si="8"/>
        <v>-200000</v>
      </c>
      <c r="E142">
        <v>200000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>
        <f t="shared" si="9"/>
        <v>0</v>
      </c>
      <c r="Q142" s="5" t="s">
        <v>8310</v>
      </c>
      <c r="R142" t="s">
        <v>8313</v>
      </c>
      <c r="S142" s="9">
        <f t="shared" si="10"/>
        <v>42052.989953703705</v>
      </c>
      <c r="T142" s="9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5">
        <f t="shared" si="8"/>
        <v>-10707</v>
      </c>
      <c r="E143">
        <v>12000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>
        <f t="shared" si="9"/>
        <v>646.5</v>
      </c>
      <c r="Q143" s="5" t="s">
        <v>8310</v>
      </c>
      <c r="R143" t="s">
        <v>8313</v>
      </c>
      <c r="S143" s="9">
        <f t="shared" si="10"/>
        <v>42109.944710648146</v>
      </c>
      <c r="T143" s="9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5">
        <f t="shared" si="8"/>
        <v>-2990</v>
      </c>
      <c r="E144">
        <v>3000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>
        <f t="shared" si="9"/>
        <v>5</v>
      </c>
      <c r="Q144" s="5" t="s">
        <v>8310</v>
      </c>
      <c r="R144" t="s">
        <v>8313</v>
      </c>
      <c r="S144" s="9">
        <f t="shared" si="10"/>
        <v>41938.684930555552</v>
      </c>
      <c r="T144" s="9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5">
        <f t="shared" si="8"/>
        <v>-5500</v>
      </c>
      <c r="E145">
        <v>5500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>
        <f t="shared" si="9"/>
        <v>0</v>
      </c>
      <c r="Q145" s="5" t="s">
        <v>8310</v>
      </c>
      <c r="R145" t="s">
        <v>8313</v>
      </c>
      <c r="S145" s="9">
        <f t="shared" si="10"/>
        <v>42558.855810185181</v>
      </c>
      <c r="T145" s="9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5">
        <f t="shared" si="8"/>
        <v>-5430</v>
      </c>
      <c r="E146">
        <v>7500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>
        <f t="shared" si="9"/>
        <v>1035</v>
      </c>
      <c r="Q146" s="5" t="s">
        <v>8310</v>
      </c>
      <c r="R146" t="s">
        <v>8313</v>
      </c>
      <c r="S146" s="9">
        <f t="shared" si="10"/>
        <v>42047.554074074076</v>
      </c>
      <c r="T146" s="9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5">
        <f t="shared" si="8"/>
        <v>-4162</v>
      </c>
      <c r="E147">
        <v>4500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>
        <f t="shared" si="9"/>
        <v>169</v>
      </c>
      <c r="Q147" s="5" t="s">
        <v>8310</v>
      </c>
      <c r="R147" t="s">
        <v>8313</v>
      </c>
      <c r="S147" s="9">
        <f t="shared" si="10"/>
        <v>42200.333935185183</v>
      </c>
      <c r="T147" s="9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5">
        <f t="shared" si="8"/>
        <v>-19885</v>
      </c>
      <c r="E148">
        <v>20000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>
        <f t="shared" si="9"/>
        <v>57.5</v>
      </c>
      <c r="Q148" s="5" t="s">
        <v>8310</v>
      </c>
      <c r="R148" t="s">
        <v>8313</v>
      </c>
      <c r="S148" s="9">
        <f t="shared" si="10"/>
        <v>42692.807847222219</v>
      </c>
      <c r="T148" s="9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5">
        <f t="shared" si="8"/>
        <v>-7000</v>
      </c>
      <c r="E149">
        <v>7000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>
        <f t="shared" si="9"/>
        <v>0</v>
      </c>
      <c r="Q149" s="5" t="s">
        <v>8310</v>
      </c>
      <c r="R149" t="s">
        <v>8313</v>
      </c>
      <c r="S149" s="9">
        <f t="shared" si="10"/>
        <v>41969.559490740743</v>
      </c>
      <c r="T149" s="9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5">
        <f t="shared" si="8"/>
        <v>-49960</v>
      </c>
      <c r="E150">
        <v>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>
        <f t="shared" si="9"/>
        <v>20</v>
      </c>
      <c r="Q150" s="5" t="s">
        <v>8310</v>
      </c>
      <c r="R150" t="s">
        <v>8313</v>
      </c>
      <c r="S150" s="9">
        <f t="shared" si="10"/>
        <v>42397.073333333326</v>
      </c>
      <c r="T150" s="9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5">
        <f t="shared" si="8"/>
        <v>-9908</v>
      </c>
      <c r="E151">
        <v>10000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>
        <f t="shared" si="9"/>
        <v>46</v>
      </c>
      <c r="Q151" s="5" t="s">
        <v>8310</v>
      </c>
      <c r="R151" t="s">
        <v>8313</v>
      </c>
      <c r="S151" s="9">
        <f t="shared" si="10"/>
        <v>41967.963773148142</v>
      </c>
      <c r="T151" s="9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5">
        <f t="shared" si="8"/>
        <v>-99888</v>
      </c>
      <c r="E152">
        <v>130000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>
        <f t="shared" si="9"/>
        <v>15056</v>
      </c>
      <c r="Q152" s="5" t="s">
        <v>8310</v>
      </c>
      <c r="R152" t="s">
        <v>8313</v>
      </c>
      <c r="S152" s="9">
        <f t="shared" si="10"/>
        <v>42089.95349537037</v>
      </c>
      <c r="T152" s="9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5">
        <f t="shared" si="8"/>
        <v>-249860</v>
      </c>
      <c r="E153">
        <v>250000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>
        <f t="shared" si="9"/>
        <v>70</v>
      </c>
      <c r="Q153" s="5" t="s">
        <v>8310</v>
      </c>
      <c r="R153" t="s">
        <v>8313</v>
      </c>
      <c r="S153" s="9">
        <f t="shared" si="10"/>
        <v>42113.342488425922</v>
      </c>
      <c r="T153" s="9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5">
        <f t="shared" si="8"/>
        <v>-379970</v>
      </c>
      <c r="E154">
        <v>380000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>
        <f t="shared" si="9"/>
        <v>15</v>
      </c>
      <c r="Q154" s="5" t="s">
        <v>8310</v>
      </c>
      <c r="R154" t="s">
        <v>8313</v>
      </c>
      <c r="S154" s="9">
        <f t="shared" si="10"/>
        <v>41874.869212962956</v>
      </c>
      <c r="T154" s="9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5">
        <f t="shared" si="8"/>
        <v>-49641</v>
      </c>
      <c r="E155">
        <v>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>
        <f t="shared" si="9"/>
        <v>179.5</v>
      </c>
      <c r="Q155" s="5" t="s">
        <v>8310</v>
      </c>
      <c r="R155" t="s">
        <v>8313</v>
      </c>
      <c r="S155" s="9">
        <f t="shared" si="10"/>
        <v>41933.377824074072</v>
      </c>
      <c r="T155" s="9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5">
        <f t="shared" si="8"/>
        <v>-1460</v>
      </c>
      <c r="E156">
        <v>1500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>
        <f t="shared" si="9"/>
        <v>20</v>
      </c>
      <c r="Q156" s="5" t="s">
        <v>8310</v>
      </c>
      <c r="R156" t="s">
        <v>8313</v>
      </c>
      <c r="S156" s="9">
        <f t="shared" si="10"/>
        <v>42115.339062499996</v>
      </c>
      <c r="T156" s="9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5">
        <f t="shared" si="8"/>
        <v>-1349919</v>
      </c>
      <c r="E157">
        <v>1350000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>
        <f t="shared" si="9"/>
        <v>40.5</v>
      </c>
      <c r="Q157" s="5" t="s">
        <v>8310</v>
      </c>
      <c r="R157" t="s">
        <v>8313</v>
      </c>
      <c r="S157" s="9">
        <f t="shared" si="10"/>
        <v>42168.351099537038</v>
      </c>
      <c r="T157" s="9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5">
        <f t="shared" si="8"/>
        <v>-33215</v>
      </c>
      <c r="E158">
        <v>35000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>
        <f t="shared" si="9"/>
        <v>892.5</v>
      </c>
      <c r="Q158" s="5" t="s">
        <v>8310</v>
      </c>
      <c r="R158" t="s">
        <v>8313</v>
      </c>
      <c r="S158" s="9">
        <f t="shared" si="10"/>
        <v>41793.916620370372</v>
      </c>
      <c r="T158" s="9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5">
        <f t="shared" si="8"/>
        <v>-2987</v>
      </c>
      <c r="E159">
        <v>2995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>
        <f t="shared" si="9"/>
        <v>4</v>
      </c>
      <c r="Q159" s="5" t="s">
        <v>8310</v>
      </c>
      <c r="R159" t="s">
        <v>8313</v>
      </c>
      <c r="S159" s="9">
        <f t="shared" si="10"/>
        <v>42396.703379629624</v>
      </c>
      <c r="T159" s="9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5">
        <f t="shared" si="8"/>
        <v>-5000</v>
      </c>
      <c r="E160">
        <v>5000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>
        <f t="shared" si="9"/>
        <v>0</v>
      </c>
      <c r="Q160" s="5" t="s">
        <v>8310</v>
      </c>
      <c r="R160" t="s">
        <v>8313</v>
      </c>
      <c r="S160" s="9">
        <f t="shared" si="10"/>
        <v>41903.868379629625</v>
      </c>
      <c r="T160" s="9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5">
        <f t="shared" si="8"/>
        <v>-499990</v>
      </c>
      <c r="E161">
        <v>500000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>
        <f t="shared" si="9"/>
        <v>5</v>
      </c>
      <c r="Q161" s="5" t="s">
        <v>8310</v>
      </c>
      <c r="R161" t="s">
        <v>8313</v>
      </c>
      <c r="S161" s="9">
        <f t="shared" si="10"/>
        <v>42514.226215277777</v>
      </c>
      <c r="T161" s="9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5">
        <f t="shared" si="8"/>
        <v>-5000</v>
      </c>
      <c r="E162">
        <v>5000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>
        <f t="shared" si="9"/>
        <v>0</v>
      </c>
      <c r="Q162" s="5" t="s">
        <v>8310</v>
      </c>
      <c r="R162" t="s">
        <v>8314</v>
      </c>
      <c r="S162" s="9">
        <f t="shared" si="10"/>
        <v>42171.70475694444</v>
      </c>
      <c r="T162" s="9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5">
        <f t="shared" si="8"/>
        <v>-49995</v>
      </c>
      <c r="E163">
        <v>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>
        <f t="shared" si="9"/>
        <v>2.5</v>
      </c>
      <c r="Q163" s="5" t="s">
        <v>8310</v>
      </c>
      <c r="R163" t="s">
        <v>8314</v>
      </c>
      <c r="S163" s="9">
        <f t="shared" si="10"/>
        <v>41792.479108796295</v>
      </c>
      <c r="T163" s="9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5">
        <f t="shared" si="8"/>
        <v>-2365</v>
      </c>
      <c r="E164">
        <v>2800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>
        <f t="shared" si="9"/>
        <v>217.5</v>
      </c>
      <c r="Q164" s="5" t="s">
        <v>8310</v>
      </c>
      <c r="R164" t="s">
        <v>8314</v>
      </c>
      <c r="S164" s="9">
        <f t="shared" si="10"/>
        <v>41834.91847222222</v>
      </c>
      <c r="T164" s="9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5">
        <f t="shared" si="8"/>
        <v>-2000000</v>
      </c>
      <c r="E165">
        <v>2000000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>
        <f t="shared" si="9"/>
        <v>0</v>
      </c>
      <c r="Q165" s="5" t="s">
        <v>8310</v>
      </c>
      <c r="R165" t="s">
        <v>8314</v>
      </c>
      <c r="S165" s="9">
        <f t="shared" si="10"/>
        <v>42243.752939814811</v>
      </c>
      <c r="T165" s="9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5">
        <f t="shared" si="8"/>
        <v>-119360</v>
      </c>
      <c r="E166">
        <v>120000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>
        <f t="shared" si="9"/>
        <v>320</v>
      </c>
      <c r="Q166" s="5" t="s">
        <v>8310</v>
      </c>
      <c r="R166" t="s">
        <v>8314</v>
      </c>
      <c r="S166" s="9">
        <f t="shared" si="10"/>
        <v>41841.554409722223</v>
      </c>
      <c r="T166" s="9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5">
        <f t="shared" si="8"/>
        <v>-17000</v>
      </c>
      <c r="E167">
        <v>17000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>
        <f t="shared" si="9"/>
        <v>0</v>
      </c>
      <c r="Q167" s="5" t="s">
        <v>8310</v>
      </c>
      <c r="R167" t="s">
        <v>8314</v>
      </c>
      <c r="S167" s="9">
        <f t="shared" si="10"/>
        <v>42351.450509259252</v>
      </c>
      <c r="T167" s="9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5">
        <f t="shared" si="8"/>
        <v>-2000</v>
      </c>
      <c r="E168">
        <v>5000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>
        <f t="shared" si="9"/>
        <v>1500</v>
      </c>
      <c r="Q168" s="5" t="s">
        <v>8310</v>
      </c>
      <c r="R168" t="s">
        <v>8314</v>
      </c>
      <c r="S168" s="9">
        <f t="shared" si="10"/>
        <v>42720.867615740739</v>
      </c>
      <c r="T168" s="9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5">
        <f t="shared" si="8"/>
        <v>-109989</v>
      </c>
      <c r="E169">
        <v>110000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>
        <f t="shared" si="9"/>
        <v>5.5</v>
      </c>
      <c r="Q169" s="5" t="s">
        <v>8310</v>
      </c>
      <c r="R169" t="s">
        <v>8314</v>
      </c>
      <c r="S169" s="9">
        <f t="shared" si="10"/>
        <v>42160.719155092585</v>
      </c>
      <c r="T169" s="9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5">
        <f t="shared" si="8"/>
        <v>-7675</v>
      </c>
      <c r="E170">
        <v>8000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>
        <f t="shared" si="9"/>
        <v>162.5</v>
      </c>
      <c r="Q170" s="5" t="s">
        <v>8310</v>
      </c>
      <c r="R170" t="s">
        <v>8314</v>
      </c>
      <c r="S170" s="9">
        <f t="shared" si="10"/>
        <v>42052.626967592594</v>
      </c>
      <c r="T170" s="9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5">
        <f t="shared" si="8"/>
        <v>-1940</v>
      </c>
      <c r="E171">
        <v>2500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>
        <f t="shared" si="9"/>
        <v>280</v>
      </c>
      <c r="Q171" s="5" t="s">
        <v>8310</v>
      </c>
      <c r="R171" t="s">
        <v>8314</v>
      </c>
      <c r="S171" s="9">
        <f t="shared" si="10"/>
        <v>41900.296979166662</v>
      </c>
      <c r="T171" s="9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5">
        <f t="shared" si="8"/>
        <v>-9675</v>
      </c>
      <c r="E172">
        <v>10000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>
        <f t="shared" si="9"/>
        <v>162.5</v>
      </c>
      <c r="Q172" s="5" t="s">
        <v>8310</v>
      </c>
      <c r="R172" t="s">
        <v>8314</v>
      </c>
      <c r="S172" s="9">
        <f t="shared" si="10"/>
        <v>42216.769479166665</v>
      </c>
      <c r="T172" s="9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5">
        <f t="shared" si="8"/>
        <v>-49999</v>
      </c>
      <c r="E173">
        <v>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>
        <f t="shared" si="9"/>
        <v>0.5</v>
      </c>
      <c r="Q173" s="5" t="s">
        <v>8310</v>
      </c>
      <c r="R173" t="s">
        <v>8314</v>
      </c>
      <c r="S173" s="9">
        <f t="shared" si="10"/>
        <v>42533.972384259258</v>
      </c>
      <c r="T173" s="9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5">
        <f t="shared" si="8"/>
        <v>-95000</v>
      </c>
      <c r="E174">
        <v>95000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>
        <f t="shared" si="9"/>
        <v>0</v>
      </c>
      <c r="Q174" s="5" t="s">
        <v>8310</v>
      </c>
      <c r="R174" t="s">
        <v>8314</v>
      </c>
      <c r="S174" s="9">
        <f t="shared" si="10"/>
        <v>42047.186608796292</v>
      </c>
      <c r="T174" s="9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5">
        <f t="shared" si="8"/>
        <v>-1110</v>
      </c>
      <c r="E175">
        <v>1110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>
        <f t="shared" si="9"/>
        <v>0</v>
      </c>
      <c r="Q175" s="5" t="s">
        <v>8310</v>
      </c>
      <c r="R175" t="s">
        <v>8314</v>
      </c>
      <c r="S175" s="9">
        <f t="shared" si="10"/>
        <v>42033.364675925921</v>
      </c>
      <c r="T175" s="9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5">
        <f t="shared" si="8"/>
        <v>-6000</v>
      </c>
      <c r="E176">
        <v>6000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>
        <f t="shared" si="9"/>
        <v>0</v>
      </c>
      <c r="Q176" s="5" t="s">
        <v>8310</v>
      </c>
      <c r="R176" t="s">
        <v>8314</v>
      </c>
      <c r="S176" s="9">
        <f t="shared" si="10"/>
        <v>42072.55064814815</v>
      </c>
      <c r="T176" s="9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5">
        <f t="shared" si="8"/>
        <v>-18703</v>
      </c>
      <c r="E177">
        <v>20000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>
        <f t="shared" si="9"/>
        <v>648.5</v>
      </c>
      <c r="Q177" s="5" t="s">
        <v>8310</v>
      </c>
      <c r="R177" t="s">
        <v>8314</v>
      </c>
      <c r="S177" s="9">
        <f t="shared" si="10"/>
        <v>41855.569571759253</v>
      </c>
      <c r="T177" s="9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5">
        <f t="shared" si="8"/>
        <v>-1500</v>
      </c>
      <c r="E178">
        <v>1500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>
        <f t="shared" si="9"/>
        <v>0</v>
      </c>
      <c r="Q178" s="5" t="s">
        <v>8310</v>
      </c>
      <c r="R178" t="s">
        <v>8314</v>
      </c>
      <c r="S178" s="9">
        <f t="shared" si="10"/>
        <v>42191.615729166668</v>
      </c>
      <c r="T178" s="9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5">
        <f t="shared" si="8"/>
        <v>-270</v>
      </c>
      <c r="E179">
        <v>450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>
        <f t="shared" si="9"/>
        <v>90</v>
      </c>
      <c r="Q179" s="5" t="s">
        <v>8310</v>
      </c>
      <c r="R179" t="s">
        <v>8314</v>
      </c>
      <c r="S179" s="9">
        <f t="shared" si="10"/>
        <v>42069.839421296296</v>
      </c>
      <c r="T179" s="9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5">
        <f t="shared" si="8"/>
        <v>-500000</v>
      </c>
      <c r="E180">
        <v>500000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>
        <f t="shared" si="9"/>
        <v>0</v>
      </c>
      <c r="Q180" s="5" t="s">
        <v>8310</v>
      </c>
      <c r="R180" t="s">
        <v>8314</v>
      </c>
      <c r="S180" s="9">
        <f t="shared" si="10"/>
        <v>42304.747048611105</v>
      </c>
      <c r="T180" s="9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5">
        <f t="shared" si="8"/>
        <v>-800</v>
      </c>
      <c r="E181">
        <v>1000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>
        <f t="shared" si="9"/>
        <v>100</v>
      </c>
      <c r="Q181" s="5" t="s">
        <v>8310</v>
      </c>
      <c r="R181" t="s">
        <v>8314</v>
      </c>
      <c r="S181" s="9">
        <f t="shared" si="10"/>
        <v>42402.872164351851</v>
      </c>
      <c r="T181" s="9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5">
        <f t="shared" si="8"/>
        <v>-799</v>
      </c>
      <c r="E182">
        <v>1200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>
        <f t="shared" si="9"/>
        <v>200.5</v>
      </c>
      <c r="Q182" s="5" t="s">
        <v>8310</v>
      </c>
      <c r="R182" t="s">
        <v>8314</v>
      </c>
      <c r="S182" s="9">
        <f t="shared" si="10"/>
        <v>42067.782905092587</v>
      </c>
      <c r="T182" s="9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5">
        <f t="shared" si="8"/>
        <v>-2701</v>
      </c>
      <c r="E183">
        <v>3423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>
        <f t="shared" si="9"/>
        <v>361</v>
      </c>
      <c r="Q183" s="5" t="s">
        <v>8310</v>
      </c>
      <c r="R183" t="s">
        <v>8314</v>
      </c>
      <c r="S183" s="9">
        <f t="shared" si="10"/>
        <v>42147.533506944441</v>
      </c>
      <c r="T183" s="9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5">
        <f t="shared" si="8"/>
        <v>-1000</v>
      </c>
      <c r="E184">
        <v>1000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>
        <f t="shared" si="9"/>
        <v>0</v>
      </c>
      <c r="Q184" s="5" t="s">
        <v>8310</v>
      </c>
      <c r="R184" t="s">
        <v>8314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 s="15">
        <f t="shared" si="8"/>
        <v>-8018</v>
      </c>
      <c r="E185">
        <v>12500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>
        <f t="shared" si="9"/>
        <v>2241</v>
      </c>
      <c r="Q185" s="5" t="s">
        <v>8310</v>
      </c>
      <c r="R185" t="s">
        <v>8314</v>
      </c>
      <c r="S185" s="9">
        <f t="shared" si="10"/>
        <v>41939.601967592593</v>
      </c>
      <c r="T185" s="9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5">
        <f t="shared" si="8"/>
        <v>-1449</v>
      </c>
      <c r="E186">
        <v>1500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>
        <f t="shared" si="9"/>
        <v>25.5</v>
      </c>
      <c r="Q186" s="5" t="s">
        <v>8310</v>
      </c>
      <c r="R186" t="s">
        <v>8314</v>
      </c>
      <c r="S186" s="9">
        <f t="shared" si="10"/>
        <v>41825.58289351852</v>
      </c>
      <c r="T186" s="9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 s="15">
        <f t="shared" si="8"/>
        <v>-37800</v>
      </c>
      <c r="E187">
        <v>40000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>
        <f t="shared" si="9"/>
        <v>1100</v>
      </c>
      <c r="Q187" s="5" t="s">
        <v>8310</v>
      </c>
      <c r="R187" t="s">
        <v>8314</v>
      </c>
      <c r="S187" s="9">
        <f t="shared" si="10"/>
        <v>42570.702997685185</v>
      </c>
      <c r="T187" s="9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5">
        <f t="shared" si="8"/>
        <v>-5000</v>
      </c>
      <c r="E188">
        <v>5000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>
        <f t="shared" si="9"/>
        <v>0</v>
      </c>
      <c r="Q188" s="5" t="s">
        <v>8310</v>
      </c>
      <c r="R188" t="s">
        <v>8314</v>
      </c>
      <c r="S188" s="9">
        <f t="shared" si="10"/>
        <v>42767.604560185187</v>
      </c>
      <c r="T188" s="9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5">
        <f t="shared" si="8"/>
        <v>-4200</v>
      </c>
      <c r="E189">
        <v>5000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>
        <f t="shared" si="9"/>
        <v>400</v>
      </c>
      <c r="Q189" s="5" t="s">
        <v>8310</v>
      </c>
      <c r="R189" t="s">
        <v>8314</v>
      </c>
      <c r="S189" s="9">
        <f t="shared" si="10"/>
        <v>42182.02612268518</v>
      </c>
      <c r="T189" s="9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5">
        <f t="shared" si="8"/>
        <v>-1500</v>
      </c>
      <c r="E190">
        <v>1500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>
        <f t="shared" si="9"/>
        <v>0</v>
      </c>
      <c r="Q190" s="5" t="s">
        <v>8310</v>
      </c>
      <c r="R190" t="s">
        <v>8314</v>
      </c>
      <c r="S190" s="9">
        <f t="shared" si="10"/>
        <v>41856.974710648145</v>
      </c>
      <c r="T190" s="9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5">
        <f t="shared" si="8"/>
        <v>-499655</v>
      </c>
      <c r="E191">
        <v>500000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>
        <f t="shared" si="9"/>
        <v>172.5</v>
      </c>
      <c r="Q191" s="5" t="s">
        <v>8310</v>
      </c>
      <c r="R191" t="s">
        <v>8314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 s="15">
        <f t="shared" si="8"/>
        <v>-11950</v>
      </c>
      <c r="E192">
        <v>12000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>
        <f t="shared" si="9"/>
        <v>25</v>
      </c>
      <c r="Q192" s="5" t="s">
        <v>8310</v>
      </c>
      <c r="R192" t="s">
        <v>8314</v>
      </c>
      <c r="S192" s="9">
        <f t="shared" si="10"/>
        <v>42527.442662037036</v>
      </c>
      <c r="T192" s="9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5">
        <f t="shared" si="8"/>
        <v>-4750</v>
      </c>
      <c r="E193">
        <v>5000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>
        <f t="shared" si="9"/>
        <v>125</v>
      </c>
      <c r="Q193" s="5" t="s">
        <v>8310</v>
      </c>
      <c r="R193" t="s">
        <v>8314</v>
      </c>
      <c r="S193" s="9">
        <f t="shared" si="10"/>
        <v>42239.233078703699</v>
      </c>
      <c r="T193" s="9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5">
        <f t="shared" si="8"/>
        <v>-999983</v>
      </c>
      <c r="E194">
        <v>1000000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>
        <f t="shared" si="9"/>
        <v>8.5</v>
      </c>
      <c r="Q194" s="5" t="s">
        <v>8310</v>
      </c>
      <c r="R194" t="s">
        <v>8314</v>
      </c>
      <c r="S194" s="9">
        <f t="shared" si="10"/>
        <v>41899.583703703705</v>
      </c>
      <c r="T194" s="9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5">
        <f t="shared" ref="D195:D258" si="12">F195-E195</f>
        <v>-1000</v>
      </c>
      <c r="E195">
        <v>1000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>
        <f t="shared" ref="P195:P258" si="13">AVERAGE(D195:E195)</f>
        <v>0</v>
      </c>
      <c r="Q195" s="5" t="s">
        <v>8310</v>
      </c>
      <c r="R195" t="s">
        <v>8314</v>
      </c>
      <c r="S195" s="9">
        <f t="shared" ref="S195:S258" si="14">(K195/86400)+25569+(-5/24)</f>
        <v>41911.726458333331</v>
      </c>
      <c r="T195" s="9">
        <f t="shared" ref="T195:T258" si="15">(J195/86400)+25569+(-5/24)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5">
        <f t="shared" si="12"/>
        <v>-2497</v>
      </c>
      <c r="E196">
        <v>2500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>
        <f t="shared" si="13"/>
        <v>1.5</v>
      </c>
      <c r="Q196" s="5" t="s">
        <v>8310</v>
      </c>
      <c r="R196" t="s">
        <v>8314</v>
      </c>
      <c r="S196" s="9">
        <f t="shared" si="14"/>
        <v>42375.788553240738</v>
      </c>
      <c r="T196" s="9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5">
        <f t="shared" si="12"/>
        <v>-2000000</v>
      </c>
      <c r="E197">
        <v>2000000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>
        <f t="shared" si="13"/>
        <v>0</v>
      </c>
      <c r="Q197" s="5" t="s">
        <v>8310</v>
      </c>
      <c r="R197" t="s">
        <v>8314</v>
      </c>
      <c r="S197" s="9">
        <f t="shared" si="14"/>
        <v>42135.462175925924</v>
      </c>
      <c r="T197" s="9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5">
        <f t="shared" si="12"/>
        <v>-2035</v>
      </c>
      <c r="E198">
        <v>3500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>
        <f t="shared" si="13"/>
        <v>732.5</v>
      </c>
      <c r="Q198" s="5" t="s">
        <v>8310</v>
      </c>
      <c r="R198" t="s">
        <v>8314</v>
      </c>
      <c r="S198" s="9">
        <f t="shared" si="14"/>
        <v>42259.334467592591</v>
      </c>
      <c r="T198" s="9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5">
        <f t="shared" si="12"/>
        <v>-2238</v>
      </c>
      <c r="E199">
        <v>2500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>
        <f t="shared" si="13"/>
        <v>131</v>
      </c>
      <c r="Q199" s="5" t="s">
        <v>8310</v>
      </c>
      <c r="R199" t="s">
        <v>8314</v>
      </c>
      <c r="S199" s="9">
        <f t="shared" si="14"/>
        <v>42741.640046296299</v>
      </c>
      <c r="T199" s="9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5">
        <f t="shared" si="12"/>
        <v>-24721</v>
      </c>
      <c r="E200">
        <v>25000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>
        <f t="shared" si="13"/>
        <v>139.5</v>
      </c>
      <c r="Q200" s="5" t="s">
        <v>8310</v>
      </c>
      <c r="R200" t="s">
        <v>8314</v>
      </c>
      <c r="S200" s="9">
        <f t="shared" si="14"/>
        <v>41887.175023148149</v>
      </c>
      <c r="T200" s="9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5">
        <f t="shared" si="12"/>
        <v>-10000</v>
      </c>
      <c r="E201">
        <v>10000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>
        <f t="shared" si="13"/>
        <v>0</v>
      </c>
      <c r="Q201" s="5" t="s">
        <v>8310</v>
      </c>
      <c r="R201" t="s">
        <v>8314</v>
      </c>
      <c r="S201" s="9">
        <f t="shared" si="14"/>
        <v>42583.915532407402</v>
      </c>
      <c r="T201" s="9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5">
        <f t="shared" si="12"/>
        <v>-4428.45</v>
      </c>
      <c r="E202">
        <v>6000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>
        <f t="shared" si="13"/>
        <v>785.77500000000009</v>
      </c>
      <c r="Q202" s="5" t="s">
        <v>8310</v>
      </c>
      <c r="R202" t="s">
        <v>8314</v>
      </c>
      <c r="S202" s="9">
        <f t="shared" si="14"/>
        <v>41866.875034722216</v>
      </c>
      <c r="T202" s="9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5">
        <f t="shared" si="12"/>
        <v>-270</v>
      </c>
      <c r="E203">
        <v>650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>
        <f t="shared" si="13"/>
        <v>190</v>
      </c>
      <c r="Q203" s="5" t="s">
        <v>8310</v>
      </c>
      <c r="R203" t="s">
        <v>8314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 s="15">
        <f t="shared" si="12"/>
        <v>-6000</v>
      </c>
      <c r="E204">
        <v>6000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>
        <f t="shared" si="13"/>
        <v>0</v>
      </c>
      <c r="Q204" s="5" t="s">
        <v>8310</v>
      </c>
      <c r="R204" t="s">
        <v>8314</v>
      </c>
      <c r="S204" s="9">
        <f t="shared" si="14"/>
        <v>42255.719490740739</v>
      </c>
      <c r="T204" s="9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5">
        <f t="shared" si="12"/>
        <v>-1754</v>
      </c>
      <c r="E205">
        <v>2500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>
        <f t="shared" si="13"/>
        <v>373</v>
      </c>
      <c r="Q205" s="5" t="s">
        <v>8310</v>
      </c>
      <c r="R205" t="s">
        <v>8314</v>
      </c>
      <c r="S205" s="9">
        <f t="shared" si="14"/>
        <v>41973.639629629623</v>
      </c>
      <c r="T205" s="9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5">
        <f t="shared" si="12"/>
        <v>-147835</v>
      </c>
      <c r="E206">
        <v>300000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>
        <f t="shared" si="13"/>
        <v>76082.5</v>
      </c>
      <c r="Q206" s="5" t="s">
        <v>8310</v>
      </c>
      <c r="R206" t="s">
        <v>8314</v>
      </c>
      <c r="S206" s="9">
        <f t="shared" si="14"/>
        <v>42556.375034722216</v>
      </c>
      <c r="T206" s="9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5">
        <f t="shared" si="12"/>
        <v>-6700</v>
      </c>
      <c r="E207">
        <v>8000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>
        <f t="shared" si="13"/>
        <v>650</v>
      </c>
      <c r="Q207" s="5" t="s">
        <v>8310</v>
      </c>
      <c r="R207" t="s">
        <v>8314</v>
      </c>
      <c r="S207" s="9">
        <f t="shared" si="14"/>
        <v>42248.423865740733</v>
      </c>
      <c r="T207" s="9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5">
        <f t="shared" si="12"/>
        <v>-12700</v>
      </c>
      <c r="E208">
        <v>12700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>
        <f t="shared" si="13"/>
        <v>0</v>
      </c>
      <c r="Q208" s="5" t="s">
        <v>8310</v>
      </c>
      <c r="R208" t="s">
        <v>8314</v>
      </c>
      <c r="S208" s="9">
        <f t="shared" si="14"/>
        <v>42566.79609953703</v>
      </c>
      <c r="T208" s="9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5">
        <f t="shared" si="12"/>
        <v>-11870</v>
      </c>
      <c r="E209">
        <v>14000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>
        <f t="shared" si="13"/>
        <v>1065</v>
      </c>
      <c r="Q209" s="5" t="s">
        <v>8310</v>
      </c>
      <c r="R209" t="s">
        <v>8314</v>
      </c>
      <c r="S209" s="9">
        <f t="shared" si="14"/>
        <v>41977.988865740735</v>
      </c>
      <c r="T209" s="9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5">
        <f t="shared" si="12"/>
        <v>-50000</v>
      </c>
      <c r="E210">
        <v>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>
        <f t="shared" si="13"/>
        <v>0</v>
      </c>
      <c r="Q210" s="5" t="s">
        <v>8310</v>
      </c>
      <c r="R210" t="s">
        <v>8314</v>
      </c>
      <c r="S210" s="9">
        <f t="shared" si="14"/>
        <v>41959.16165509259</v>
      </c>
      <c r="T210" s="9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5">
        <f t="shared" si="12"/>
        <v>-25000</v>
      </c>
      <c r="E211">
        <v>25000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>
        <f t="shared" si="13"/>
        <v>0</v>
      </c>
      <c r="Q211" s="5" t="s">
        <v>8310</v>
      </c>
      <c r="R211" t="s">
        <v>8314</v>
      </c>
      <c r="S211" s="9">
        <f t="shared" si="14"/>
        <v>42165.714525462965</v>
      </c>
      <c r="T211" s="9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5">
        <f t="shared" si="12"/>
        <v>-8970</v>
      </c>
      <c r="E212">
        <v>12000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>
        <f t="shared" si="13"/>
        <v>1515</v>
      </c>
      <c r="Q212" s="5" t="s">
        <v>8310</v>
      </c>
      <c r="R212" t="s">
        <v>8314</v>
      </c>
      <c r="S212" s="9">
        <f t="shared" si="14"/>
        <v>42248.856388888882</v>
      </c>
      <c r="T212" s="9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5">
        <f t="shared" si="12"/>
        <v>-2770</v>
      </c>
      <c r="E213">
        <v>5000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>
        <f t="shared" si="13"/>
        <v>1115</v>
      </c>
      <c r="Q213" s="5" t="s">
        <v>8310</v>
      </c>
      <c r="R213" t="s">
        <v>8314</v>
      </c>
      <c r="S213" s="9">
        <f t="shared" si="14"/>
        <v>42235.951585648145</v>
      </c>
      <c r="T213" s="9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5">
        <f t="shared" si="12"/>
        <v>-6299</v>
      </c>
      <c r="E214">
        <v>6300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>
        <f t="shared" si="13"/>
        <v>0.5</v>
      </c>
      <c r="Q214" s="5" t="s">
        <v>8310</v>
      </c>
      <c r="R214" t="s">
        <v>8314</v>
      </c>
      <c r="S214" s="9">
        <f t="shared" si="14"/>
        <v>42416.672685185178</v>
      </c>
      <c r="T214" s="9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5">
        <f t="shared" si="12"/>
        <v>-49980</v>
      </c>
      <c r="E215">
        <v>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>
        <f t="shared" si="13"/>
        <v>10</v>
      </c>
      <c r="Q215" s="5" t="s">
        <v>8310</v>
      </c>
      <c r="R215" t="s">
        <v>8314</v>
      </c>
      <c r="S215" s="9">
        <f t="shared" si="14"/>
        <v>42202.385960648149</v>
      </c>
      <c r="T215" s="9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5">
        <f t="shared" si="12"/>
        <v>-12499</v>
      </c>
      <c r="E216">
        <v>12500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>
        <f t="shared" si="13"/>
        <v>0.5</v>
      </c>
      <c r="Q216" s="5" t="s">
        <v>8310</v>
      </c>
      <c r="R216" t="s">
        <v>8314</v>
      </c>
      <c r="S216" s="9">
        <f t="shared" si="14"/>
        <v>42009.432280092595</v>
      </c>
      <c r="T216" s="9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5">
        <f t="shared" si="12"/>
        <v>-4390</v>
      </c>
      <c r="E217">
        <v>4400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>
        <f t="shared" si="13"/>
        <v>5</v>
      </c>
      <c r="Q217" s="5" t="s">
        <v>8310</v>
      </c>
      <c r="R217" t="s">
        <v>8314</v>
      </c>
      <c r="S217" s="9">
        <f t="shared" si="14"/>
        <v>42375.021782407406</v>
      </c>
      <c r="T217" s="9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5">
        <f t="shared" si="12"/>
        <v>-22150.78</v>
      </c>
      <c r="E218">
        <v>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>
        <f t="shared" si="13"/>
        <v>13924.61</v>
      </c>
      <c r="Q218" s="5" t="s">
        <v>8310</v>
      </c>
      <c r="R218" t="s">
        <v>8314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 s="15">
        <f t="shared" si="12"/>
        <v>-88057</v>
      </c>
      <c r="E219">
        <v>100000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>
        <f t="shared" si="13"/>
        <v>5971.5</v>
      </c>
      <c r="Q219" s="5" t="s">
        <v>8310</v>
      </c>
      <c r="R219" t="s">
        <v>8314</v>
      </c>
      <c r="S219" s="9">
        <f t="shared" si="14"/>
        <v>41970.432280092595</v>
      </c>
      <c r="T219" s="9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5">
        <f t="shared" si="12"/>
        <v>-4900</v>
      </c>
      <c r="E220">
        <v>5000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>
        <f t="shared" si="13"/>
        <v>50</v>
      </c>
      <c r="Q220" s="5" t="s">
        <v>8310</v>
      </c>
      <c r="R220" t="s">
        <v>8314</v>
      </c>
      <c r="S220" s="9">
        <f t="shared" si="14"/>
        <v>42079.420011574075</v>
      </c>
      <c r="T220" s="9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5">
        <f t="shared" si="12"/>
        <v>-41185</v>
      </c>
      <c r="E221">
        <v>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>
        <f t="shared" si="13"/>
        <v>4407.5</v>
      </c>
      <c r="Q221" s="5" t="s">
        <v>8310</v>
      </c>
      <c r="R221" t="s">
        <v>8314</v>
      </c>
      <c r="S221" s="9">
        <f t="shared" si="14"/>
        <v>42429.118344907409</v>
      </c>
      <c r="T221" s="9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5">
        <f t="shared" si="12"/>
        <v>-49640</v>
      </c>
      <c r="E222">
        <v>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>
        <f t="shared" si="13"/>
        <v>180</v>
      </c>
      <c r="Q222" s="5" t="s">
        <v>8310</v>
      </c>
      <c r="R222" t="s">
        <v>8314</v>
      </c>
      <c r="S222" s="9">
        <f t="shared" si="14"/>
        <v>42195.435532407406</v>
      </c>
      <c r="T222" s="9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5">
        <f t="shared" si="12"/>
        <v>-50000</v>
      </c>
      <c r="E223">
        <v>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>
        <f t="shared" si="13"/>
        <v>0</v>
      </c>
      <c r="Q223" s="5" t="s">
        <v>8310</v>
      </c>
      <c r="R223" t="s">
        <v>8314</v>
      </c>
      <c r="S223" s="9">
        <f t="shared" si="14"/>
        <v>42031.629212962966</v>
      </c>
      <c r="T223" s="9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5">
        <f t="shared" si="12"/>
        <v>-870</v>
      </c>
      <c r="E224">
        <v>1000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>
        <f t="shared" si="13"/>
        <v>65</v>
      </c>
      <c r="Q224" s="5" t="s">
        <v>8310</v>
      </c>
      <c r="R224" t="s">
        <v>8314</v>
      </c>
      <c r="S224" s="9">
        <f t="shared" si="14"/>
        <v>42031.561550925922</v>
      </c>
      <c r="T224" s="9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5">
        <f t="shared" si="12"/>
        <v>-1500000</v>
      </c>
      <c r="E225">
        <v>1500000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>
        <f t="shared" si="13"/>
        <v>0</v>
      </c>
      <c r="Q225" s="5" t="s">
        <v>8310</v>
      </c>
      <c r="R225" t="s">
        <v>8314</v>
      </c>
      <c r="S225" s="9">
        <f t="shared" si="14"/>
        <v>42481.839699074073</v>
      </c>
      <c r="T225" s="9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5">
        <f t="shared" si="12"/>
        <v>-6000000</v>
      </c>
      <c r="E226">
        <v>6000000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>
        <f t="shared" si="13"/>
        <v>0</v>
      </c>
      <c r="Q226" s="5" t="s">
        <v>8310</v>
      </c>
      <c r="R226" t="s">
        <v>8314</v>
      </c>
      <c r="S226" s="9">
        <f t="shared" si="14"/>
        <v>42135.026921296296</v>
      </c>
      <c r="T226" s="9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5">
        <f t="shared" si="12"/>
        <v>-200</v>
      </c>
      <c r="E227">
        <v>200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>
        <f t="shared" si="13"/>
        <v>0</v>
      </c>
      <c r="Q227" s="5" t="s">
        <v>8310</v>
      </c>
      <c r="R227" t="s">
        <v>8314</v>
      </c>
      <c r="S227" s="9">
        <f t="shared" si="14"/>
        <v>42438.752939814811</v>
      </c>
      <c r="T227" s="9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5">
        <f t="shared" si="12"/>
        <v>-28750</v>
      </c>
      <c r="E228">
        <v>29000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>
        <f t="shared" si="13"/>
        <v>125</v>
      </c>
      <c r="Q228" s="5" t="s">
        <v>8310</v>
      </c>
      <c r="R228" t="s">
        <v>8314</v>
      </c>
      <c r="S228" s="9">
        <f t="shared" si="14"/>
        <v>42106.457685185182</v>
      </c>
      <c r="T228" s="9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5">
        <f t="shared" si="12"/>
        <v>-28000</v>
      </c>
      <c r="E229">
        <v>28000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>
        <f t="shared" si="13"/>
        <v>0</v>
      </c>
      <c r="Q229" s="5" t="s">
        <v>8310</v>
      </c>
      <c r="R229" t="s">
        <v>8314</v>
      </c>
      <c r="S229" s="9">
        <f t="shared" si="14"/>
        <v>42164.685659722221</v>
      </c>
      <c r="T229" s="9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5">
        <f t="shared" si="12"/>
        <v>-8000</v>
      </c>
      <c r="E230">
        <v>8000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>
        <f t="shared" si="13"/>
        <v>0</v>
      </c>
      <c r="Q230" s="5" t="s">
        <v>8310</v>
      </c>
      <c r="R230" t="s">
        <v>8314</v>
      </c>
      <c r="S230" s="9">
        <f t="shared" si="14"/>
        <v>42096.478067129625</v>
      </c>
      <c r="T230" s="9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5">
        <f t="shared" si="12"/>
        <v>-3000</v>
      </c>
      <c r="E231">
        <v>3000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>
        <f t="shared" si="13"/>
        <v>0</v>
      </c>
      <c r="Q231" s="5" t="s">
        <v>8310</v>
      </c>
      <c r="R231" t="s">
        <v>8314</v>
      </c>
      <c r="S231" s="9">
        <f t="shared" si="14"/>
        <v>42383.725659722222</v>
      </c>
      <c r="T231" s="9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5">
        <f t="shared" si="12"/>
        <v>-14940</v>
      </c>
      <c r="E232">
        <v>15000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>
        <f t="shared" si="13"/>
        <v>30</v>
      </c>
      <c r="Q232" s="5" t="s">
        <v>8310</v>
      </c>
      <c r="R232" t="s">
        <v>8314</v>
      </c>
      <c r="S232" s="9">
        <f t="shared" si="14"/>
        <v>42129.568877314814</v>
      </c>
      <c r="T232" s="9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5">
        <f t="shared" si="12"/>
        <v>-1500000</v>
      </c>
      <c r="E233">
        <v>1500000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>
        <f t="shared" si="13"/>
        <v>0</v>
      </c>
      <c r="Q233" s="5" t="s">
        <v>8310</v>
      </c>
      <c r="R233" t="s">
        <v>8314</v>
      </c>
      <c r="S233" s="9">
        <f t="shared" si="14"/>
        <v>42341.75059027777</v>
      </c>
      <c r="T233" s="9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5">
        <f t="shared" si="12"/>
        <v>-3890</v>
      </c>
      <c r="E234">
        <v>4000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>
        <f t="shared" si="13"/>
        <v>55</v>
      </c>
      <c r="Q234" s="5" t="s">
        <v>8310</v>
      </c>
      <c r="R234" t="s">
        <v>8314</v>
      </c>
      <c r="S234" s="9">
        <f t="shared" si="14"/>
        <v>42032.617430555554</v>
      </c>
      <c r="T234" s="9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5">
        <f t="shared" si="12"/>
        <v>-350000</v>
      </c>
      <c r="E235">
        <v>350000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>
        <f t="shared" si="13"/>
        <v>0</v>
      </c>
      <c r="Q235" s="5" t="s">
        <v>8310</v>
      </c>
      <c r="R235" t="s">
        <v>8314</v>
      </c>
      <c r="S235" s="9">
        <f t="shared" si="14"/>
        <v>42612.703379629624</v>
      </c>
      <c r="T235" s="9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5">
        <f t="shared" si="12"/>
        <v>-599</v>
      </c>
      <c r="E236">
        <v>1000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>
        <f t="shared" si="13"/>
        <v>200.5</v>
      </c>
      <c r="Q236" s="5" t="s">
        <v>8310</v>
      </c>
      <c r="R236" t="s">
        <v>8314</v>
      </c>
      <c r="S236" s="9">
        <f t="shared" si="14"/>
        <v>42135.82707175926</v>
      </c>
      <c r="T236" s="9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5">
        <f t="shared" si="12"/>
        <v>-10000</v>
      </c>
      <c r="E237">
        <v>10000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>
        <f t="shared" si="13"/>
        <v>0</v>
      </c>
      <c r="Q237" s="5" t="s">
        <v>8310</v>
      </c>
      <c r="R237" t="s">
        <v>8314</v>
      </c>
      <c r="S237" s="9">
        <f t="shared" si="14"/>
        <v>42164.700196759259</v>
      </c>
      <c r="T237" s="9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5">
        <f t="shared" si="12"/>
        <v>-150000</v>
      </c>
      <c r="E238">
        <v>150000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>
        <f t="shared" si="13"/>
        <v>0</v>
      </c>
      <c r="Q238" s="5" t="s">
        <v>8310</v>
      </c>
      <c r="R238" t="s">
        <v>8314</v>
      </c>
      <c r="S238" s="9">
        <f t="shared" si="14"/>
        <v>42320.876145833332</v>
      </c>
      <c r="T238" s="9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5">
        <f t="shared" si="12"/>
        <v>-14950</v>
      </c>
      <c r="E239">
        <v>15000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>
        <f t="shared" si="13"/>
        <v>25</v>
      </c>
      <c r="Q239" s="5" t="s">
        <v>8310</v>
      </c>
      <c r="R239" t="s">
        <v>8314</v>
      </c>
      <c r="S239" s="9">
        <f t="shared" si="14"/>
        <v>42377.368854166663</v>
      </c>
      <c r="T239" s="9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5">
        <f t="shared" si="12"/>
        <v>-26000</v>
      </c>
      <c r="E240">
        <v>26000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>
        <f t="shared" si="13"/>
        <v>0</v>
      </c>
      <c r="Q240" s="5" t="s">
        <v>8310</v>
      </c>
      <c r="R240" t="s">
        <v>8314</v>
      </c>
      <c r="S240" s="9">
        <f t="shared" si="14"/>
        <v>42713.754166666666</v>
      </c>
      <c r="T240" s="9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5">
        <f t="shared" si="12"/>
        <v>-750</v>
      </c>
      <c r="E241">
        <v>1000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>
        <f t="shared" si="13"/>
        <v>125</v>
      </c>
      <c r="Q241" s="5" t="s">
        <v>8310</v>
      </c>
      <c r="R241" t="s">
        <v>8314</v>
      </c>
      <c r="S241" s="9">
        <f t="shared" si="14"/>
        <v>42296.901967592588</v>
      </c>
      <c r="T241" s="9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5">
        <f t="shared" si="12"/>
        <v>1145.1200000000008</v>
      </c>
      <c r="E242"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>
        <f t="shared" si="13"/>
        <v>8072.56</v>
      </c>
      <c r="Q242" s="5" t="s">
        <v>8310</v>
      </c>
      <c r="R242" t="s">
        <v>8315</v>
      </c>
      <c r="S242" s="9">
        <f t="shared" si="14"/>
        <v>41354.500127314815</v>
      </c>
      <c r="T242" s="9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5">
        <f t="shared" si="12"/>
        <v>4600</v>
      </c>
      <c r="E243"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>
        <f t="shared" si="13"/>
        <v>20500</v>
      </c>
      <c r="Q243" s="5" t="s">
        <v>8310</v>
      </c>
      <c r="R243" t="s">
        <v>8315</v>
      </c>
      <c r="S243" s="9">
        <f t="shared" si="14"/>
        <v>41949.489629629628</v>
      </c>
      <c r="T243" s="9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5">
        <f t="shared" si="12"/>
        <v>1750</v>
      </c>
      <c r="E244"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>
        <f t="shared" si="13"/>
        <v>7375</v>
      </c>
      <c r="Q244" s="5" t="s">
        <v>8310</v>
      </c>
      <c r="R244" t="s">
        <v>8315</v>
      </c>
      <c r="S244" s="9">
        <f t="shared" si="14"/>
        <v>40862.28460648148</v>
      </c>
      <c r="T244" s="9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5">
        <f t="shared" si="12"/>
        <v>648</v>
      </c>
      <c r="E245"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>
        <f t="shared" si="13"/>
        <v>12824</v>
      </c>
      <c r="Q245" s="5" t="s">
        <v>8310</v>
      </c>
      <c r="R245" t="s">
        <v>8315</v>
      </c>
      <c r="S245" s="9">
        <f t="shared" si="14"/>
        <v>41661.839166666665</v>
      </c>
      <c r="T245" s="9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 s="15">
        <f t="shared" si="12"/>
        <v>481.5</v>
      </c>
      <c r="E246"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>
        <f t="shared" si="13"/>
        <v>1990.75</v>
      </c>
      <c r="Q246" s="5" t="s">
        <v>8310</v>
      </c>
      <c r="R246" t="s">
        <v>8315</v>
      </c>
      <c r="S246" s="9">
        <f t="shared" si="14"/>
        <v>40213.115266203698</v>
      </c>
      <c r="T246" s="9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5">
        <f t="shared" si="12"/>
        <v>186</v>
      </c>
      <c r="E247"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>
        <f t="shared" si="13"/>
        <v>2593</v>
      </c>
      <c r="Q247" s="5" t="s">
        <v>8310</v>
      </c>
      <c r="R247" t="s">
        <v>8315</v>
      </c>
      <c r="S247" s="9">
        <f t="shared" si="14"/>
        <v>41106.844733796293</v>
      </c>
      <c r="T247" s="9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5">
        <f t="shared" si="12"/>
        <v>10273</v>
      </c>
      <c r="E248"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>
        <f t="shared" si="13"/>
        <v>7636.5</v>
      </c>
      <c r="Q248" s="5" t="s">
        <v>8310</v>
      </c>
      <c r="R248" t="s">
        <v>8315</v>
      </c>
      <c r="S248" s="9">
        <f t="shared" si="14"/>
        <v>40480.155150462961</v>
      </c>
      <c r="T248" s="9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5">
        <f t="shared" si="12"/>
        <v>1705</v>
      </c>
      <c r="E249"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>
        <f t="shared" si="13"/>
        <v>3352.5</v>
      </c>
      <c r="Q249" s="5" t="s">
        <v>8310</v>
      </c>
      <c r="R249" t="s">
        <v>8315</v>
      </c>
      <c r="S249" s="9">
        <f t="shared" si="14"/>
        <v>40430.395995370367</v>
      </c>
      <c r="T249" s="9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5">
        <f t="shared" si="12"/>
        <v>1133</v>
      </c>
      <c r="E250"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>
        <f t="shared" si="13"/>
        <v>43066.5</v>
      </c>
      <c r="Q250" s="5" t="s">
        <v>8310</v>
      </c>
      <c r="R250" t="s">
        <v>8315</v>
      </c>
      <c r="S250" s="9">
        <f t="shared" si="14"/>
        <v>40870.566076388888</v>
      </c>
      <c r="T250" s="9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5">
        <f t="shared" si="12"/>
        <v>1292</v>
      </c>
      <c r="E251"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>
        <f t="shared" si="13"/>
        <v>5646</v>
      </c>
      <c r="Q251" s="5" t="s">
        <v>8310</v>
      </c>
      <c r="R251" t="s">
        <v>8315</v>
      </c>
      <c r="S251" s="9">
        <f t="shared" si="14"/>
        <v>40332.715509259258</v>
      </c>
      <c r="T251" s="9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5">
        <f t="shared" si="12"/>
        <v>1675</v>
      </c>
      <c r="E252"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>
        <f t="shared" si="13"/>
        <v>15837.5</v>
      </c>
      <c r="Q252" s="5" t="s">
        <v>8310</v>
      </c>
      <c r="R252" t="s">
        <v>8315</v>
      </c>
      <c r="S252" s="9">
        <f t="shared" si="14"/>
        <v>41401.357534722221</v>
      </c>
      <c r="T252" s="9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5">
        <f t="shared" si="12"/>
        <v>895</v>
      </c>
      <c r="E253"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>
        <f t="shared" si="13"/>
        <v>2197.5</v>
      </c>
      <c r="Q253" s="5" t="s">
        <v>8310</v>
      </c>
      <c r="R253" t="s">
        <v>8315</v>
      </c>
      <c r="S253" s="9">
        <f t="shared" si="14"/>
        <v>41013.579236111109</v>
      </c>
      <c r="T253" s="9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5">
        <f t="shared" si="12"/>
        <v>4228</v>
      </c>
      <c r="E254"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>
        <f t="shared" si="13"/>
        <v>4614</v>
      </c>
      <c r="Q254" s="5" t="s">
        <v>8310</v>
      </c>
      <c r="R254" t="s">
        <v>8315</v>
      </c>
      <c r="S254" s="9">
        <f t="shared" si="14"/>
        <v>40266.454374999994</v>
      </c>
      <c r="T254" s="9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5">
        <f t="shared" si="12"/>
        <v>11</v>
      </c>
      <c r="E255"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>
        <f t="shared" si="13"/>
        <v>755.5</v>
      </c>
      <c r="Q255" s="5" t="s">
        <v>8310</v>
      </c>
      <c r="R255" t="s">
        <v>8315</v>
      </c>
      <c r="S255" s="9">
        <f t="shared" si="14"/>
        <v>40924.44253472222</v>
      </c>
      <c r="T255" s="9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5">
        <f t="shared" si="12"/>
        <v>4067.34</v>
      </c>
      <c r="E256"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>
        <f t="shared" si="13"/>
        <v>14033.67</v>
      </c>
      <c r="Q256" s="5" t="s">
        <v>8310</v>
      </c>
      <c r="R256" t="s">
        <v>8315</v>
      </c>
      <c r="S256" s="9">
        <f t="shared" si="14"/>
        <v>42263.744328703702</v>
      </c>
      <c r="T256" s="9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5">
        <f t="shared" si="12"/>
        <v>538.65999999999985</v>
      </c>
      <c r="E257"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>
        <f t="shared" si="13"/>
        <v>4269.33</v>
      </c>
      <c r="Q257" s="5" t="s">
        <v>8310</v>
      </c>
      <c r="R257" t="s">
        <v>8315</v>
      </c>
      <c r="S257" s="9">
        <f t="shared" si="14"/>
        <v>40588.318078703705</v>
      </c>
      <c r="T257" s="9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5">
        <f t="shared" si="12"/>
        <v>5083</v>
      </c>
      <c r="E258"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>
        <f t="shared" si="13"/>
        <v>9041.5</v>
      </c>
      <c r="Q258" s="5" t="s">
        <v>8310</v>
      </c>
      <c r="R258" t="s">
        <v>8315</v>
      </c>
      <c r="S258" s="9">
        <f t="shared" si="14"/>
        <v>41319.560960648145</v>
      </c>
      <c r="T258" s="9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5">
        <f t="shared" ref="D259:D322" si="16">F259-E259</f>
        <v>2354.2699999999968</v>
      </c>
      <c r="E259"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>
        <f t="shared" ref="P259:P322" si="17">AVERAGE(D259:E259)</f>
        <v>18677.134999999998</v>
      </c>
      <c r="Q259" s="5" t="s">
        <v>8310</v>
      </c>
      <c r="R259" t="s">
        <v>8315</v>
      </c>
      <c r="S259" s="9">
        <f t="shared" ref="S259:S322" si="18">(K259/86400)+25569+(-5/24)</f>
        <v>42479.418541666666</v>
      </c>
      <c r="T259" s="9">
        <f t="shared" ref="T259:T322" si="19">(J259/86400)+25569+(-5/24)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5">
        <f t="shared" si="16"/>
        <v>27342</v>
      </c>
      <c r="E260"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>
        <f t="shared" si="17"/>
        <v>28671</v>
      </c>
      <c r="Q260" s="5" t="s">
        <v>8310</v>
      </c>
      <c r="R260" t="s">
        <v>8315</v>
      </c>
      <c r="S260" s="9">
        <f t="shared" si="18"/>
        <v>40681.843356481477</v>
      </c>
      <c r="T260" s="9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5">
        <f t="shared" si="16"/>
        <v>23953.42</v>
      </c>
      <c r="E261"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>
        <f t="shared" si="17"/>
        <v>49476.71</v>
      </c>
      <c r="Q261" s="5" t="s">
        <v>8310</v>
      </c>
      <c r="R261" t="s">
        <v>8315</v>
      </c>
      <c r="S261" s="9">
        <f t="shared" si="18"/>
        <v>42072.529733796291</v>
      </c>
      <c r="T261" s="9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5">
        <f t="shared" si="16"/>
        <v>640</v>
      </c>
      <c r="E262"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>
        <f t="shared" si="17"/>
        <v>5320</v>
      </c>
      <c r="Q262" s="5" t="s">
        <v>8310</v>
      </c>
      <c r="R262" t="s">
        <v>8315</v>
      </c>
      <c r="S262" s="9">
        <f t="shared" si="18"/>
        <v>40330.547210648147</v>
      </c>
      <c r="T262" s="9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5">
        <f t="shared" si="16"/>
        <v>1480</v>
      </c>
      <c r="E263"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>
        <f t="shared" si="17"/>
        <v>10740</v>
      </c>
      <c r="Q263" s="5" t="s">
        <v>8310</v>
      </c>
      <c r="R263" t="s">
        <v>8315</v>
      </c>
      <c r="S263" s="9">
        <f t="shared" si="18"/>
        <v>41017.677129629628</v>
      </c>
      <c r="T263" s="9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5">
        <f t="shared" si="16"/>
        <v>3500</v>
      </c>
      <c r="E264"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>
        <f t="shared" si="17"/>
        <v>3000</v>
      </c>
      <c r="Q264" s="5" t="s">
        <v>8310</v>
      </c>
      <c r="R264" t="s">
        <v>8315</v>
      </c>
      <c r="S264" s="9">
        <f t="shared" si="18"/>
        <v>40555.039675925924</v>
      </c>
      <c r="T264" s="9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5">
        <f t="shared" si="16"/>
        <v>4520.2700000000004</v>
      </c>
      <c r="E265"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>
        <f t="shared" si="17"/>
        <v>14760.135</v>
      </c>
      <c r="Q265" s="5" t="s">
        <v>8310</v>
      </c>
      <c r="R265" t="s">
        <v>8315</v>
      </c>
      <c r="S265" s="9">
        <f t="shared" si="18"/>
        <v>41149.746458333328</v>
      </c>
      <c r="T265" s="9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5">
        <f t="shared" si="16"/>
        <v>910</v>
      </c>
      <c r="E266"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>
        <f t="shared" si="17"/>
        <v>2955</v>
      </c>
      <c r="Q266" s="5" t="s">
        <v>8310</v>
      </c>
      <c r="R266" t="s">
        <v>8315</v>
      </c>
      <c r="S266" s="9">
        <f t="shared" si="18"/>
        <v>41010.411979166667</v>
      </c>
      <c r="T266" s="9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5">
        <f t="shared" si="16"/>
        <v>555</v>
      </c>
      <c r="E267"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>
        <f t="shared" si="17"/>
        <v>2777.5</v>
      </c>
      <c r="Q267" s="5" t="s">
        <v>8310</v>
      </c>
      <c r="R267" t="s">
        <v>8315</v>
      </c>
      <c r="S267" s="9">
        <f t="shared" si="18"/>
        <v>40267.03738425926</v>
      </c>
      <c r="T267" s="9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5">
        <f t="shared" si="16"/>
        <v>455</v>
      </c>
      <c r="E268"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>
        <f t="shared" si="17"/>
        <v>727.5</v>
      </c>
      <c r="Q268" s="5" t="s">
        <v>8310</v>
      </c>
      <c r="R268" t="s">
        <v>8315</v>
      </c>
      <c r="S268" s="9">
        <f t="shared" si="18"/>
        <v>40204.966516203705</v>
      </c>
      <c r="T268" s="9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5">
        <f t="shared" si="16"/>
        <v>3115.4400000000005</v>
      </c>
      <c r="E269"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>
        <f t="shared" si="17"/>
        <v>6482.72</v>
      </c>
      <c r="Q269" s="5" t="s">
        <v>8310</v>
      </c>
      <c r="R269" t="s">
        <v>8315</v>
      </c>
      <c r="S269" s="9">
        <f t="shared" si="18"/>
        <v>41785.244201388887</v>
      </c>
      <c r="T269" s="9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5">
        <f t="shared" si="16"/>
        <v>570</v>
      </c>
      <c r="E270"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>
        <f t="shared" si="17"/>
        <v>2785</v>
      </c>
      <c r="Q270" s="5" t="s">
        <v>8310</v>
      </c>
      <c r="R270" t="s">
        <v>8315</v>
      </c>
      <c r="S270" s="9">
        <f t="shared" si="18"/>
        <v>40808.944189814814</v>
      </c>
      <c r="T270" s="9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5">
        <f t="shared" si="16"/>
        <v>47233.76999999999</v>
      </c>
      <c r="E271"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>
        <f t="shared" si="17"/>
        <v>73616.884999999995</v>
      </c>
      <c r="Q271" s="5" t="s">
        <v>8310</v>
      </c>
      <c r="R271" t="s">
        <v>8315</v>
      </c>
      <c r="S271" s="9">
        <f t="shared" si="18"/>
        <v>42757.988680555551</v>
      </c>
      <c r="T271" s="9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5">
        <f t="shared" si="16"/>
        <v>1210</v>
      </c>
      <c r="E272"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>
        <f t="shared" si="17"/>
        <v>1755</v>
      </c>
      <c r="Q272" s="5" t="s">
        <v>8310</v>
      </c>
      <c r="R272" t="s">
        <v>8315</v>
      </c>
      <c r="S272" s="9">
        <f t="shared" si="18"/>
        <v>40637.658217592594</v>
      </c>
      <c r="T272" s="9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5">
        <f t="shared" si="16"/>
        <v>1404</v>
      </c>
      <c r="E273"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>
        <f t="shared" si="17"/>
        <v>15702</v>
      </c>
      <c r="Q273" s="5" t="s">
        <v>8310</v>
      </c>
      <c r="R273" t="s">
        <v>8315</v>
      </c>
      <c r="S273" s="9">
        <f t="shared" si="18"/>
        <v>41611.891909722217</v>
      </c>
      <c r="T273" s="9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5">
        <f t="shared" si="16"/>
        <v>2323.0100000000002</v>
      </c>
      <c r="E274"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>
        <f t="shared" si="17"/>
        <v>2661.5050000000001</v>
      </c>
      <c r="Q274" s="5" t="s">
        <v>8310</v>
      </c>
      <c r="R274" t="s">
        <v>8315</v>
      </c>
      <c r="S274" s="9">
        <f t="shared" si="18"/>
        <v>40235.692025462959</v>
      </c>
      <c r="T274" s="9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5">
        <f t="shared" si="16"/>
        <v>388.78999999999996</v>
      </c>
      <c r="E275"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>
        <f t="shared" si="17"/>
        <v>2694.395</v>
      </c>
      <c r="Q275" s="5" t="s">
        <v>8310</v>
      </c>
      <c r="R275" t="s">
        <v>8315</v>
      </c>
      <c r="S275" s="9">
        <f t="shared" si="18"/>
        <v>40697.29011574074</v>
      </c>
      <c r="T275" s="9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5">
        <f t="shared" si="16"/>
        <v>2240</v>
      </c>
      <c r="E276"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>
        <f t="shared" si="17"/>
        <v>3120</v>
      </c>
      <c r="Q276" s="5" t="s">
        <v>8310</v>
      </c>
      <c r="R276" t="s">
        <v>8315</v>
      </c>
      <c r="S276" s="9">
        <f t="shared" si="18"/>
        <v>40969.704039351847</v>
      </c>
      <c r="T276" s="9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5">
        <f t="shared" si="16"/>
        <v>1679</v>
      </c>
      <c r="E277"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>
        <f t="shared" si="17"/>
        <v>10839.5</v>
      </c>
      <c r="Q277" s="5" t="s">
        <v>8310</v>
      </c>
      <c r="R277" t="s">
        <v>8315</v>
      </c>
      <c r="S277" s="9">
        <f t="shared" si="18"/>
        <v>41192.823680555557</v>
      </c>
      <c r="T277" s="9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5">
        <f t="shared" si="16"/>
        <v>1904</v>
      </c>
      <c r="E278"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>
        <f t="shared" si="17"/>
        <v>2952</v>
      </c>
      <c r="Q278" s="5" t="s">
        <v>8310</v>
      </c>
      <c r="R278" t="s">
        <v>8315</v>
      </c>
      <c r="S278" s="9">
        <f t="shared" si="18"/>
        <v>40966.873541666668</v>
      </c>
      <c r="T278" s="9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5">
        <f t="shared" si="16"/>
        <v>6748</v>
      </c>
      <c r="E279"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>
        <f t="shared" si="17"/>
        <v>35874</v>
      </c>
      <c r="Q279" s="5" t="s">
        <v>8310</v>
      </c>
      <c r="R279" t="s">
        <v>8315</v>
      </c>
      <c r="S279" s="9">
        <f t="shared" si="18"/>
        <v>42117.68309027778</v>
      </c>
      <c r="T279" s="9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5">
        <f t="shared" si="16"/>
        <v>13594</v>
      </c>
      <c r="E280"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>
        <f t="shared" si="17"/>
        <v>20297</v>
      </c>
      <c r="Q280" s="5" t="s">
        <v>8310</v>
      </c>
      <c r="R280" t="s">
        <v>8315</v>
      </c>
      <c r="S280" s="9">
        <f t="shared" si="18"/>
        <v>41163.832627314812</v>
      </c>
      <c r="T280" s="9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5">
        <f t="shared" si="16"/>
        <v>9744.11</v>
      </c>
      <c r="E281"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>
        <f t="shared" si="17"/>
        <v>13372.055</v>
      </c>
      <c r="Q281" s="5" t="s">
        <v>8310</v>
      </c>
      <c r="R281" t="s">
        <v>8315</v>
      </c>
      <c r="S281" s="9">
        <f t="shared" si="18"/>
        <v>42759.035833333335</v>
      </c>
      <c r="T281" s="9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5">
        <f t="shared" si="16"/>
        <v>42108</v>
      </c>
      <c r="E282"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>
        <f t="shared" si="17"/>
        <v>58554</v>
      </c>
      <c r="Q282" s="5" t="s">
        <v>8310</v>
      </c>
      <c r="R282" t="s">
        <v>8315</v>
      </c>
      <c r="S282" s="9">
        <f t="shared" si="18"/>
        <v>41744.382349537038</v>
      </c>
      <c r="T282" s="9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5">
        <f t="shared" si="16"/>
        <v>1132.3199999999997</v>
      </c>
      <c r="E283"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>
        <f t="shared" si="17"/>
        <v>3316.16</v>
      </c>
      <c r="Q283" s="5" t="s">
        <v>8310</v>
      </c>
      <c r="R283" t="s">
        <v>8315</v>
      </c>
      <c r="S283" s="9">
        <f t="shared" si="18"/>
        <v>39949.955011574071</v>
      </c>
      <c r="T283" s="9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5">
        <f t="shared" si="16"/>
        <v>535</v>
      </c>
      <c r="E284"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>
        <f t="shared" si="17"/>
        <v>22767.5</v>
      </c>
      <c r="Q284" s="5" t="s">
        <v>8310</v>
      </c>
      <c r="R284" t="s">
        <v>8315</v>
      </c>
      <c r="S284" s="9">
        <f t="shared" si="18"/>
        <v>40194.711712962962</v>
      </c>
      <c r="T284" s="9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5">
        <f t="shared" si="16"/>
        <v>2569.0499999999993</v>
      </c>
      <c r="E285"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>
        <f t="shared" si="17"/>
        <v>10284.525</v>
      </c>
      <c r="Q285" s="5" t="s">
        <v>8310</v>
      </c>
      <c r="R285" t="s">
        <v>8315</v>
      </c>
      <c r="S285" s="9">
        <f t="shared" si="18"/>
        <v>40675.501666666663</v>
      </c>
      <c r="T285" s="9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5">
        <f t="shared" si="16"/>
        <v>1850.4599999999991</v>
      </c>
      <c r="E286"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>
        <f t="shared" si="17"/>
        <v>20925.23</v>
      </c>
      <c r="Q286" s="5" t="s">
        <v>8310</v>
      </c>
      <c r="R286" t="s">
        <v>8315</v>
      </c>
      <c r="S286" s="9">
        <f t="shared" si="18"/>
        <v>40904.529861111107</v>
      </c>
      <c r="T286" s="9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5">
        <f t="shared" si="16"/>
        <v>18035.509999999998</v>
      </c>
      <c r="E287"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>
        <f t="shared" si="17"/>
        <v>16017.754999999999</v>
      </c>
      <c r="Q287" s="5" t="s">
        <v>8310</v>
      </c>
      <c r="R287" t="s">
        <v>8315</v>
      </c>
      <c r="S287" s="9">
        <f t="shared" si="18"/>
        <v>41506.547777777778</v>
      </c>
      <c r="T287" s="9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5">
        <f t="shared" si="16"/>
        <v>1373</v>
      </c>
      <c r="E288"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>
        <f t="shared" si="17"/>
        <v>8186.5</v>
      </c>
      <c r="Q288" s="5" t="s">
        <v>8310</v>
      </c>
      <c r="R288" t="s">
        <v>8315</v>
      </c>
      <c r="S288" s="9">
        <f t="shared" si="18"/>
        <v>41313.607916666668</v>
      </c>
      <c r="T288" s="9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5">
        <f t="shared" si="16"/>
        <v>11445</v>
      </c>
      <c r="E289"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>
        <f t="shared" si="17"/>
        <v>13222.5</v>
      </c>
      <c r="Q289" s="5" t="s">
        <v>8310</v>
      </c>
      <c r="R289" t="s">
        <v>8315</v>
      </c>
      <c r="S289" s="9">
        <f t="shared" si="18"/>
        <v>41184.069652777776</v>
      </c>
      <c r="T289" s="9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5">
        <f t="shared" si="16"/>
        <v>1605.3099999999977</v>
      </c>
      <c r="E290"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>
        <f t="shared" si="17"/>
        <v>25802.654999999999</v>
      </c>
      <c r="Q290" s="5" t="s">
        <v>8310</v>
      </c>
      <c r="R290" t="s">
        <v>8315</v>
      </c>
      <c r="S290" s="9">
        <f t="shared" si="18"/>
        <v>41050.960567129623</v>
      </c>
      <c r="T290" s="9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5">
        <f t="shared" si="16"/>
        <v>723</v>
      </c>
      <c r="E291"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>
        <f t="shared" si="17"/>
        <v>7861.5</v>
      </c>
      <c r="Q291" s="5" t="s">
        <v>8310</v>
      </c>
      <c r="R291" t="s">
        <v>8315</v>
      </c>
      <c r="S291" s="9">
        <f t="shared" si="18"/>
        <v>41550.248078703698</v>
      </c>
      <c r="T291" s="9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5">
        <f t="shared" si="16"/>
        <v>300.80000000000018</v>
      </c>
      <c r="E292"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>
        <f t="shared" si="17"/>
        <v>2400.4</v>
      </c>
      <c r="Q292" s="5" t="s">
        <v>8310</v>
      </c>
      <c r="R292" t="s">
        <v>8315</v>
      </c>
      <c r="S292" s="9">
        <f t="shared" si="18"/>
        <v>40526.160844907405</v>
      </c>
      <c r="T292" s="9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5">
        <f t="shared" si="16"/>
        <v>1001</v>
      </c>
      <c r="E293"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>
        <f t="shared" si="17"/>
        <v>3000.5</v>
      </c>
      <c r="Q293" s="5" t="s">
        <v>8310</v>
      </c>
      <c r="R293" t="s">
        <v>8315</v>
      </c>
      <c r="S293" s="9">
        <f t="shared" si="18"/>
        <v>41376.560717592591</v>
      </c>
      <c r="T293" s="9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5">
        <f t="shared" si="16"/>
        <v>1130.1999999999971</v>
      </c>
      <c r="E294"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>
        <f t="shared" si="17"/>
        <v>38065.1</v>
      </c>
      <c r="Q294" s="5" t="s">
        <v>8310</v>
      </c>
      <c r="R294" t="s">
        <v>8315</v>
      </c>
      <c r="S294" s="9">
        <f t="shared" si="18"/>
        <v>40812.594895833332</v>
      </c>
      <c r="T294" s="9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5">
        <f t="shared" si="16"/>
        <v>360</v>
      </c>
      <c r="E295"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>
        <f t="shared" si="17"/>
        <v>13180</v>
      </c>
      <c r="Q295" s="5" t="s">
        <v>8310</v>
      </c>
      <c r="R295" t="s">
        <v>8315</v>
      </c>
      <c r="S295" s="9">
        <f t="shared" si="18"/>
        <v>41719.459652777776</v>
      </c>
      <c r="T295" s="9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5">
        <f t="shared" si="16"/>
        <v>0</v>
      </c>
      <c r="E296"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>
        <f t="shared" si="17"/>
        <v>2500</v>
      </c>
      <c r="Q296" s="5" t="s">
        <v>8310</v>
      </c>
      <c r="R296" t="s">
        <v>8315</v>
      </c>
      <c r="S296" s="9">
        <f t="shared" si="18"/>
        <v>40342.876087962963</v>
      </c>
      <c r="T296" s="9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5">
        <f t="shared" si="16"/>
        <v>16554.559999999998</v>
      </c>
      <c r="E297"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>
        <f t="shared" si="17"/>
        <v>33277.279999999999</v>
      </c>
      <c r="Q297" s="5" t="s">
        <v>8310</v>
      </c>
      <c r="R297" t="s">
        <v>8315</v>
      </c>
      <c r="S297" s="9">
        <f t="shared" si="18"/>
        <v>41518.796400462961</v>
      </c>
      <c r="T297" s="9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5">
        <f t="shared" si="16"/>
        <v>4681.5499999999993</v>
      </c>
      <c r="E298"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>
        <f t="shared" si="17"/>
        <v>14840.775</v>
      </c>
      <c r="Q298" s="5" t="s">
        <v>8310</v>
      </c>
      <c r="R298" t="s">
        <v>8315</v>
      </c>
      <c r="S298" s="9">
        <f t="shared" si="18"/>
        <v>41134.267164351848</v>
      </c>
      <c r="T298" s="9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5">
        <f t="shared" si="16"/>
        <v>128</v>
      </c>
      <c r="E299"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>
        <f t="shared" si="17"/>
        <v>10064</v>
      </c>
      <c r="Q299" s="5" t="s">
        <v>8310</v>
      </c>
      <c r="R299" t="s">
        <v>8315</v>
      </c>
      <c r="S299" s="9">
        <f t="shared" si="18"/>
        <v>42089.519687499997</v>
      </c>
      <c r="T299" s="9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5">
        <f t="shared" si="16"/>
        <v>11254.839999999997</v>
      </c>
      <c r="E300"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>
        <f t="shared" si="17"/>
        <v>68627.42</v>
      </c>
      <c r="Q300" s="5" t="s">
        <v>8310</v>
      </c>
      <c r="R300" t="s">
        <v>8315</v>
      </c>
      <c r="S300" s="9">
        <f t="shared" si="18"/>
        <v>41709.255185185182</v>
      </c>
      <c r="T300" s="9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5">
        <f t="shared" si="16"/>
        <v>7895.25</v>
      </c>
      <c r="E301"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>
        <f t="shared" si="17"/>
        <v>8947.625</v>
      </c>
      <c r="Q301" s="5" t="s">
        <v>8310</v>
      </c>
      <c r="R301" t="s">
        <v>8315</v>
      </c>
      <c r="S301" s="9">
        <f t="shared" si="18"/>
        <v>40469.016898148147</v>
      </c>
      <c r="T301" s="9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5">
        <f t="shared" si="16"/>
        <v>430.65999999999985</v>
      </c>
      <c r="E302"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>
        <f t="shared" si="17"/>
        <v>12715.33</v>
      </c>
      <c r="Q302" s="5" t="s">
        <v>8310</v>
      </c>
      <c r="R302" t="s">
        <v>8315</v>
      </c>
      <c r="S302" s="9">
        <f t="shared" si="18"/>
        <v>40626.751597222217</v>
      </c>
      <c r="T302" s="9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5">
        <f t="shared" si="16"/>
        <v>2435.5499999999993</v>
      </c>
      <c r="E303"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>
        <f t="shared" si="17"/>
        <v>7717.7749999999996</v>
      </c>
      <c r="Q303" s="5" t="s">
        <v>8310</v>
      </c>
      <c r="R303" t="s">
        <v>8315</v>
      </c>
      <c r="S303" s="9">
        <f t="shared" si="18"/>
        <v>41312.529340277775</v>
      </c>
      <c r="T303" s="9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5">
        <f t="shared" si="16"/>
        <v>46</v>
      </c>
      <c r="E304"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>
        <f t="shared" si="17"/>
        <v>5023</v>
      </c>
      <c r="Q304" s="5" t="s">
        <v>8310</v>
      </c>
      <c r="R304" t="s">
        <v>8315</v>
      </c>
      <c r="S304" s="9">
        <f t="shared" si="18"/>
        <v>40933.648587962962</v>
      </c>
      <c r="T304" s="9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5">
        <f t="shared" si="16"/>
        <v>1124</v>
      </c>
      <c r="E305"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>
        <f t="shared" si="17"/>
        <v>2062</v>
      </c>
      <c r="Q305" s="5" t="s">
        <v>8310</v>
      </c>
      <c r="R305" t="s">
        <v>8315</v>
      </c>
      <c r="S305" s="9">
        <f t="shared" si="18"/>
        <v>41031.862800925919</v>
      </c>
      <c r="T305" s="9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5">
        <f t="shared" si="16"/>
        <v>4476</v>
      </c>
      <c r="E306"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>
        <f t="shared" si="17"/>
        <v>3938</v>
      </c>
      <c r="Q306" s="5" t="s">
        <v>8310</v>
      </c>
      <c r="R306" t="s">
        <v>8315</v>
      </c>
      <c r="S306" s="9">
        <f t="shared" si="18"/>
        <v>41113.88653935185</v>
      </c>
      <c r="T306" s="9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5">
        <f t="shared" si="16"/>
        <v>2275</v>
      </c>
      <c r="E307"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>
        <f t="shared" si="17"/>
        <v>4887.5</v>
      </c>
      <c r="Q307" s="5" t="s">
        <v>8310</v>
      </c>
      <c r="R307" t="s">
        <v>8315</v>
      </c>
      <c r="S307" s="9">
        <f t="shared" si="18"/>
        <v>40948.421863425923</v>
      </c>
      <c r="T307" s="9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5">
        <f t="shared" si="16"/>
        <v>1929</v>
      </c>
      <c r="E308"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>
        <f t="shared" si="17"/>
        <v>1464.5</v>
      </c>
      <c r="Q308" s="5" t="s">
        <v>8310</v>
      </c>
      <c r="R308" t="s">
        <v>8315</v>
      </c>
      <c r="S308" s="9">
        <f t="shared" si="18"/>
        <v>41333.628854166665</v>
      </c>
      <c r="T308" s="9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 s="15">
        <f t="shared" si="16"/>
        <v>2490</v>
      </c>
      <c r="E309"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>
        <f t="shared" si="17"/>
        <v>12245</v>
      </c>
      <c r="Q309" s="5" t="s">
        <v>8310</v>
      </c>
      <c r="R309" t="s">
        <v>8315</v>
      </c>
      <c r="S309" s="9">
        <f t="shared" si="18"/>
        <v>41282.736122685186</v>
      </c>
      <c r="T309" s="9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5">
        <f t="shared" si="16"/>
        <v>668</v>
      </c>
      <c r="E310"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>
        <f t="shared" si="17"/>
        <v>6334</v>
      </c>
      <c r="Q310" s="5" t="s">
        <v>8310</v>
      </c>
      <c r="R310" t="s">
        <v>8315</v>
      </c>
      <c r="S310" s="9">
        <f t="shared" si="18"/>
        <v>40567.486226851848</v>
      </c>
      <c r="T310" s="9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5">
        <f t="shared" si="16"/>
        <v>3410</v>
      </c>
      <c r="E311"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>
        <f t="shared" si="17"/>
        <v>10705</v>
      </c>
      <c r="Q311" s="5" t="s">
        <v>8310</v>
      </c>
      <c r="R311" t="s">
        <v>8315</v>
      </c>
      <c r="S311" s="9">
        <f t="shared" si="18"/>
        <v>41134.543217592589</v>
      </c>
      <c r="T311" s="9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5">
        <f t="shared" si="16"/>
        <v>41.289999999999964</v>
      </c>
      <c r="E312"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>
        <f t="shared" si="17"/>
        <v>520.64499999999998</v>
      </c>
      <c r="Q312" s="5" t="s">
        <v>8310</v>
      </c>
      <c r="R312" t="s">
        <v>8315</v>
      </c>
      <c r="S312" s="9">
        <f t="shared" si="18"/>
        <v>40820.974803240737</v>
      </c>
      <c r="T312" s="9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5">
        <f t="shared" si="16"/>
        <v>820.33000000000175</v>
      </c>
      <c r="E313"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>
        <f t="shared" si="17"/>
        <v>10410.165000000001</v>
      </c>
      <c r="Q313" s="5" t="s">
        <v>8310</v>
      </c>
      <c r="R313" t="s">
        <v>8315</v>
      </c>
      <c r="S313" s="9">
        <f t="shared" si="18"/>
        <v>40868.011481481481</v>
      </c>
      <c r="T313" s="9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5">
        <f t="shared" si="16"/>
        <v>950</v>
      </c>
      <c r="E314"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>
        <f t="shared" si="17"/>
        <v>4475</v>
      </c>
      <c r="Q314" s="5" t="s">
        <v>8310</v>
      </c>
      <c r="R314" t="s">
        <v>8315</v>
      </c>
      <c r="S314" s="9">
        <f t="shared" si="18"/>
        <v>41348.669351851851</v>
      </c>
      <c r="T314" s="9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5">
        <f t="shared" si="16"/>
        <v>805</v>
      </c>
      <c r="E315"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>
        <f t="shared" si="17"/>
        <v>8902.5</v>
      </c>
      <c r="Q315" s="5" t="s">
        <v>8310</v>
      </c>
      <c r="R315" t="s">
        <v>8315</v>
      </c>
      <c r="S315" s="9">
        <f t="shared" si="18"/>
        <v>40357.019606481481</v>
      </c>
      <c r="T315" s="9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5">
        <f t="shared" si="16"/>
        <v>2851.5</v>
      </c>
      <c r="E316"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>
        <f t="shared" si="17"/>
        <v>1925.75</v>
      </c>
      <c r="Q316" s="5" t="s">
        <v>8310</v>
      </c>
      <c r="R316" t="s">
        <v>8315</v>
      </c>
      <c r="S316" s="9">
        <f t="shared" si="18"/>
        <v>41304.624861111108</v>
      </c>
      <c r="T316" s="9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5">
        <f t="shared" si="16"/>
        <v>312</v>
      </c>
      <c r="E317"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>
        <f t="shared" si="17"/>
        <v>12656</v>
      </c>
      <c r="Q317" s="5" t="s">
        <v>8310</v>
      </c>
      <c r="R317" t="s">
        <v>8315</v>
      </c>
      <c r="S317" s="9">
        <f t="shared" si="18"/>
        <v>41113.564050925925</v>
      </c>
      <c r="T317" s="9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5">
        <f t="shared" si="16"/>
        <v>2066</v>
      </c>
      <c r="E318"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>
        <f t="shared" si="17"/>
        <v>8533</v>
      </c>
      <c r="Q318" s="5" t="s">
        <v>8310</v>
      </c>
      <c r="R318" t="s">
        <v>8315</v>
      </c>
      <c r="S318" s="9">
        <f t="shared" si="18"/>
        <v>41950.715243055551</v>
      </c>
      <c r="T318" s="9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5">
        <f t="shared" si="16"/>
        <v>241</v>
      </c>
      <c r="E319"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>
        <f t="shared" si="17"/>
        <v>15120.5</v>
      </c>
      <c r="Q319" s="5" t="s">
        <v>8310</v>
      </c>
      <c r="R319" t="s">
        <v>8315</v>
      </c>
      <c r="S319" s="9">
        <f t="shared" si="18"/>
        <v>41589.468553240738</v>
      </c>
      <c r="T319" s="9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5">
        <f t="shared" si="16"/>
        <v>9166</v>
      </c>
      <c r="E320"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>
        <f t="shared" si="17"/>
        <v>7083</v>
      </c>
      <c r="Q320" s="5" t="s">
        <v>8310</v>
      </c>
      <c r="R320" t="s">
        <v>8315</v>
      </c>
      <c r="S320" s="9">
        <f t="shared" si="18"/>
        <v>41329.830451388887</v>
      </c>
      <c r="T320" s="9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5">
        <f t="shared" si="16"/>
        <v>634</v>
      </c>
      <c r="E321"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>
        <f t="shared" si="17"/>
        <v>2817</v>
      </c>
      <c r="Q321" s="5" t="s">
        <v>8310</v>
      </c>
      <c r="R321" t="s">
        <v>8315</v>
      </c>
      <c r="S321" s="9">
        <f t="shared" si="18"/>
        <v>40123.629965277774</v>
      </c>
      <c r="T321" s="9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5">
        <f t="shared" si="16"/>
        <v>1316</v>
      </c>
      <c r="E322"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>
        <f t="shared" si="17"/>
        <v>10658</v>
      </c>
      <c r="Q322" s="5" t="s">
        <v>8310</v>
      </c>
      <c r="R322" t="s">
        <v>8315</v>
      </c>
      <c r="S322" s="9">
        <f t="shared" si="18"/>
        <v>42331.34297453703</v>
      </c>
      <c r="T322" s="9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5">
        <f t="shared" ref="D323:D386" si="20">F323-E323</f>
        <v>932</v>
      </c>
      <c r="E323"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>
        <f t="shared" ref="P323:P386" si="21">AVERAGE(D323:E323)</f>
        <v>17966</v>
      </c>
      <c r="Q323" s="5" t="s">
        <v>8310</v>
      </c>
      <c r="R323" t="s">
        <v>8315</v>
      </c>
      <c r="S323" s="9">
        <f t="shared" ref="S323:S386" si="22">(K323/86400)+25569+(-5/24)</f>
        <v>42647.238263888888</v>
      </c>
      <c r="T323" s="9">
        <f t="shared" ref="T323:T386" si="23">(J323/86400)+25569+(-5/24)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5">
        <f t="shared" si="20"/>
        <v>1978</v>
      </c>
      <c r="E324"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>
        <f t="shared" si="21"/>
        <v>13489</v>
      </c>
      <c r="Q324" s="5" t="s">
        <v>8310</v>
      </c>
      <c r="R324" t="s">
        <v>8315</v>
      </c>
      <c r="S324" s="9">
        <f t="shared" si="22"/>
        <v>42473.361666666664</v>
      </c>
      <c r="T324" s="9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5">
        <f t="shared" si="20"/>
        <v>1246</v>
      </c>
      <c r="E325"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>
        <f t="shared" si="21"/>
        <v>3323</v>
      </c>
      <c r="Q325" s="5" t="s">
        <v>8310</v>
      </c>
      <c r="R325" t="s">
        <v>8315</v>
      </c>
      <c r="S325" s="9">
        <f t="shared" si="22"/>
        <v>42697.113032407404</v>
      </c>
      <c r="T325" s="9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5">
        <f t="shared" si="20"/>
        <v>136</v>
      </c>
      <c r="E326"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>
        <f t="shared" si="21"/>
        <v>4318</v>
      </c>
      <c r="Q326" s="5" t="s">
        <v>8310</v>
      </c>
      <c r="R326" t="s">
        <v>8315</v>
      </c>
      <c r="S326" s="9">
        <f t="shared" si="22"/>
        <v>42184.417916666665</v>
      </c>
      <c r="T326" s="9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5">
        <f t="shared" si="20"/>
        <v>2198</v>
      </c>
      <c r="E327"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>
        <f t="shared" si="21"/>
        <v>26099</v>
      </c>
      <c r="Q327" s="5" t="s">
        <v>8310</v>
      </c>
      <c r="R327" t="s">
        <v>8315</v>
      </c>
      <c r="S327" s="9">
        <f t="shared" si="22"/>
        <v>42688.979548611103</v>
      </c>
      <c r="T327" s="9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5">
        <f t="shared" si="20"/>
        <v>19394.600000000006</v>
      </c>
      <c r="E328"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>
        <f t="shared" si="21"/>
        <v>84697.3</v>
      </c>
      <c r="Q328" s="5" t="s">
        <v>8310</v>
      </c>
      <c r="R328" t="s">
        <v>8315</v>
      </c>
      <c r="S328" s="9">
        <f t="shared" si="22"/>
        <v>42775.106550925928</v>
      </c>
      <c r="T328" s="9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5">
        <f t="shared" si="20"/>
        <v>1456</v>
      </c>
      <c r="E329"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>
        <f t="shared" si="21"/>
        <v>2728</v>
      </c>
      <c r="Q329" s="5" t="s">
        <v>8310</v>
      </c>
      <c r="R329" t="s">
        <v>8315</v>
      </c>
      <c r="S329" s="9">
        <f t="shared" si="22"/>
        <v>42058.026956018519</v>
      </c>
      <c r="T329" s="9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5">
        <f t="shared" si="20"/>
        <v>2710.8000000000029</v>
      </c>
      <c r="E330"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>
        <f t="shared" si="21"/>
        <v>38855.4</v>
      </c>
      <c r="Q330" s="5" t="s">
        <v>8310</v>
      </c>
      <c r="R330" t="s">
        <v>8315</v>
      </c>
      <c r="S330" s="9">
        <f t="shared" si="22"/>
        <v>42278.738287037035</v>
      </c>
      <c r="T330" s="9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5">
        <f t="shared" si="20"/>
        <v>550</v>
      </c>
      <c r="E331"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>
        <f t="shared" si="21"/>
        <v>5275</v>
      </c>
      <c r="Q331" s="5" t="s">
        <v>8310</v>
      </c>
      <c r="R331" t="s">
        <v>8315</v>
      </c>
      <c r="S331" s="9">
        <f t="shared" si="22"/>
        <v>42291.258414351854</v>
      </c>
      <c r="T331" s="9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5">
        <f t="shared" si="20"/>
        <v>640</v>
      </c>
      <c r="E332"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>
        <f t="shared" si="21"/>
        <v>17820</v>
      </c>
      <c r="Q332" s="5" t="s">
        <v>8310</v>
      </c>
      <c r="R332" t="s">
        <v>8315</v>
      </c>
      <c r="S332" s="9">
        <f t="shared" si="22"/>
        <v>41379.307442129626</v>
      </c>
      <c r="T332" s="9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5">
        <f t="shared" si="20"/>
        <v>2642</v>
      </c>
      <c r="E333"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>
        <f t="shared" si="21"/>
        <v>21321</v>
      </c>
      <c r="Q333" s="5" t="s">
        <v>8310</v>
      </c>
      <c r="R333" t="s">
        <v>8315</v>
      </c>
      <c r="S333" s="9">
        <f t="shared" si="22"/>
        <v>42507.373078703698</v>
      </c>
      <c r="T333" s="9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5">
        <f t="shared" si="20"/>
        <v>13015</v>
      </c>
      <c r="E334"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>
        <f t="shared" si="21"/>
        <v>56507.5</v>
      </c>
      <c r="Q334" s="5" t="s">
        <v>8310</v>
      </c>
      <c r="R334" t="s">
        <v>8315</v>
      </c>
      <c r="S334" s="9">
        <f t="shared" si="22"/>
        <v>42263.471956018511</v>
      </c>
      <c r="T334" s="9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5">
        <f t="shared" si="20"/>
        <v>10091</v>
      </c>
      <c r="E335"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>
        <f t="shared" si="21"/>
        <v>25045.5</v>
      </c>
      <c r="Q335" s="5" t="s">
        <v>8310</v>
      </c>
      <c r="R335" t="s">
        <v>8315</v>
      </c>
      <c r="S335" s="9">
        <f t="shared" si="22"/>
        <v>42437.428136574068</v>
      </c>
      <c r="T335" s="9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5">
        <f t="shared" si="20"/>
        <v>119</v>
      </c>
      <c r="E336"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>
        <f t="shared" si="21"/>
        <v>5059.5</v>
      </c>
      <c r="Q336" s="5" t="s">
        <v>8310</v>
      </c>
      <c r="R336" t="s">
        <v>8315</v>
      </c>
      <c r="S336" s="9">
        <f t="shared" si="22"/>
        <v>42101.474039351851</v>
      </c>
      <c r="T336" s="9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5">
        <f t="shared" si="20"/>
        <v>235</v>
      </c>
      <c r="E337"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>
        <f t="shared" si="21"/>
        <v>4367.5</v>
      </c>
      <c r="Q337" s="5" t="s">
        <v>8310</v>
      </c>
      <c r="R337" t="s">
        <v>8315</v>
      </c>
      <c r="S337" s="9">
        <f t="shared" si="22"/>
        <v>42101.529108796291</v>
      </c>
      <c r="T337" s="9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5">
        <f t="shared" si="20"/>
        <v>4209.7799999999988</v>
      </c>
      <c r="E338"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>
        <f t="shared" si="21"/>
        <v>14604.89</v>
      </c>
      <c r="Q338" s="5" t="s">
        <v>8310</v>
      </c>
      <c r="R338" t="s">
        <v>8315</v>
      </c>
      <c r="S338" s="9">
        <f t="shared" si="22"/>
        <v>42291.387939814813</v>
      </c>
      <c r="T338" s="9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5">
        <f t="shared" si="20"/>
        <v>35.050000000000182</v>
      </c>
      <c r="E339"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>
        <f t="shared" si="21"/>
        <v>1517.5250000000001</v>
      </c>
      <c r="Q339" s="5" t="s">
        <v>8310</v>
      </c>
      <c r="R339" t="s">
        <v>8315</v>
      </c>
      <c r="S339" s="9">
        <f t="shared" si="22"/>
        <v>42046.920231481483</v>
      </c>
      <c r="T339" s="9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5">
        <f t="shared" si="20"/>
        <v>1520.0400000000009</v>
      </c>
      <c r="E340"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>
        <f t="shared" si="21"/>
        <v>8260.02</v>
      </c>
      <c r="Q340" s="5" t="s">
        <v>8310</v>
      </c>
      <c r="R340" t="s">
        <v>8315</v>
      </c>
      <c r="S340" s="9">
        <f t="shared" si="22"/>
        <v>42559.547337962962</v>
      </c>
      <c r="T340" s="9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5">
        <f t="shared" si="20"/>
        <v>485</v>
      </c>
      <c r="E341"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>
        <f t="shared" si="21"/>
        <v>3242.5</v>
      </c>
      <c r="Q341" s="5" t="s">
        <v>8310</v>
      </c>
      <c r="R341" t="s">
        <v>8315</v>
      </c>
      <c r="S341" s="9">
        <f t="shared" si="22"/>
        <v>42093.551712962959</v>
      </c>
      <c r="T341" s="9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5">
        <f t="shared" si="20"/>
        <v>8758</v>
      </c>
      <c r="E342"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>
        <f t="shared" si="21"/>
        <v>21879</v>
      </c>
      <c r="Q342" s="5" t="s">
        <v>8310</v>
      </c>
      <c r="R342" t="s">
        <v>8315</v>
      </c>
      <c r="S342" s="9">
        <f t="shared" si="22"/>
        <v>42772.460729166669</v>
      </c>
      <c r="T342" s="9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5">
        <f t="shared" si="20"/>
        <v>235</v>
      </c>
      <c r="E343"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>
        <f t="shared" si="21"/>
        <v>1867.5</v>
      </c>
      <c r="Q343" s="5" t="s">
        <v>8310</v>
      </c>
      <c r="R343" t="s">
        <v>8315</v>
      </c>
      <c r="S343" s="9">
        <f t="shared" si="22"/>
        <v>41894.671273148146</v>
      </c>
      <c r="T343" s="9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5">
        <f t="shared" si="20"/>
        <v>201.5199999999968</v>
      </c>
      <c r="E344"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>
        <f t="shared" si="21"/>
        <v>27600.76</v>
      </c>
      <c r="Q344" s="5" t="s">
        <v>8310</v>
      </c>
      <c r="R344" t="s">
        <v>8315</v>
      </c>
      <c r="S344" s="9">
        <f t="shared" si="22"/>
        <v>42459.572511574072</v>
      </c>
      <c r="T344" s="9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5">
        <f t="shared" si="20"/>
        <v>608.59000000000015</v>
      </c>
      <c r="E345"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>
        <f t="shared" si="21"/>
        <v>15304.295</v>
      </c>
      <c r="Q345" s="5" t="s">
        <v>8310</v>
      </c>
      <c r="R345" t="s">
        <v>8315</v>
      </c>
      <c r="S345" s="9">
        <f t="shared" si="22"/>
        <v>41926.529456018514</v>
      </c>
      <c r="T345" s="9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5">
        <f t="shared" si="20"/>
        <v>698</v>
      </c>
      <c r="E346"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>
        <f t="shared" si="21"/>
        <v>17099</v>
      </c>
      <c r="Q346" s="5" t="s">
        <v>8310</v>
      </c>
      <c r="R346" t="s">
        <v>8315</v>
      </c>
      <c r="S346" s="9">
        <f t="shared" si="22"/>
        <v>42111.762662037036</v>
      </c>
      <c r="T346" s="9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5">
        <f t="shared" si="20"/>
        <v>3375</v>
      </c>
      <c r="E347"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>
        <f t="shared" si="21"/>
        <v>8937.5</v>
      </c>
      <c r="Q347" s="5" t="s">
        <v>8310</v>
      </c>
      <c r="R347" t="s">
        <v>8315</v>
      </c>
      <c r="S347" s="9">
        <f t="shared" si="22"/>
        <v>42114.735995370364</v>
      </c>
      <c r="T347" s="9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5">
        <f t="shared" si="20"/>
        <v>7028.880000000001</v>
      </c>
      <c r="E348"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>
        <f t="shared" si="21"/>
        <v>8514.44</v>
      </c>
      <c r="Q348" s="5" t="s">
        <v>8310</v>
      </c>
      <c r="R348" t="s">
        <v>8315</v>
      </c>
      <c r="S348" s="9">
        <f t="shared" si="22"/>
        <v>42261.291909722218</v>
      </c>
      <c r="T348" s="9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5">
        <f t="shared" si="20"/>
        <v>4636.1999999999971</v>
      </c>
      <c r="E349"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>
        <f t="shared" si="21"/>
        <v>22318.1</v>
      </c>
      <c r="Q349" s="5" t="s">
        <v>8310</v>
      </c>
      <c r="R349" t="s">
        <v>8315</v>
      </c>
      <c r="S349" s="9">
        <f t="shared" si="22"/>
        <v>42292.287141203698</v>
      </c>
      <c r="T349" s="9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5">
        <f t="shared" si="20"/>
        <v>300</v>
      </c>
      <c r="E350"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>
        <f t="shared" si="21"/>
        <v>5150</v>
      </c>
      <c r="Q350" s="5" t="s">
        <v>8310</v>
      </c>
      <c r="R350" t="s">
        <v>8315</v>
      </c>
      <c r="S350" s="9">
        <f t="shared" si="22"/>
        <v>42207.378657407404</v>
      </c>
      <c r="T350" s="9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5">
        <f t="shared" si="20"/>
        <v>747.18000000000029</v>
      </c>
      <c r="E351"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>
        <f t="shared" si="21"/>
        <v>6003.59</v>
      </c>
      <c r="Q351" s="5" t="s">
        <v>8310</v>
      </c>
      <c r="R351" t="s">
        <v>8315</v>
      </c>
      <c r="S351" s="9">
        <f t="shared" si="22"/>
        <v>42760.290601851848</v>
      </c>
      <c r="T351" s="9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5">
        <f t="shared" si="20"/>
        <v>3690</v>
      </c>
      <c r="E352"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>
        <f t="shared" si="21"/>
        <v>14345</v>
      </c>
      <c r="Q352" s="5" t="s">
        <v>8310</v>
      </c>
      <c r="R352" t="s">
        <v>8315</v>
      </c>
      <c r="S352" s="9">
        <f t="shared" si="22"/>
        <v>42585.857743055552</v>
      </c>
      <c r="T352" s="9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5">
        <f t="shared" si="20"/>
        <v>9296</v>
      </c>
      <c r="E353"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>
        <f t="shared" si="21"/>
        <v>21648</v>
      </c>
      <c r="Q353" s="5" t="s">
        <v>8310</v>
      </c>
      <c r="R353" t="s">
        <v>8315</v>
      </c>
      <c r="S353" s="9">
        <f t="shared" si="22"/>
        <v>42427.75641203703</v>
      </c>
      <c r="T353" s="9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5">
        <f t="shared" si="20"/>
        <v>1656</v>
      </c>
      <c r="E354"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>
        <f t="shared" si="21"/>
        <v>5828</v>
      </c>
      <c r="Q354" s="5" t="s">
        <v>8310</v>
      </c>
      <c r="R354" t="s">
        <v>8315</v>
      </c>
      <c r="S354" s="9">
        <f t="shared" si="22"/>
        <v>41889.959120370368</v>
      </c>
      <c r="T354" s="9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5">
        <f t="shared" si="20"/>
        <v>5035.18</v>
      </c>
      <c r="E355"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>
        <f t="shared" si="21"/>
        <v>31730.09</v>
      </c>
      <c r="Q355" s="5" t="s">
        <v>8310</v>
      </c>
      <c r="R355" t="s">
        <v>8315</v>
      </c>
      <c r="S355" s="9">
        <f t="shared" si="22"/>
        <v>42297.583553240744</v>
      </c>
      <c r="T355" s="9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5">
        <f t="shared" si="20"/>
        <v>138</v>
      </c>
      <c r="E356"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>
        <f t="shared" si="21"/>
        <v>1819</v>
      </c>
      <c r="Q356" s="5" t="s">
        <v>8310</v>
      </c>
      <c r="R356" t="s">
        <v>8315</v>
      </c>
      <c r="S356" s="9">
        <f t="shared" si="22"/>
        <v>42438.619456018518</v>
      </c>
      <c r="T356" s="9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5">
        <f t="shared" si="20"/>
        <v>5690</v>
      </c>
      <c r="E357"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>
        <f t="shared" si="21"/>
        <v>20345</v>
      </c>
      <c r="Q357" s="5" t="s">
        <v>8310</v>
      </c>
      <c r="R357" t="s">
        <v>8315</v>
      </c>
      <c r="S357" s="9">
        <f t="shared" si="22"/>
        <v>41943.0855787037</v>
      </c>
      <c r="T357" s="9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5">
        <f t="shared" si="20"/>
        <v>201.93000000000029</v>
      </c>
      <c r="E358"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>
        <f t="shared" si="21"/>
        <v>3850.9650000000001</v>
      </c>
      <c r="Q358" s="5" t="s">
        <v>8310</v>
      </c>
      <c r="R358" t="s">
        <v>8315</v>
      </c>
      <c r="S358" s="9">
        <f t="shared" si="22"/>
        <v>42415.594826388886</v>
      </c>
      <c r="T358" s="9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5">
        <f t="shared" si="20"/>
        <v>11100</v>
      </c>
      <c r="E359"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>
        <f t="shared" si="21"/>
        <v>13050</v>
      </c>
      <c r="Q359" s="5" t="s">
        <v>8310</v>
      </c>
      <c r="R359" t="s">
        <v>8315</v>
      </c>
      <c r="S359" s="9">
        <f t="shared" si="22"/>
        <v>42078.01385416666</v>
      </c>
      <c r="T359" s="9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5">
        <f t="shared" si="20"/>
        <v>1544</v>
      </c>
      <c r="E360"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>
        <f t="shared" si="21"/>
        <v>25772</v>
      </c>
      <c r="Q360" s="5" t="s">
        <v>8310</v>
      </c>
      <c r="R360" t="s">
        <v>8315</v>
      </c>
      <c r="S360" s="9">
        <f t="shared" si="22"/>
        <v>42507.651863425919</v>
      </c>
      <c r="T360" s="9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5">
        <f t="shared" si="20"/>
        <v>1175</v>
      </c>
      <c r="E361"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>
        <f t="shared" si="21"/>
        <v>12687.5</v>
      </c>
      <c r="Q361" s="5" t="s">
        <v>8310</v>
      </c>
      <c r="R361" t="s">
        <v>8315</v>
      </c>
      <c r="S361" s="9">
        <f t="shared" si="22"/>
        <v>41934.86215277778</v>
      </c>
      <c r="T361" s="9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5">
        <f t="shared" si="20"/>
        <v>165</v>
      </c>
      <c r="E362"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>
        <f t="shared" si="21"/>
        <v>6082.5</v>
      </c>
      <c r="Q362" s="5" t="s">
        <v>8310</v>
      </c>
      <c r="R362" t="s">
        <v>8315</v>
      </c>
      <c r="S362" s="9">
        <f t="shared" si="22"/>
        <v>42163.689583333333</v>
      </c>
      <c r="T362" s="9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5">
        <f t="shared" si="20"/>
        <v>3876.9499999999971</v>
      </c>
      <c r="E363"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>
        <f t="shared" si="21"/>
        <v>19438.474999999999</v>
      </c>
      <c r="Q363" s="5" t="s">
        <v>8310</v>
      </c>
      <c r="R363" t="s">
        <v>8315</v>
      </c>
      <c r="S363" s="9">
        <f t="shared" si="22"/>
        <v>41935.792893518512</v>
      </c>
      <c r="T363" s="9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5">
        <f t="shared" si="20"/>
        <v>2335</v>
      </c>
      <c r="E364"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>
        <f t="shared" si="21"/>
        <v>6000</v>
      </c>
      <c r="Q364" s="5" t="s">
        <v>8310</v>
      </c>
      <c r="R364" t="s">
        <v>8315</v>
      </c>
      <c r="S364" s="9">
        <f t="shared" si="22"/>
        <v>41837.002210648148</v>
      </c>
      <c r="T364" s="9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5">
        <f t="shared" si="20"/>
        <v>119</v>
      </c>
      <c r="E365"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>
        <f t="shared" si="21"/>
        <v>4522</v>
      </c>
      <c r="Q365" s="5" t="s">
        <v>8310</v>
      </c>
      <c r="R365" t="s">
        <v>8315</v>
      </c>
      <c r="S365" s="9">
        <f t="shared" si="22"/>
        <v>40255.53629629629</v>
      </c>
      <c r="T365" s="9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5">
        <f t="shared" si="20"/>
        <v>711.30000000000018</v>
      </c>
      <c r="E366"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>
        <f t="shared" si="21"/>
        <v>3855.65</v>
      </c>
      <c r="Q366" s="5" t="s">
        <v>8310</v>
      </c>
      <c r="R366" t="s">
        <v>8315</v>
      </c>
      <c r="S366" s="9">
        <f t="shared" si="22"/>
        <v>41780.651296296295</v>
      </c>
      <c r="T366" s="9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5">
        <f t="shared" si="20"/>
        <v>596</v>
      </c>
      <c r="E367"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>
        <f t="shared" si="21"/>
        <v>7798</v>
      </c>
      <c r="Q367" s="5" t="s">
        <v>8310</v>
      </c>
      <c r="R367" t="s">
        <v>8315</v>
      </c>
      <c r="S367" s="9">
        <f t="shared" si="22"/>
        <v>41668.398136574069</v>
      </c>
      <c r="T367" s="9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5">
        <f t="shared" si="20"/>
        <v>500</v>
      </c>
      <c r="E368"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>
        <f t="shared" si="21"/>
        <v>19250</v>
      </c>
      <c r="Q368" s="5" t="s">
        <v>8310</v>
      </c>
      <c r="R368" t="s">
        <v>8315</v>
      </c>
      <c r="S368" s="9">
        <f t="shared" si="22"/>
        <v>41019.584699074076</v>
      </c>
      <c r="T368" s="9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5">
        <f t="shared" si="20"/>
        <v>335.01000000000022</v>
      </c>
      <c r="E369"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>
        <f t="shared" si="21"/>
        <v>5167.5050000000001</v>
      </c>
      <c r="Q369" s="5" t="s">
        <v>8310</v>
      </c>
      <c r="R369" t="s">
        <v>8315</v>
      </c>
      <c r="S369" s="9">
        <f t="shared" si="22"/>
        <v>41355.368958333333</v>
      </c>
      <c r="T369" s="9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5">
        <f t="shared" si="20"/>
        <v>514</v>
      </c>
      <c r="E370"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>
        <f t="shared" si="21"/>
        <v>6507</v>
      </c>
      <c r="Q370" s="5" t="s">
        <v>8310</v>
      </c>
      <c r="R370" t="s">
        <v>8315</v>
      </c>
      <c r="S370" s="9">
        <f t="shared" si="22"/>
        <v>42043.397245370368</v>
      </c>
      <c r="T370" s="9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5">
        <f t="shared" si="20"/>
        <v>660.11999999999989</v>
      </c>
      <c r="E371"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>
        <f t="shared" si="21"/>
        <v>3580.06</v>
      </c>
      <c r="Q371" s="5" t="s">
        <v>8310</v>
      </c>
      <c r="R371" t="s">
        <v>8315</v>
      </c>
      <c r="S371" s="9">
        <f t="shared" si="22"/>
        <v>40893.3433912037</v>
      </c>
      <c r="T371" s="9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5">
        <f t="shared" si="20"/>
        <v>5505</v>
      </c>
      <c r="E372"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>
        <f t="shared" si="21"/>
        <v>15252.5</v>
      </c>
      <c r="Q372" s="5" t="s">
        <v>8310</v>
      </c>
      <c r="R372" t="s">
        <v>8315</v>
      </c>
      <c r="S372" s="9">
        <f t="shared" si="22"/>
        <v>42711.586805555555</v>
      </c>
      <c r="T372" s="9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5">
        <f t="shared" si="20"/>
        <v>21253</v>
      </c>
      <c r="E373"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>
        <f t="shared" si="21"/>
        <v>85626.5</v>
      </c>
      <c r="Q373" s="5" t="s">
        <v>8310</v>
      </c>
      <c r="R373" t="s">
        <v>8315</v>
      </c>
      <c r="S373" s="9">
        <f t="shared" si="22"/>
        <v>41261.559479166666</v>
      </c>
      <c r="T373" s="9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5">
        <f t="shared" si="20"/>
        <v>76</v>
      </c>
      <c r="E374"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>
        <f t="shared" si="21"/>
        <v>188</v>
      </c>
      <c r="Q374" s="5" t="s">
        <v>8310</v>
      </c>
      <c r="R374" t="s">
        <v>8315</v>
      </c>
      <c r="S374" s="9">
        <f t="shared" si="22"/>
        <v>42425.368564814817</v>
      </c>
      <c r="T374" s="9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5">
        <f t="shared" si="20"/>
        <v>500</v>
      </c>
      <c r="E375"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>
        <f t="shared" si="21"/>
        <v>4000</v>
      </c>
      <c r="Q375" s="5" t="s">
        <v>8310</v>
      </c>
      <c r="R375" t="s">
        <v>8315</v>
      </c>
      <c r="S375" s="9">
        <f t="shared" si="22"/>
        <v>41078.703680555554</v>
      </c>
      <c r="T375" s="9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5">
        <f t="shared" si="20"/>
        <v>1839</v>
      </c>
      <c r="E376"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>
        <f t="shared" si="21"/>
        <v>3919.5</v>
      </c>
      <c r="Q376" s="5" t="s">
        <v>8310</v>
      </c>
      <c r="R376" t="s">
        <v>8315</v>
      </c>
      <c r="S376" s="9">
        <f t="shared" si="22"/>
        <v>40757.680914351848</v>
      </c>
      <c r="T376" s="9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5">
        <f t="shared" si="20"/>
        <v>100</v>
      </c>
      <c r="E377"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>
        <f t="shared" si="21"/>
        <v>300</v>
      </c>
      <c r="Q377" s="5" t="s">
        <v>8310</v>
      </c>
      <c r="R377" t="s">
        <v>8315</v>
      </c>
      <c r="S377" s="9">
        <f t="shared" si="22"/>
        <v>41657.77674768518</v>
      </c>
      <c r="T377" s="9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5">
        <f t="shared" si="20"/>
        <v>146</v>
      </c>
      <c r="E378"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>
        <f t="shared" si="21"/>
        <v>1298</v>
      </c>
      <c r="Q378" s="5" t="s">
        <v>8310</v>
      </c>
      <c r="R378" t="s">
        <v>8315</v>
      </c>
      <c r="S378" s="9">
        <f t="shared" si="22"/>
        <v>42576.244398148141</v>
      </c>
      <c r="T378" s="9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5">
        <f t="shared" si="20"/>
        <v>1728</v>
      </c>
      <c r="E379"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>
        <f t="shared" si="21"/>
        <v>6864</v>
      </c>
      <c r="Q379" s="5" t="s">
        <v>8310</v>
      </c>
      <c r="R379" t="s">
        <v>8315</v>
      </c>
      <c r="S379" s="9">
        <f t="shared" si="22"/>
        <v>42292.042453703696</v>
      </c>
      <c r="T379" s="9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5">
        <f t="shared" si="20"/>
        <v>353</v>
      </c>
      <c r="E380"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>
        <f t="shared" si="21"/>
        <v>1676.5</v>
      </c>
      <c r="Q380" s="5" t="s">
        <v>8310</v>
      </c>
      <c r="R380" t="s">
        <v>8315</v>
      </c>
      <c r="S380" s="9">
        <f t="shared" si="22"/>
        <v>42370.363518518519</v>
      </c>
      <c r="T380" s="9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5">
        <f t="shared" si="20"/>
        <v>2412</v>
      </c>
      <c r="E381"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>
        <f t="shared" si="21"/>
        <v>8706</v>
      </c>
      <c r="Q381" s="5" t="s">
        <v>8310</v>
      </c>
      <c r="R381" t="s">
        <v>8315</v>
      </c>
      <c r="S381" s="9">
        <f t="shared" si="22"/>
        <v>40987.479999999996</v>
      </c>
      <c r="T381" s="9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5">
        <f t="shared" si="20"/>
        <v>1660</v>
      </c>
      <c r="E382"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>
        <f t="shared" si="21"/>
        <v>2830</v>
      </c>
      <c r="Q382" s="5" t="s">
        <v>8310</v>
      </c>
      <c r="R382" t="s">
        <v>8315</v>
      </c>
      <c r="S382" s="9">
        <f t="shared" si="22"/>
        <v>42367.511481481481</v>
      </c>
      <c r="T382" s="9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5">
        <f t="shared" si="20"/>
        <v>1182.5</v>
      </c>
      <c r="E383"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>
        <f t="shared" si="21"/>
        <v>13091.25</v>
      </c>
      <c r="Q383" s="5" t="s">
        <v>8310</v>
      </c>
      <c r="R383" t="s">
        <v>8315</v>
      </c>
      <c r="S383" s="9">
        <f t="shared" si="22"/>
        <v>41085.48978009259</v>
      </c>
      <c r="T383" s="9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5">
        <f t="shared" si="20"/>
        <v>935</v>
      </c>
      <c r="E384"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>
        <f t="shared" si="21"/>
        <v>767.5</v>
      </c>
      <c r="Q384" s="5" t="s">
        <v>8310</v>
      </c>
      <c r="R384" t="s">
        <v>8315</v>
      </c>
      <c r="S384" s="9">
        <f t="shared" si="22"/>
        <v>41144.501157407409</v>
      </c>
      <c r="T384" s="9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5">
        <f t="shared" si="20"/>
        <v>1066</v>
      </c>
      <c r="E385"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>
        <f t="shared" si="21"/>
        <v>1032.5</v>
      </c>
      <c r="Q385" s="5" t="s">
        <v>8310</v>
      </c>
      <c r="R385" t="s">
        <v>8315</v>
      </c>
      <c r="S385" s="9">
        <f t="shared" si="22"/>
        <v>41754.90924768518</v>
      </c>
      <c r="T385" s="9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5">
        <f t="shared" si="20"/>
        <v>2421</v>
      </c>
      <c r="E386"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>
        <f t="shared" si="21"/>
        <v>11210.5</v>
      </c>
      <c r="Q386" s="5" t="s">
        <v>8310</v>
      </c>
      <c r="R386" t="s">
        <v>8315</v>
      </c>
      <c r="S386" s="9">
        <f t="shared" si="22"/>
        <v>41980.573460648149</v>
      </c>
      <c r="T386" s="9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5">
        <f t="shared" ref="D387:D450" si="24">F387-E387</f>
        <v>1495.5</v>
      </c>
      <c r="E387"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>
        <f t="shared" ref="P387:P450" si="25">AVERAGE(D387:E387)</f>
        <v>13247.75</v>
      </c>
      <c r="Q387" s="5" t="s">
        <v>8310</v>
      </c>
      <c r="R387" t="s">
        <v>8315</v>
      </c>
      <c r="S387" s="9">
        <f t="shared" ref="S387:S450" si="26">(K387/86400)+25569+(-5/24)</f>
        <v>41934.376168981478</v>
      </c>
      <c r="T387" s="9">
        <f t="shared" ref="T387:T450" si="27">(J387/86400)+25569+(-5/24)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5">
        <f t="shared" si="24"/>
        <v>1</v>
      </c>
      <c r="E388"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>
        <f t="shared" si="25"/>
        <v>300.5</v>
      </c>
      <c r="Q388" s="5" t="s">
        <v>8310</v>
      </c>
      <c r="R388" t="s">
        <v>8315</v>
      </c>
      <c r="S388" s="9">
        <f t="shared" si="26"/>
        <v>42211.742951388886</v>
      </c>
      <c r="T388" s="9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5">
        <f t="shared" si="24"/>
        <v>43316</v>
      </c>
      <c r="E389"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>
        <f t="shared" si="25"/>
        <v>40658</v>
      </c>
      <c r="Q389" s="5" t="s">
        <v>8310</v>
      </c>
      <c r="R389" t="s">
        <v>8315</v>
      </c>
      <c r="S389" s="9">
        <f t="shared" si="26"/>
        <v>42200.468263888884</v>
      </c>
      <c r="T389" s="9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5">
        <f t="shared" si="24"/>
        <v>1308</v>
      </c>
      <c r="E390"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>
        <f t="shared" si="25"/>
        <v>3154</v>
      </c>
      <c r="Q390" s="5" t="s">
        <v>8310</v>
      </c>
      <c r="R390" t="s">
        <v>8315</v>
      </c>
      <c r="S390" s="9">
        <f t="shared" si="26"/>
        <v>42548.86782407407</v>
      </c>
      <c r="T390" s="9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5">
        <f t="shared" si="24"/>
        <v>55444.119999999995</v>
      </c>
      <c r="E391"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>
        <f t="shared" si="25"/>
        <v>61722.06</v>
      </c>
      <c r="Q391" s="5" t="s">
        <v>8310</v>
      </c>
      <c r="R391" t="s">
        <v>8315</v>
      </c>
      <c r="S391" s="9">
        <f t="shared" si="26"/>
        <v>41673.854745370372</v>
      </c>
      <c r="T391" s="9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5">
        <f t="shared" si="24"/>
        <v>0</v>
      </c>
      <c r="E392"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>
        <f t="shared" si="25"/>
        <v>500</v>
      </c>
      <c r="Q392" s="5" t="s">
        <v>8310</v>
      </c>
      <c r="R392" t="s">
        <v>8315</v>
      </c>
      <c r="S392" s="9">
        <f t="shared" si="26"/>
        <v>42111.828379629624</v>
      </c>
      <c r="T392" s="9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5">
        <f t="shared" si="24"/>
        <v>122</v>
      </c>
      <c r="E393"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>
        <f t="shared" si="25"/>
        <v>10061</v>
      </c>
      <c r="Q393" s="5" t="s">
        <v>8310</v>
      </c>
      <c r="R393" t="s">
        <v>8315</v>
      </c>
      <c r="S393" s="9">
        <f t="shared" si="26"/>
        <v>40864.833923611106</v>
      </c>
      <c r="T393" s="9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5">
        <f t="shared" si="24"/>
        <v>167</v>
      </c>
      <c r="E394"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>
        <f t="shared" si="25"/>
        <v>9333.5</v>
      </c>
      <c r="Q394" s="5" t="s">
        <v>8310</v>
      </c>
      <c r="R394" t="s">
        <v>8315</v>
      </c>
      <c r="S394" s="9">
        <f t="shared" si="26"/>
        <v>40763.508923611109</v>
      </c>
      <c r="T394" s="9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5">
        <f t="shared" si="24"/>
        <v>5223</v>
      </c>
      <c r="E395"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>
        <f t="shared" si="25"/>
        <v>27611.5</v>
      </c>
      <c r="Q395" s="5" t="s">
        <v>8310</v>
      </c>
      <c r="R395" t="s">
        <v>8315</v>
      </c>
      <c r="S395" s="9">
        <f t="shared" si="26"/>
        <v>41526.500601851847</v>
      </c>
      <c r="T395" s="9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5">
        <f t="shared" si="24"/>
        <v>559</v>
      </c>
      <c r="E396"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>
        <f t="shared" si="25"/>
        <v>2629.5</v>
      </c>
      <c r="Q396" s="5" t="s">
        <v>8310</v>
      </c>
      <c r="R396" t="s">
        <v>8315</v>
      </c>
      <c r="S396" s="9">
        <f t="shared" si="26"/>
        <v>42417.60974537037</v>
      </c>
      <c r="T396" s="9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5">
        <f t="shared" si="24"/>
        <v>804.45000000000073</v>
      </c>
      <c r="E397"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>
        <f t="shared" si="25"/>
        <v>5402.2250000000004</v>
      </c>
      <c r="Q397" s="5" t="s">
        <v>8310</v>
      </c>
      <c r="R397" t="s">
        <v>8315</v>
      </c>
      <c r="S397" s="9">
        <f t="shared" si="26"/>
        <v>40990.700925925921</v>
      </c>
      <c r="T397" s="9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5">
        <f t="shared" si="24"/>
        <v>1000</v>
      </c>
      <c r="E398"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>
        <f t="shared" si="25"/>
        <v>8000</v>
      </c>
      <c r="Q398" s="5" t="s">
        <v>8310</v>
      </c>
      <c r="R398" t="s">
        <v>8315</v>
      </c>
      <c r="S398" s="9">
        <f t="shared" si="26"/>
        <v>41082.356550925928</v>
      </c>
      <c r="T398" s="9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5">
        <f t="shared" si="24"/>
        <v>485.35000000000036</v>
      </c>
      <c r="E399"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>
        <f t="shared" si="25"/>
        <v>6464.6750000000002</v>
      </c>
      <c r="Q399" s="5" t="s">
        <v>8310</v>
      </c>
      <c r="R399" t="s">
        <v>8315</v>
      </c>
      <c r="S399" s="9">
        <f t="shared" si="26"/>
        <v>40379.568101851852</v>
      </c>
      <c r="T399" s="9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5">
        <f t="shared" si="24"/>
        <v>1887</v>
      </c>
      <c r="E400"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>
        <f t="shared" si="25"/>
        <v>4693.5</v>
      </c>
      <c r="Q400" s="5" t="s">
        <v>8310</v>
      </c>
      <c r="R400" t="s">
        <v>8315</v>
      </c>
      <c r="S400" s="9">
        <f t="shared" si="26"/>
        <v>42078.584791666661</v>
      </c>
      <c r="T400" s="9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5">
        <f t="shared" si="24"/>
        <v>1361</v>
      </c>
      <c r="E401"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>
        <f t="shared" si="25"/>
        <v>10680.5</v>
      </c>
      <c r="Q401" s="5" t="s">
        <v>8310</v>
      </c>
      <c r="R401" t="s">
        <v>8315</v>
      </c>
      <c r="S401" s="9">
        <f t="shared" si="26"/>
        <v>42687.667442129627</v>
      </c>
      <c r="T401" s="9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5">
        <f t="shared" si="24"/>
        <v>1230.25</v>
      </c>
      <c r="E402"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>
        <f t="shared" si="25"/>
        <v>5615.125</v>
      </c>
      <c r="Q402" s="5" t="s">
        <v>8310</v>
      </c>
      <c r="R402" t="s">
        <v>8315</v>
      </c>
      <c r="S402" s="9">
        <f t="shared" si="26"/>
        <v>41745.427627314813</v>
      </c>
      <c r="T402" s="9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5">
        <f t="shared" si="24"/>
        <v>1906</v>
      </c>
      <c r="E403"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>
        <f t="shared" si="25"/>
        <v>25953</v>
      </c>
      <c r="Q403" s="5" t="s">
        <v>8310</v>
      </c>
      <c r="R403" t="s">
        <v>8315</v>
      </c>
      <c r="S403" s="9">
        <f t="shared" si="26"/>
        <v>40732.633912037032</v>
      </c>
      <c r="T403" s="9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5">
        <f t="shared" si="24"/>
        <v>833</v>
      </c>
      <c r="E404"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>
        <f t="shared" si="25"/>
        <v>1416.5</v>
      </c>
      <c r="Q404" s="5" t="s">
        <v>8310</v>
      </c>
      <c r="R404" t="s">
        <v>8315</v>
      </c>
      <c r="S404" s="9">
        <f t="shared" si="26"/>
        <v>42292.331215277773</v>
      </c>
      <c r="T404" s="9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5">
        <f t="shared" si="24"/>
        <v>263</v>
      </c>
      <c r="E405"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>
        <f t="shared" si="25"/>
        <v>2631.5</v>
      </c>
      <c r="Q405" s="5" t="s">
        <v>8310</v>
      </c>
      <c r="R405" t="s">
        <v>8315</v>
      </c>
      <c r="S405" s="9">
        <f t="shared" si="26"/>
        <v>40718.102326388886</v>
      </c>
      <c r="T405" s="9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5">
        <f t="shared" si="24"/>
        <v>1082</v>
      </c>
      <c r="E406"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>
        <f t="shared" si="25"/>
        <v>18041</v>
      </c>
      <c r="Q406" s="5" t="s">
        <v>8310</v>
      </c>
      <c r="R406" t="s">
        <v>8315</v>
      </c>
      <c r="S406" s="9">
        <f t="shared" si="26"/>
        <v>41646.419699074067</v>
      </c>
      <c r="T406" s="9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5">
        <f t="shared" si="24"/>
        <v>216</v>
      </c>
      <c r="E407"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>
        <f t="shared" si="25"/>
        <v>1518</v>
      </c>
      <c r="Q407" s="5" t="s">
        <v>8310</v>
      </c>
      <c r="R407" t="s">
        <v>8315</v>
      </c>
      <c r="S407" s="9">
        <f t="shared" si="26"/>
        <v>41673.876608796294</v>
      </c>
      <c r="T407" s="9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5">
        <f t="shared" si="24"/>
        <v>215.73000000000002</v>
      </c>
      <c r="E408"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>
        <f t="shared" si="25"/>
        <v>1507.865</v>
      </c>
      <c r="Q408" s="5" t="s">
        <v>8310</v>
      </c>
      <c r="R408" t="s">
        <v>8315</v>
      </c>
      <c r="S408" s="9">
        <f t="shared" si="26"/>
        <v>40637.95413194444</v>
      </c>
      <c r="T408" s="9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5">
        <f t="shared" si="24"/>
        <v>31</v>
      </c>
      <c r="E409"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>
        <f t="shared" si="25"/>
        <v>1015.5</v>
      </c>
      <c r="Q409" s="5" t="s">
        <v>8310</v>
      </c>
      <c r="R409" t="s">
        <v>8315</v>
      </c>
      <c r="S409" s="9">
        <f t="shared" si="26"/>
        <v>40806.662615740737</v>
      </c>
      <c r="T409" s="9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5">
        <f t="shared" si="24"/>
        <v>86.260000000000218</v>
      </c>
      <c r="E410"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>
        <f t="shared" si="25"/>
        <v>3043.13</v>
      </c>
      <c r="Q410" s="5" t="s">
        <v>8310</v>
      </c>
      <c r="R410" t="s">
        <v>8315</v>
      </c>
      <c r="S410" s="9">
        <f t="shared" si="26"/>
        <v>41543.527662037035</v>
      </c>
      <c r="T410" s="9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5">
        <f t="shared" si="24"/>
        <v>184</v>
      </c>
      <c r="E411"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>
        <f t="shared" si="25"/>
        <v>342</v>
      </c>
      <c r="Q411" s="5" t="s">
        <v>8310</v>
      </c>
      <c r="R411" t="s">
        <v>8315</v>
      </c>
      <c r="S411" s="9">
        <f t="shared" si="26"/>
        <v>42543.654444444437</v>
      </c>
      <c r="T411" s="9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5">
        <f t="shared" si="24"/>
        <v>283</v>
      </c>
      <c r="E412"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>
        <f t="shared" si="25"/>
        <v>641.5</v>
      </c>
      <c r="Q412" s="5" t="s">
        <v>8310</v>
      </c>
      <c r="R412" t="s">
        <v>8315</v>
      </c>
      <c r="S412" s="9">
        <f t="shared" si="26"/>
        <v>42113.773113425923</v>
      </c>
      <c r="T412" s="9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5">
        <f t="shared" si="24"/>
        <v>315</v>
      </c>
      <c r="E413"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>
        <f t="shared" si="25"/>
        <v>15157.5</v>
      </c>
      <c r="Q413" s="5" t="s">
        <v>8310</v>
      </c>
      <c r="R413" t="s">
        <v>8315</v>
      </c>
      <c r="S413" s="9">
        <f t="shared" si="26"/>
        <v>41597.967638888884</v>
      </c>
      <c r="T413" s="9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5">
        <f t="shared" si="24"/>
        <v>671</v>
      </c>
      <c r="E414"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>
        <f t="shared" si="25"/>
        <v>1585.5</v>
      </c>
      <c r="Q414" s="5" t="s">
        <v>8310</v>
      </c>
      <c r="R414" t="s">
        <v>8315</v>
      </c>
      <c r="S414" s="9">
        <f t="shared" si="26"/>
        <v>41099.534467592588</v>
      </c>
      <c r="T414" s="9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5">
        <f t="shared" si="24"/>
        <v>651</v>
      </c>
      <c r="E415"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>
        <f t="shared" si="25"/>
        <v>6725.5</v>
      </c>
      <c r="Q415" s="5" t="s">
        <v>8310</v>
      </c>
      <c r="R415" t="s">
        <v>8315</v>
      </c>
      <c r="S415" s="9">
        <f t="shared" si="26"/>
        <v>41079.66910879629</v>
      </c>
      <c r="T415" s="9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5">
        <f t="shared" si="24"/>
        <v>528</v>
      </c>
      <c r="E416"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>
        <f t="shared" si="25"/>
        <v>9514</v>
      </c>
      <c r="Q416" s="5" t="s">
        <v>8310</v>
      </c>
      <c r="R416" t="s">
        <v>8315</v>
      </c>
      <c r="S416" s="9">
        <f t="shared" si="26"/>
        <v>41528.85491898148</v>
      </c>
      <c r="T416" s="9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5">
        <f t="shared" si="24"/>
        <v>30.059999999999945</v>
      </c>
      <c r="E417"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>
        <f t="shared" si="25"/>
        <v>715.03</v>
      </c>
      <c r="Q417" s="5" t="s">
        <v>8310</v>
      </c>
      <c r="R417" t="s">
        <v>8315</v>
      </c>
      <c r="S417" s="9">
        <f t="shared" si="26"/>
        <v>41904.643541666665</v>
      </c>
      <c r="T417" s="9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5">
        <f t="shared" si="24"/>
        <v>202.17000000000007</v>
      </c>
      <c r="E418"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>
        <f t="shared" si="25"/>
        <v>601.08500000000004</v>
      </c>
      <c r="Q418" s="5" t="s">
        <v>8310</v>
      </c>
      <c r="R418" t="s">
        <v>8315</v>
      </c>
      <c r="S418" s="9">
        <f t="shared" si="26"/>
        <v>41648.187858796293</v>
      </c>
      <c r="T418" s="9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5">
        <f t="shared" si="24"/>
        <v>26</v>
      </c>
      <c r="E419"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>
        <f t="shared" si="25"/>
        <v>5263</v>
      </c>
      <c r="Q419" s="5" t="s">
        <v>8310</v>
      </c>
      <c r="R419" t="s">
        <v>8315</v>
      </c>
      <c r="S419" s="9">
        <f t="shared" si="26"/>
        <v>41360.762268518512</v>
      </c>
      <c r="T419" s="9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5">
        <f t="shared" si="24"/>
        <v>142</v>
      </c>
      <c r="E420"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>
        <f t="shared" si="25"/>
        <v>11271</v>
      </c>
      <c r="Q420" s="5" t="s">
        <v>8310</v>
      </c>
      <c r="R420" t="s">
        <v>8315</v>
      </c>
      <c r="S420" s="9">
        <f t="shared" si="26"/>
        <v>42178.07403935185</v>
      </c>
      <c r="T420" s="9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5">
        <f t="shared" si="24"/>
        <v>35</v>
      </c>
      <c r="E421"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>
        <f t="shared" si="25"/>
        <v>4017.5</v>
      </c>
      <c r="Q421" s="5" t="s">
        <v>8310</v>
      </c>
      <c r="R421" t="s">
        <v>8315</v>
      </c>
      <c r="S421" s="9">
        <f t="shared" si="26"/>
        <v>41394.634108796294</v>
      </c>
      <c r="T421" s="9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5">
        <f t="shared" si="24"/>
        <v>-3285.5</v>
      </c>
      <c r="E422">
        <v>3300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>
        <f t="shared" si="25"/>
        <v>7.25</v>
      </c>
      <c r="Q422" s="5" t="s">
        <v>8310</v>
      </c>
      <c r="R422" t="s">
        <v>8316</v>
      </c>
      <c r="S422" s="9">
        <f t="shared" si="26"/>
        <v>41682.028136574074</v>
      </c>
      <c r="T422" s="9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5">
        <f t="shared" si="24"/>
        <v>-14699</v>
      </c>
      <c r="E423">
        <v>15000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>
        <f t="shared" si="25"/>
        <v>150.5</v>
      </c>
      <c r="Q423" s="5" t="s">
        <v>8310</v>
      </c>
      <c r="R423" t="s">
        <v>8316</v>
      </c>
      <c r="S423" s="9">
        <f t="shared" si="26"/>
        <v>42177.283055555548</v>
      </c>
      <c r="T423" s="9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5">
        <f t="shared" si="24"/>
        <v>-39570</v>
      </c>
      <c r="E424">
        <v>40000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>
        <f t="shared" si="25"/>
        <v>215</v>
      </c>
      <c r="Q424" s="5" t="s">
        <v>8310</v>
      </c>
      <c r="R424" t="s">
        <v>8316</v>
      </c>
      <c r="S424" s="9">
        <f t="shared" si="26"/>
        <v>41863.052048611113</v>
      </c>
      <c r="T424" s="9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5">
        <f t="shared" si="24"/>
        <v>-19847</v>
      </c>
      <c r="E425">
        <v>20000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>
        <f t="shared" si="25"/>
        <v>76.5</v>
      </c>
      <c r="Q425" s="5" t="s">
        <v>8310</v>
      </c>
      <c r="R425" t="s">
        <v>8316</v>
      </c>
      <c r="S425" s="9">
        <f t="shared" si="26"/>
        <v>41400.717939814815</v>
      </c>
      <c r="T425" s="9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5">
        <f t="shared" si="24"/>
        <v>-2796.1</v>
      </c>
      <c r="E426">
        <v>3000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>
        <f t="shared" si="25"/>
        <v>101.95000000000005</v>
      </c>
      <c r="Q426" s="5" t="s">
        <v>8310</v>
      </c>
      <c r="R426" t="s">
        <v>8316</v>
      </c>
      <c r="S426" s="9">
        <f t="shared" si="26"/>
        <v>40934.167812499996</v>
      </c>
      <c r="T426" s="9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5">
        <f t="shared" si="24"/>
        <v>-49994</v>
      </c>
      <c r="E427">
        <v>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>
        <f t="shared" si="25"/>
        <v>3</v>
      </c>
      <c r="Q427" s="5" t="s">
        <v>8310</v>
      </c>
      <c r="R427" t="s">
        <v>8316</v>
      </c>
      <c r="S427" s="9">
        <f t="shared" si="26"/>
        <v>42275.652824074066</v>
      </c>
      <c r="T427" s="9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5">
        <f t="shared" si="24"/>
        <v>-9867</v>
      </c>
      <c r="E428">
        <v>10000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>
        <f t="shared" si="25"/>
        <v>66.5</v>
      </c>
      <c r="Q428" s="5" t="s">
        <v>8310</v>
      </c>
      <c r="R428" t="s">
        <v>8316</v>
      </c>
      <c r="S428" s="9">
        <f t="shared" si="26"/>
        <v>42400.503634259258</v>
      </c>
      <c r="T428" s="9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5">
        <f t="shared" si="24"/>
        <v>-6500</v>
      </c>
      <c r="E429">
        <v>6500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>
        <f t="shared" si="25"/>
        <v>0</v>
      </c>
      <c r="Q429" s="5" t="s">
        <v>8310</v>
      </c>
      <c r="R429" t="s">
        <v>8316</v>
      </c>
      <c r="S429" s="9">
        <f t="shared" si="26"/>
        <v>42285.700694444444</v>
      </c>
      <c r="T429" s="9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5">
        <f t="shared" si="24"/>
        <v>-11324</v>
      </c>
      <c r="E430">
        <v>12000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>
        <f t="shared" si="25"/>
        <v>338</v>
      </c>
      <c r="Q430" s="5" t="s">
        <v>8310</v>
      </c>
      <c r="R430" t="s">
        <v>8316</v>
      </c>
      <c r="S430" s="9">
        <f t="shared" si="26"/>
        <v>41778.558391203704</v>
      </c>
      <c r="T430" s="9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5">
        <f t="shared" si="24"/>
        <v>-5000</v>
      </c>
      <c r="E431">
        <v>5000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>
        <f t="shared" si="25"/>
        <v>0</v>
      </c>
      <c r="Q431" s="5" t="s">
        <v>8310</v>
      </c>
      <c r="R431" t="s">
        <v>8316</v>
      </c>
      <c r="S431" s="9">
        <f t="shared" si="26"/>
        <v>40070.693078703705</v>
      </c>
      <c r="T431" s="9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5">
        <f t="shared" si="24"/>
        <v>-976</v>
      </c>
      <c r="E432">
        <v>1000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>
        <f t="shared" si="25"/>
        <v>12</v>
      </c>
      <c r="Q432" s="5" t="s">
        <v>8310</v>
      </c>
      <c r="R432" t="s">
        <v>8316</v>
      </c>
      <c r="S432" s="9">
        <f t="shared" si="26"/>
        <v>41512.898923611108</v>
      </c>
      <c r="T432" s="9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5">
        <f t="shared" si="24"/>
        <v>-2585</v>
      </c>
      <c r="E433">
        <v>3000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>
        <f t="shared" si="25"/>
        <v>207.5</v>
      </c>
      <c r="Q433" s="5" t="s">
        <v>8310</v>
      </c>
      <c r="R433" t="s">
        <v>8316</v>
      </c>
      <c r="S433" s="9">
        <f t="shared" si="26"/>
        <v>42526.662997685184</v>
      </c>
      <c r="T433" s="9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5">
        <f t="shared" si="24"/>
        <v>-5430</v>
      </c>
      <c r="E434">
        <v>6000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>
        <f t="shared" si="25"/>
        <v>285</v>
      </c>
      <c r="Q434" s="5" t="s">
        <v>8310</v>
      </c>
      <c r="R434" t="s">
        <v>8316</v>
      </c>
      <c r="S434" s="9">
        <f t="shared" si="26"/>
        <v>42238.51829861111</v>
      </c>
      <c r="T434" s="9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5">
        <f t="shared" si="24"/>
        <v>-3000</v>
      </c>
      <c r="E435">
        <v>3000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>
        <f t="shared" si="25"/>
        <v>0</v>
      </c>
      <c r="Q435" s="5" t="s">
        <v>8310</v>
      </c>
      <c r="R435" t="s">
        <v>8316</v>
      </c>
      <c r="S435" s="9">
        <f t="shared" si="26"/>
        <v>42228.421550925923</v>
      </c>
      <c r="T435" s="9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5">
        <f t="shared" si="24"/>
        <v>-2375</v>
      </c>
      <c r="E436">
        <v>2500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>
        <f t="shared" si="25"/>
        <v>62.5</v>
      </c>
      <c r="Q436" s="5" t="s">
        <v>8310</v>
      </c>
      <c r="R436" t="s">
        <v>8316</v>
      </c>
      <c r="S436" s="9">
        <f t="shared" si="26"/>
        <v>41576.626180555555</v>
      </c>
      <c r="T436" s="9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5">
        <f t="shared" si="24"/>
        <v>-109997</v>
      </c>
      <c r="E437">
        <v>110000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>
        <f t="shared" si="25"/>
        <v>1.5</v>
      </c>
      <c r="Q437" s="5" t="s">
        <v>8310</v>
      </c>
      <c r="R437" t="s">
        <v>8316</v>
      </c>
      <c r="S437" s="9">
        <f t="shared" si="26"/>
        <v>41500.539120370369</v>
      </c>
      <c r="T437" s="9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5">
        <f t="shared" si="24"/>
        <v>-1000</v>
      </c>
      <c r="E438">
        <v>1000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>
        <f t="shared" si="25"/>
        <v>0</v>
      </c>
      <c r="Q438" s="5" t="s">
        <v>8310</v>
      </c>
      <c r="R438" t="s">
        <v>8316</v>
      </c>
      <c r="S438" s="9">
        <f t="shared" si="26"/>
        <v>41456.154085648144</v>
      </c>
      <c r="T438" s="9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5">
        <f t="shared" si="24"/>
        <v>-7000</v>
      </c>
      <c r="E439">
        <v>7000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>
        <f t="shared" si="25"/>
        <v>0</v>
      </c>
      <c r="Q439" s="5" t="s">
        <v>8310</v>
      </c>
      <c r="R439" t="s">
        <v>8316</v>
      </c>
      <c r="S439" s="9">
        <f t="shared" si="26"/>
        <v>42591.110254629624</v>
      </c>
      <c r="T439" s="9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5">
        <f t="shared" si="24"/>
        <v>-18124</v>
      </c>
      <c r="E440">
        <v>20000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>
        <f t="shared" si="25"/>
        <v>938</v>
      </c>
      <c r="Q440" s="5" t="s">
        <v>8310</v>
      </c>
      <c r="R440" t="s">
        <v>8316</v>
      </c>
      <c r="S440" s="9">
        <f t="shared" si="26"/>
        <v>42296.052754629629</v>
      </c>
      <c r="T440" s="9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5">
        <f t="shared" si="24"/>
        <v>-450</v>
      </c>
      <c r="E441">
        <v>450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>
        <f t="shared" si="25"/>
        <v>0</v>
      </c>
      <c r="Q441" s="5" t="s">
        <v>8310</v>
      </c>
      <c r="R441" t="s">
        <v>8316</v>
      </c>
      <c r="S441" s="9">
        <f t="shared" si="26"/>
        <v>41919.553449074076</v>
      </c>
      <c r="T441" s="9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5">
        <f t="shared" si="24"/>
        <v>-4995</v>
      </c>
      <c r="E442">
        <v>5000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>
        <f t="shared" si="25"/>
        <v>2.5</v>
      </c>
      <c r="Q442" s="5" t="s">
        <v>8310</v>
      </c>
      <c r="R442" t="s">
        <v>8316</v>
      </c>
      <c r="S442" s="9">
        <f t="shared" si="26"/>
        <v>42423.777233796289</v>
      </c>
      <c r="T442" s="9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5">
        <f t="shared" si="24"/>
        <v>-400</v>
      </c>
      <c r="E443">
        <v>400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>
        <f t="shared" si="25"/>
        <v>0</v>
      </c>
      <c r="Q443" s="5" t="s">
        <v>8310</v>
      </c>
      <c r="R443" t="s">
        <v>8316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 s="15">
        <f t="shared" si="24"/>
        <v>-10309</v>
      </c>
      <c r="E444">
        <v>17000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>
        <f t="shared" si="25"/>
        <v>3345.5</v>
      </c>
      <c r="Q444" s="5" t="s">
        <v>8310</v>
      </c>
      <c r="R444" t="s">
        <v>8316</v>
      </c>
      <c r="S444" s="9">
        <f t="shared" si="26"/>
        <v>42024.680358796293</v>
      </c>
      <c r="T444" s="9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5">
        <f t="shared" si="24"/>
        <v>-9990</v>
      </c>
      <c r="E445">
        <v>10000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>
        <f t="shared" si="25"/>
        <v>5</v>
      </c>
      <c r="Q445" s="5" t="s">
        <v>8310</v>
      </c>
      <c r="R445" t="s">
        <v>8316</v>
      </c>
      <c r="S445" s="9">
        <f t="shared" si="26"/>
        <v>41649.806724537033</v>
      </c>
      <c r="T445" s="9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5">
        <f t="shared" si="24"/>
        <v>-950</v>
      </c>
      <c r="E446">
        <v>1000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>
        <f t="shared" si="25"/>
        <v>25</v>
      </c>
      <c r="Q446" s="5" t="s">
        <v>8310</v>
      </c>
      <c r="R446" t="s">
        <v>8316</v>
      </c>
      <c r="S446" s="9">
        <f t="shared" si="26"/>
        <v>40894.69862268518</v>
      </c>
      <c r="T446" s="9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5">
        <f t="shared" si="24"/>
        <v>-59998</v>
      </c>
      <c r="E447">
        <v>60000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>
        <f t="shared" si="25"/>
        <v>1</v>
      </c>
      <c r="Q447" s="5" t="s">
        <v>8310</v>
      </c>
      <c r="R447" t="s">
        <v>8316</v>
      </c>
      <c r="S447" s="9">
        <f t="shared" si="26"/>
        <v>42130.127025462956</v>
      </c>
      <c r="T447" s="9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5">
        <f t="shared" si="24"/>
        <v>-9734</v>
      </c>
      <c r="E448">
        <v>10500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>
        <f t="shared" si="25"/>
        <v>383</v>
      </c>
      <c r="Q448" s="5" t="s">
        <v>8310</v>
      </c>
      <c r="R448" t="s">
        <v>8316</v>
      </c>
      <c r="S448" s="9">
        <f t="shared" si="26"/>
        <v>42036.875231481477</v>
      </c>
      <c r="T448" s="9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5">
        <f t="shared" si="24"/>
        <v>-29995</v>
      </c>
      <c r="E449">
        <v>30000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>
        <f t="shared" si="25"/>
        <v>2.5</v>
      </c>
      <c r="Q449" s="5" t="s">
        <v>8310</v>
      </c>
      <c r="R449" t="s">
        <v>8316</v>
      </c>
      <c r="S449" s="9">
        <f t="shared" si="26"/>
        <v>41331.34679398148</v>
      </c>
      <c r="T449" s="9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5">
        <f t="shared" si="24"/>
        <v>-2417.9899999999998</v>
      </c>
      <c r="E450">
        <v>2500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>
        <f t="shared" si="25"/>
        <v>41.005000000000109</v>
      </c>
      <c r="Q450" s="5" t="s">
        <v>8310</v>
      </c>
      <c r="R450" t="s">
        <v>8316</v>
      </c>
      <c r="S450" s="9">
        <f t="shared" si="26"/>
        <v>41753.549710648142</v>
      </c>
      <c r="T450" s="9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5">
        <f t="shared" ref="D451:D514" si="28">F451-E451</f>
        <v>-1955</v>
      </c>
      <c r="E451">
        <v>2000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>
        <f t="shared" ref="P451:P514" si="29">AVERAGE(D451:E451)</f>
        <v>22.5</v>
      </c>
      <c r="Q451" s="5" t="s">
        <v>8310</v>
      </c>
      <c r="R451" t="s">
        <v>8316</v>
      </c>
      <c r="S451" s="9">
        <f t="shared" ref="S451:S514" si="30">(K451/86400)+25569+(-5/24)</f>
        <v>41534.359780092593</v>
      </c>
      <c r="T451" s="9">
        <f t="shared" ref="T451:T514" si="31">(J451/86400)+25569+(-5/24)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5">
        <f t="shared" si="28"/>
        <v>-49604</v>
      </c>
      <c r="E452">
        <v>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>
        <f t="shared" si="29"/>
        <v>198</v>
      </c>
      <c r="Q452" s="5" t="s">
        <v>8310</v>
      </c>
      <c r="R452" t="s">
        <v>8316</v>
      </c>
      <c r="S452" s="9">
        <f t="shared" si="30"/>
        <v>41654.73842592592</v>
      </c>
      <c r="T452" s="9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5">
        <f t="shared" si="28"/>
        <v>-20000</v>
      </c>
      <c r="E453">
        <v>20000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>
        <f t="shared" si="29"/>
        <v>0</v>
      </c>
      <c r="Q453" s="5" t="s">
        <v>8310</v>
      </c>
      <c r="R453" t="s">
        <v>8316</v>
      </c>
      <c r="S453" s="9">
        <f t="shared" si="30"/>
        <v>41634.506840277776</v>
      </c>
      <c r="T453" s="9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5">
        <f t="shared" si="28"/>
        <v>-270</v>
      </c>
      <c r="E454">
        <v>750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>
        <f t="shared" si="29"/>
        <v>240</v>
      </c>
      <c r="Q454" s="5" t="s">
        <v>8310</v>
      </c>
      <c r="R454" t="s">
        <v>8316</v>
      </c>
      <c r="S454" s="9">
        <f t="shared" si="30"/>
        <v>42107.49554398148</v>
      </c>
      <c r="T454" s="9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5">
        <f t="shared" si="28"/>
        <v>-94849</v>
      </c>
      <c r="E455">
        <v>94875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>
        <f t="shared" si="29"/>
        <v>13</v>
      </c>
      <c r="Q455" s="5" t="s">
        <v>8310</v>
      </c>
      <c r="R455" t="s">
        <v>8316</v>
      </c>
      <c r="S455" s="9">
        <f t="shared" si="30"/>
        <v>42038.616655092592</v>
      </c>
      <c r="T455" s="9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5">
        <f t="shared" si="28"/>
        <v>-9918</v>
      </c>
      <c r="E456">
        <v>10000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>
        <f t="shared" si="29"/>
        <v>41</v>
      </c>
      <c r="Q456" s="5" t="s">
        <v>8310</v>
      </c>
      <c r="R456" t="s">
        <v>8316</v>
      </c>
      <c r="S456" s="9">
        <f t="shared" si="30"/>
        <v>41938.508923611109</v>
      </c>
      <c r="T456" s="9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5">
        <f t="shared" si="28"/>
        <v>-64955</v>
      </c>
      <c r="E457">
        <v>65000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>
        <f t="shared" si="29"/>
        <v>22.5</v>
      </c>
      <c r="Q457" s="5" t="s">
        <v>8310</v>
      </c>
      <c r="R457" t="s">
        <v>8316</v>
      </c>
      <c r="S457" s="9">
        <f t="shared" si="30"/>
        <v>40970.794236111113</v>
      </c>
      <c r="T457" s="9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5">
        <f t="shared" si="28"/>
        <v>-8827</v>
      </c>
      <c r="E458">
        <v>8888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>
        <f t="shared" si="29"/>
        <v>30.5</v>
      </c>
      <c r="Q458" s="5" t="s">
        <v>8310</v>
      </c>
      <c r="R458" t="s">
        <v>8316</v>
      </c>
      <c r="S458" s="9">
        <f t="shared" si="30"/>
        <v>41547.486122685186</v>
      </c>
      <c r="T458" s="9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5">
        <f t="shared" si="28"/>
        <v>-20000</v>
      </c>
      <c r="E459">
        <v>20000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>
        <f t="shared" si="29"/>
        <v>0</v>
      </c>
      <c r="Q459" s="5" t="s">
        <v>8310</v>
      </c>
      <c r="R459" t="s">
        <v>8316</v>
      </c>
      <c r="S459" s="9">
        <f t="shared" si="30"/>
        <v>41837.559166666666</v>
      </c>
      <c r="T459" s="9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5">
        <f t="shared" si="28"/>
        <v>-9179</v>
      </c>
      <c r="E460">
        <v>10000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>
        <f t="shared" si="29"/>
        <v>410.5</v>
      </c>
      <c r="Q460" s="5" t="s">
        <v>8310</v>
      </c>
      <c r="R460" t="s">
        <v>8316</v>
      </c>
      <c r="S460" s="9">
        <f t="shared" si="30"/>
        <v>41378.491435185184</v>
      </c>
      <c r="T460" s="9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5">
        <f t="shared" si="28"/>
        <v>-38975</v>
      </c>
      <c r="E461">
        <v>39000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>
        <f t="shared" si="29"/>
        <v>12.5</v>
      </c>
      <c r="Q461" s="5" t="s">
        <v>8310</v>
      </c>
      <c r="R461" t="s">
        <v>8316</v>
      </c>
      <c r="S461" s="9">
        <f t="shared" si="30"/>
        <v>40800.432025462964</v>
      </c>
      <c r="T461" s="9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5">
        <f t="shared" si="28"/>
        <v>-8475</v>
      </c>
      <c r="E462">
        <v>8500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>
        <f t="shared" si="29"/>
        <v>12.5</v>
      </c>
      <c r="Q462" s="5" t="s">
        <v>8310</v>
      </c>
      <c r="R462" t="s">
        <v>8316</v>
      </c>
      <c r="S462" s="9">
        <f t="shared" si="30"/>
        <v>41759.334201388883</v>
      </c>
      <c r="T462" s="9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5">
        <f t="shared" si="28"/>
        <v>-550</v>
      </c>
      <c r="E463">
        <v>550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>
        <f t="shared" si="29"/>
        <v>0</v>
      </c>
      <c r="Q463" s="5" t="s">
        <v>8310</v>
      </c>
      <c r="R463" t="s">
        <v>8316</v>
      </c>
      <c r="S463" s="9">
        <f t="shared" si="30"/>
        <v>41407.638506944444</v>
      </c>
      <c r="T463" s="9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5">
        <f t="shared" si="28"/>
        <v>-100000</v>
      </c>
      <c r="E464">
        <v>100000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>
        <f t="shared" si="29"/>
        <v>0</v>
      </c>
      <c r="Q464" s="5" t="s">
        <v>8310</v>
      </c>
      <c r="R464" t="s">
        <v>8316</v>
      </c>
      <c r="S464" s="9">
        <f t="shared" si="30"/>
        <v>40704.918298611105</v>
      </c>
      <c r="T464" s="9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5">
        <f t="shared" si="28"/>
        <v>-53750</v>
      </c>
      <c r="E465">
        <v>55000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>
        <f t="shared" si="29"/>
        <v>625</v>
      </c>
      <c r="Q465" s="5" t="s">
        <v>8310</v>
      </c>
      <c r="R465" t="s">
        <v>8316</v>
      </c>
      <c r="S465" s="9">
        <f t="shared" si="30"/>
        <v>40750.501770833333</v>
      </c>
      <c r="T465" s="9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5">
        <f t="shared" si="28"/>
        <v>-1009</v>
      </c>
      <c r="E466">
        <v>1010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>
        <f t="shared" si="29"/>
        <v>0.5</v>
      </c>
      <c r="Q466" s="5" t="s">
        <v>8310</v>
      </c>
      <c r="R466" t="s">
        <v>8316</v>
      </c>
      <c r="S466" s="9">
        <f t="shared" si="30"/>
        <v>42488.640451388885</v>
      </c>
      <c r="T466" s="9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5">
        <f t="shared" si="28"/>
        <v>-374</v>
      </c>
      <c r="E467">
        <v>512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>
        <f t="shared" si="29"/>
        <v>69</v>
      </c>
      <c r="Q467" s="5" t="s">
        <v>8310</v>
      </c>
      <c r="R467" t="s">
        <v>8316</v>
      </c>
      <c r="S467" s="9">
        <f t="shared" si="30"/>
        <v>41800.911736111106</v>
      </c>
      <c r="T467" s="9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5">
        <f t="shared" si="28"/>
        <v>-9924</v>
      </c>
      <c r="E468">
        <v>10000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>
        <f t="shared" si="29"/>
        <v>38</v>
      </c>
      <c r="Q468" s="5" t="s">
        <v>8310</v>
      </c>
      <c r="R468" t="s">
        <v>8316</v>
      </c>
      <c r="S468" s="9">
        <f t="shared" si="30"/>
        <v>41129.734537037039</v>
      </c>
      <c r="T468" s="9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5">
        <f t="shared" si="28"/>
        <v>-15685</v>
      </c>
      <c r="E469">
        <v>20000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>
        <f t="shared" si="29"/>
        <v>2157.5</v>
      </c>
      <c r="Q469" s="5" t="s">
        <v>8310</v>
      </c>
      <c r="R469" t="s">
        <v>8316</v>
      </c>
      <c r="S469" s="9">
        <f t="shared" si="30"/>
        <v>41135.471458333333</v>
      </c>
      <c r="T469" s="9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5">
        <f t="shared" si="28"/>
        <v>-7500</v>
      </c>
      <c r="E470">
        <v>7500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>
        <f t="shared" si="29"/>
        <v>0</v>
      </c>
      <c r="Q470" s="5" t="s">
        <v>8310</v>
      </c>
      <c r="R470" t="s">
        <v>8316</v>
      </c>
      <c r="S470" s="9">
        <f t="shared" si="30"/>
        <v>41040.959293981483</v>
      </c>
      <c r="T470" s="9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5">
        <f t="shared" si="28"/>
        <v>-6000</v>
      </c>
      <c r="E471">
        <v>6000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>
        <f t="shared" si="29"/>
        <v>0</v>
      </c>
      <c r="Q471" s="5" t="s">
        <v>8310</v>
      </c>
      <c r="R471" t="s">
        <v>8316</v>
      </c>
      <c r="S471" s="9">
        <f t="shared" si="30"/>
        <v>41827.781527777777</v>
      </c>
      <c r="T471" s="9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5">
        <f t="shared" si="28"/>
        <v>-4949</v>
      </c>
      <c r="E472">
        <v>5000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>
        <f t="shared" si="29"/>
        <v>25.5</v>
      </c>
      <c r="Q472" s="5" t="s">
        <v>8310</v>
      </c>
      <c r="R472" t="s">
        <v>8316</v>
      </c>
      <c r="S472" s="9">
        <f t="shared" si="30"/>
        <v>41604.959363425922</v>
      </c>
      <c r="T472" s="9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5">
        <f t="shared" si="28"/>
        <v>-48459</v>
      </c>
      <c r="E473">
        <v>55000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>
        <f t="shared" si="29"/>
        <v>3270.5</v>
      </c>
      <c r="Q473" s="5" t="s">
        <v>8310</v>
      </c>
      <c r="R473" t="s">
        <v>8316</v>
      </c>
      <c r="S473" s="9">
        <f t="shared" si="30"/>
        <v>41703.513645833329</v>
      </c>
      <c r="T473" s="9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5">
        <f t="shared" si="28"/>
        <v>-659</v>
      </c>
      <c r="E474">
        <v>800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>
        <f t="shared" si="29"/>
        <v>70.5</v>
      </c>
      <c r="Q474" s="5" t="s">
        <v>8310</v>
      </c>
      <c r="R474" t="s">
        <v>8316</v>
      </c>
      <c r="S474" s="9">
        <f t="shared" si="30"/>
        <v>41844.714328703703</v>
      </c>
      <c r="T474" s="9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5">
        <f t="shared" si="28"/>
        <v>-29139</v>
      </c>
      <c r="E475">
        <v>30000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>
        <f t="shared" si="29"/>
        <v>430.5</v>
      </c>
      <c r="Q475" s="5" t="s">
        <v>8310</v>
      </c>
      <c r="R475" t="s">
        <v>8316</v>
      </c>
      <c r="S475" s="9">
        <f t="shared" si="30"/>
        <v>41869.489803240736</v>
      </c>
      <c r="T475" s="9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5">
        <f t="shared" si="28"/>
        <v>-3299</v>
      </c>
      <c r="E476">
        <v>3300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>
        <f t="shared" si="29"/>
        <v>0.5</v>
      </c>
      <c r="Q476" s="5" t="s">
        <v>8310</v>
      </c>
      <c r="R476" t="s">
        <v>8316</v>
      </c>
      <c r="S476" s="9">
        <f t="shared" si="30"/>
        <v>42753.120706018519</v>
      </c>
      <c r="T476" s="9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5">
        <f t="shared" si="28"/>
        <v>-2000</v>
      </c>
      <c r="E477">
        <v>2000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>
        <f t="shared" si="29"/>
        <v>0</v>
      </c>
      <c r="Q477" s="5" t="s">
        <v>8310</v>
      </c>
      <c r="R477" t="s">
        <v>8316</v>
      </c>
      <c r="S477" s="9">
        <f t="shared" si="30"/>
        <v>42099.877812500003</v>
      </c>
      <c r="T477" s="9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5">
        <f t="shared" si="28"/>
        <v>-215093.41</v>
      </c>
      <c r="E478">
        <v>220000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>
        <f t="shared" si="29"/>
        <v>2453.2949999999983</v>
      </c>
      <c r="Q478" s="5" t="s">
        <v>8310</v>
      </c>
      <c r="R478" t="s">
        <v>8316</v>
      </c>
      <c r="S478" s="9">
        <f t="shared" si="30"/>
        <v>41757.76667824074</v>
      </c>
      <c r="T478" s="9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5">
        <f t="shared" si="28"/>
        <v>-1500</v>
      </c>
      <c r="E479">
        <v>1500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>
        <f t="shared" si="29"/>
        <v>0</v>
      </c>
      <c r="Q479" s="5" t="s">
        <v>8310</v>
      </c>
      <c r="R479" t="s">
        <v>8316</v>
      </c>
      <c r="S479" s="9">
        <f t="shared" si="30"/>
        <v>40987.626550925925</v>
      </c>
      <c r="T479" s="9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5">
        <f t="shared" si="28"/>
        <v>-10000</v>
      </c>
      <c r="E480"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>
        <f t="shared" si="29"/>
        <v>0</v>
      </c>
      <c r="Q480" s="5" t="s">
        <v>8310</v>
      </c>
      <c r="R480" t="s">
        <v>8316</v>
      </c>
      <c r="S480" s="9">
        <f t="shared" si="30"/>
        <v>42065.702650462961</v>
      </c>
      <c r="T480" s="9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5">
        <f t="shared" si="28"/>
        <v>-10116</v>
      </c>
      <c r="E481">
        <v>15000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>
        <f t="shared" si="29"/>
        <v>2442</v>
      </c>
      <c r="Q481" s="5" t="s">
        <v>8310</v>
      </c>
      <c r="R481" t="s">
        <v>8316</v>
      </c>
      <c r="S481" s="9">
        <f t="shared" si="30"/>
        <v>41904.199479166666</v>
      </c>
      <c r="T481" s="9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5">
        <f t="shared" si="28"/>
        <v>-32236</v>
      </c>
      <c r="E482">
        <v>40000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>
        <f t="shared" si="29"/>
        <v>3882</v>
      </c>
      <c r="Q482" s="5" t="s">
        <v>8310</v>
      </c>
      <c r="R482" t="s">
        <v>8316</v>
      </c>
      <c r="S482" s="9">
        <f t="shared" si="30"/>
        <v>41465.29184027778</v>
      </c>
      <c r="T482" s="9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5">
        <f t="shared" si="28"/>
        <v>-28170</v>
      </c>
      <c r="E483">
        <v>30000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>
        <f t="shared" si="29"/>
        <v>915</v>
      </c>
      <c r="Q483" s="5" t="s">
        <v>8310</v>
      </c>
      <c r="R483" t="s">
        <v>8316</v>
      </c>
      <c r="S483" s="9">
        <f t="shared" si="30"/>
        <v>41162.46399305555</v>
      </c>
      <c r="T483" s="9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5">
        <f t="shared" si="28"/>
        <v>-9990</v>
      </c>
      <c r="E484">
        <v>10000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>
        <f t="shared" si="29"/>
        <v>5</v>
      </c>
      <c r="Q484" s="5" t="s">
        <v>8310</v>
      </c>
      <c r="R484" t="s">
        <v>8316</v>
      </c>
      <c r="S484" s="9">
        <f t="shared" si="30"/>
        <v>42447.688541666663</v>
      </c>
      <c r="T484" s="9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5">
        <f t="shared" si="28"/>
        <v>-7470</v>
      </c>
      <c r="E485">
        <v>15000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>
        <f t="shared" si="29"/>
        <v>3765</v>
      </c>
      <c r="Q485" s="5" t="s">
        <v>8310</v>
      </c>
      <c r="R485" t="s">
        <v>8316</v>
      </c>
      <c r="S485" s="9">
        <f t="shared" si="30"/>
        <v>41242.989259259259</v>
      </c>
      <c r="T485" s="9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5">
        <f t="shared" si="28"/>
        <v>-79851</v>
      </c>
      <c r="E486">
        <v>80000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>
        <f t="shared" si="29"/>
        <v>74.5</v>
      </c>
      <c r="Q486" s="5" t="s">
        <v>8310</v>
      </c>
      <c r="R486" t="s">
        <v>8316</v>
      </c>
      <c r="S486" s="9">
        <f t="shared" si="30"/>
        <v>42272.731157407405</v>
      </c>
      <c r="T486" s="9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5">
        <f t="shared" si="28"/>
        <v>-29640.989999999998</v>
      </c>
      <c r="E487">
        <v>37956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>
        <f t="shared" si="29"/>
        <v>4157.505000000001</v>
      </c>
      <c r="Q487" s="5" t="s">
        <v>8310</v>
      </c>
      <c r="R487" t="s">
        <v>8316</v>
      </c>
      <c r="S487" s="9">
        <f t="shared" si="30"/>
        <v>41381.297442129631</v>
      </c>
      <c r="T487" s="9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5">
        <f t="shared" si="28"/>
        <v>-549950</v>
      </c>
      <c r="E488">
        <v>550000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>
        <f t="shared" si="29"/>
        <v>25</v>
      </c>
      <c r="Q488" s="5" t="s">
        <v>8310</v>
      </c>
      <c r="R488" t="s">
        <v>8316</v>
      </c>
      <c r="S488" s="9">
        <f t="shared" si="30"/>
        <v>41761.734247685185</v>
      </c>
      <c r="T488" s="9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5">
        <f t="shared" si="28"/>
        <v>-50000</v>
      </c>
      <c r="E489">
        <v>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>
        <f t="shared" si="29"/>
        <v>0</v>
      </c>
      <c r="Q489" s="5" t="s">
        <v>8310</v>
      </c>
      <c r="R489" t="s">
        <v>8316</v>
      </c>
      <c r="S489" s="9">
        <f t="shared" si="30"/>
        <v>42669.386504629627</v>
      </c>
      <c r="T489" s="9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5">
        <f t="shared" si="28"/>
        <v>-12000</v>
      </c>
      <c r="E490">
        <v>12000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>
        <f t="shared" si="29"/>
        <v>0</v>
      </c>
      <c r="Q490" s="5" t="s">
        <v>8310</v>
      </c>
      <c r="R490" t="s">
        <v>8316</v>
      </c>
      <c r="S490" s="9">
        <f t="shared" si="30"/>
        <v>42713.84606481481</v>
      </c>
      <c r="T490" s="9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5">
        <f t="shared" si="28"/>
        <v>-74782</v>
      </c>
      <c r="E491">
        <v>74997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>
        <f t="shared" si="29"/>
        <v>107.5</v>
      </c>
      <c r="Q491" s="5" t="s">
        <v>8310</v>
      </c>
      <c r="R491" t="s">
        <v>8316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 s="15">
        <f t="shared" si="28"/>
        <v>-1000</v>
      </c>
      <c r="E492">
        <v>1000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>
        <f t="shared" si="29"/>
        <v>0</v>
      </c>
      <c r="Q492" s="5" t="s">
        <v>8310</v>
      </c>
      <c r="R492" t="s">
        <v>8316</v>
      </c>
      <c r="S492" s="9">
        <f t="shared" si="30"/>
        <v>41113.760243055549</v>
      </c>
      <c r="T492" s="9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5">
        <f t="shared" si="28"/>
        <v>-10000</v>
      </c>
      <c r="E493">
        <v>10000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>
        <f t="shared" si="29"/>
        <v>0</v>
      </c>
      <c r="Q493" s="5" t="s">
        <v>8310</v>
      </c>
      <c r="R493" t="s">
        <v>8316</v>
      </c>
      <c r="S493" s="9">
        <f t="shared" si="30"/>
        <v>42366.774293981478</v>
      </c>
      <c r="T493" s="9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5">
        <f t="shared" si="28"/>
        <v>-10000000</v>
      </c>
      <c r="E494">
        <v>10000000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>
        <f t="shared" si="29"/>
        <v>0</v>
      </c>
      <c r="Q494" s="5" t="s">
        <v>8310</v>
      </c>
      <c r="R494" t="s">
        <v>8316</v>
      </c>
      <c r="S494" s="9">
        <f t="shared" si="30"/>
        <v>42595.826736111114</v>
      </c>
      <c r="T494" s="9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5">
        <f t="shared" si="28"/>
        <v>-30000</v>
      </c>
      <c r="E495">
        <v>30000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>
        <f t="shared" si="29"/>
        <v>0</v>
      </c>
      <c r="Q495" s="5" t="s">
        <v>8310</v>
      </c>
      <c r="R495" t="s">
        <v>8316</v>
      </c>
      <c r="S495" s="9">
        <f t="shared" si="30"/>
        <v>42114.517800925925</v>
      </c>
      <c r="T495" s="9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5">
        <f t="shared" si="28"/>
        <v>-19969</v>
      </c>
      <c r="E496">
        <v>20000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>
        <f t="shared" si="29"/>
        <v>15.5</v>
      </c>
      <c r="Q496" s="5" t="s">
        <v>8310</v>
      </c>
      <c r="R496" t="s">
        <v>8316</v>
      </c>
      <c r="S496" s="9">
        <f t="shared" si="30"/>
        <v>41799.62228009259</v>
      </c>
      <c r="T496" s="9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5">
        <f t="shared" si="28"/>
        <v>-7000</v>
      </c>
      <c r="E497">
        <v>7000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>
        <f t="shared" si="29"/>
        <v>0</v>
      </c>
      <c r="Q497" s="5" t="s">
        <v>8310</v>
      </c>
      <c r="R497" t="s">
        <v>8316</v>
      </c>
      <c r="S497" s="9">
        <f t="shared" si="30"/>
        <v>42171.619270833333</v>
      </c>
      <c r="T497" s="9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5">
        <f t="shared" si="28"/>
        <v>-59999</v>
      </c>
      <c r="E498">
        <v>60000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>
        <f t="shared" si="29"/>
        <v>0.5</v>
      </c>
      <c r="Q498" s="5" t="s">
        <v>8310</v>
      </c>
      <c r="R498" t="s">
        <v>8316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5">
        <f t="shared" si="28"/>
        <v>-4450</v>
      </c>
      <c r="E499">
        <v>4480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>
        <f t="shared" si="29"/>
        <v>15</v>
      </c>
      <c r="Q499" s="5" t="s">
        <v>8310</v>
      </c>
      <c r="R499" t="s">
        <v>8316</v>
      </c>
      <c r="S499" s="9">
        <f t="shared" si="30"/>
        <v>41944.829456018517</v>
      </c>
      <c r="T499" s="9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5">
        <f t="shared" si="28"/>
        <v>-62114</v>
      </c>
      <c r="E500">
        <v>65108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>
        <f t="shared" si="29"/>
        <v>1497</v>
      </c>
      <c r="Q500" s="5" t="s">
        <v>8310</v>
      </c>
      <c r="R500" t="s">
        <v>8316</v>
      </c>
      <c r="S500" s="9">
        <f t="shared" si="30"/>
        <v>40858.553807870368</v>
      </c>
      <c r="T500" s="9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5">
        <f t="shared" si="28"/>
        <v>-18090</v>
      </c>
      <c r="E501">
        <v>20000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>
        <f t="shared" si="29"/>
        <v>955</v>
      </c>
      <c r="Q501" s="5" t="s">
        <v>8310</v>
      </c>
      <c r="R501" t="s">
        <v>8316</v>
      </c>
      <c r="S501" s="9">
        <f t="shared" si="30"/>
        <v>40043.687129629623</v>
      </c>
      <c r="T501" s="9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5">
        <f t="shared" si="28"/>
        <v>-6285</v>
      </c>
      <c r="E502">
        <v>6500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>
        <f t="shared" si="29"/>
        <v>107.5</v>
      </c>
      <c r="Q502" s="5" t="s">
        <v>8310</v>
      </c>
      <c r="R502" t="s">
        <v>8316</v>
      </c>
      <c r="S502" s="9">
        <f t="shared" si="30"/>
        <v>40247.677673611106</v>
      </c>
      <c r="T502" s="9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5">
        <f t="shared" si="28"/>
        <v>-10000</v>
      </c>
      <c r="E503"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>
        <f t="shared" si="29"/>
        <v>0</v>
      </c>
      <c r="Q503" s="5" t="s">
        <v>8310</v>
      </c>
      <c r="R503" t="s">
        <v>8316</v>
      </c>
      <c r="S503" s="9">
        <f t="shared" si="30"/>
        <v>40703.026053240741</v>
      </c>
      <c r="T503" s="9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5">
        <f t="shared" si="28"/>
        <v>-19770</v>
      </c>
      <c r="E504">
        <v>20000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>
        <f t="shared" si="29"/>
        <v>115</v>
      </c>
      <c r="Q504" s="5" t="s">
        <v>8310</v>
      </c>
      <c r="R504" t="s">
        <v>8316</v>
      </c>
      <c r="S504" s="9">
        <f t="shared" si="30"/>
        <v>40956.345196759255</v>
      </c>
      <c r="T504" s="9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5">
        <f t="shared" si="28"/>
        <v>-6386</v>
      </c>
      <c r="E505">
        <v>6500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>
        <f t="shared" si="29"/>
        <v>57</v>
      </c>
      <c r="Q505" s="5" t="s">
        <v>8310</v>
      </c>
      <c r="R505" t="s">
        <v>8316</v>
      </c>
      <c r="S505" s="9">
        <f t="shared" si="30"/>
        <v>41991.318321759252</v>
      </c>
      <c r="T505" s="9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5">
        <f t="shared" si="28"/>
        <v>-24165</v>
      </c>
      <c r="E506">
        <v>24500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>
        <f t="shared" si="29"/>
        <v>167.5</v>
      </c>
      <c r="Q506" s="5" t="s">
        <v>8310</v>
      </c>
      <c r="R506" t="s">
        <v>8316</v>
      </c>
      <c r="S506" s="9">
        <f t="shared" si="30"/>
        <v>40949.775312499994</v>
      </c>
      <c r="T506" s="9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5">
        <f t="shared" si="28"/>
        <v>-11948</v>
      </c>
      <c r="E507">
        <v>12000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>
        <f t="shared" si="29"/>
        <v>26</v>
      </c>
      <c r="Q507" s="5" t="s">
        <v>8310</v>
      </c>
      <c r="R507" t="s">
        <v>8316</v>
      </c>
      <c r="S507" s="9">
        <f t="shared" si="30"/>
        <v>42317.889884259253</v>
      </c>
      <c r="T507" s="9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5">
        <f t="shared" si="28"/>
        <v>-199750</v>
      </c>
      <c r="E508">
        <v>200000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>
        <f t="shared" si="29"/>
        <v>125</v>
      </c>
      <c r="Q508" s="5" t="s">
        <v>8310</v>
      </c>
      <c r="R508" t="s">
        <v>8316</v>
      </c>
      <c r="S508" s="9">
        <f t="shared" si="30"/>
        <v>41466.343981481477</v>
      </c>
      <c r="T508" s="9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5">
        <f t="shared" si="28"/>
        <v>-19360</v>
      </c>
      <c r="E509">
        <v>20000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>
        <f t="shared" si="29"/>
        <v>320</v>
      </c>
      <c r="Q509" s="5" t="s">
        <v>8310</v>
      </c>
      <c r="R509" t="s">
        <v>8316</v>
      </c>
      <c r="S509" s="9">
        <f t="shared" si="30"/>
        <v>41156.750659722216</v>
      </c>
      <c r="T509" s="9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5">
        <f t="shared" si="28"/>
        <v>-49600</v>
      </c>
      <c r="E510">
        <v>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>
        <f t="shared" si="29"/>
        <v>200</v>
      </c>
      <c r="Q510" s="5" t="s">
        <v>8310</v>
      </c>
      <c r="R510" t="s">
        <v>8316</v>
      </c>
      <c r="S510" s="9">
        <f t="shared" si="30"/>
        <v>40994.815983796296</v>
      </c>
      <c r="T510" s="9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5">
        <f t="shared" si="28"/>
        <v>-4990</v>
      </c>
      <c r="E511">
        <v>5000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>
        <f t="shared" si="29"/>
        <v>5</v>
      </c>
      <c r="Q511" s="5" t="s">
        <v>8310</v>
      </c>
      <c r="R511" t="s">
        <v>8316</v>
      </c>
      <c r="S511" s="9">
        <f t="shared" si="30"/>
        <v>42153.423263888886</v>
      </c>
      <c r="T511" s="9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5">
        <f t="shared" si="28"/>
        <v>-14000</v>
      </c>
      <c r="E512">
        <v>14000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>
        <f t="shared" si="29"/>
        <v>0</v>
      </c>
      <c r="Q512" s="5" t="s">
        <v>8310</v>
      </c>
      <c r="R512" t="s">
        <v>8316</v>
      </c>
      <c r="S512" s="9">
        <f t="shared" si="30"/>
        <v>42399.968043981477</v>
      </c>
      <c r="T512" s="9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5">
        <f t="shared" si="28"/>
        <v>-4850</v>
      </c>
      <c r="E513">
        <v>5000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>
        <f t="shared" si="29"/>
        <v>75</v>
      </c>
      <c r="Q513" s="5" t="s">
        <v>8310</v>
      </c>
      <c r="R513" t="s">
        <v>8316</v>
      </c>
      <c r="S513" s="9">
        <f t="shared" si="30"/>
        <v>41340.09469907407</v>
      </c>
      <c r="T513" s="9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5">
        <f t="shared" si="28"/>
        <v>-7989</v>
      </c>
      <c r="E514">
        <v>8000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>
        <f t="shared" si="29"/>
        <v>5.5</v>
      </c>
      <c r="Q514" s="5" t="s">
        <v>8310</v>
      </c>
      <c r="R514" t="s">
        <v>8316</v>
      </c>
      <c r="S514" s="9">
        <f t="shared" si="30"/>
        <v>42649.533877314818</v>
      </c>
      <c r="T514" s="9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5">
        <f t="shared" ref="D515:D578" si="32">F515-E515</f>
        <v>-43038</v>
      </c>
      <c r="E515">
        <v>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>
        <f t="shared" ref="P515:P578" si="33">AVERAGE(D515:E515)</f>
        <v>3481</v>
      </c>
      <c r="Q515" s="5" t="s">
        <v>8310</v>
      </c>
      <c r="R515" t="s">
        <v>8316</v>
      </c>
      <c r="S515" s="9">
        <f t="shared" ref="S515:S578" si="34">(K515/86400)+25569+(-5/24)</f>
        <v>42552.445659722223</v>
      </c>
      <c r="T515" s="9">
        <f t="shared" ref="T515:T578" si="35">(J515/86400)+25569+(-5/24)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5">
        <f t="shared" si="32"/>
        <v>-1450</v>
      </c>
      <c r="E516">
        <v>1500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>
        <f t="shared" si="33"/>
        <v>25</v>
      </c>
      <c r="Q516" s="5" t="s">
        <v>8310</v>
      </c>
      <c r="R516" t="s">
        <v>8316</v>
      </c>
      <c r="S516" s="9">
        <f t="shared" si="34"/>
        <v>41830.405636574069</v>
      </c>
      <c r="T516" s="9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5">
        <f t="shared" si="32"/>
        <v>-72349</v>
      </c>
      <c r="E517">
        <v>97000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>
        <f t="shared" si="33"/>
        <v>12325.5</v>
      </c>
      <c r="Q517" s="5" t="s">
        <v>8310</v>
      </c>
      <c r="R517" t="s">
        <v>8316</v>
      </c>
      <c r="S517" s="9">
        <f t="shared" si="34"/>
        <v>42327.282418981478</v>
      </c>
      <c r="T517" s="9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5">
        <f t="shared" si="32"/>
        <v>-5000</v>
      </c>
      <c r="E518">
        <v>5000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>
        <f t="shared" si="33"/>
        <v>0</v>
      </c>
      <c r="Q518" s="5" t="s">
        <v>8310</v>
      </c>
      <c r="R518" t="s">
        <v>8316</v>
      </c>
      <c r="S518" s="9">
        <f t="shared" si="34"/>
        <v>42091.570370370369</v>
      </c>
      <c r="T518" s="9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5">
        <f t="shared" si="32"/>
        <v>-14795</v>
      </c>
      <c r="E519">
        <v>15000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>
        <f t="shared" si="33"/>
        <v>102.5</v>
      </c>
      <c r="Q519" s="5" t="s">
        <v>8310</v>
      </c>
      <c r="R519" t="s">
        <v>8316</v>
      </c>
      <c r="S519" s="9">
        <f t="shared" si="34"/>
        <v>42738.406956018516</v>
      </c>
      <c r="T519" s="9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5">
        <f t="shared" si="32"/>
        <v>-7175</v>
      </c>
      <c r="E520">
        <v>7175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>
        <f t="shared" si="33"/>
        <v>0</v>
      </c>
      <c r="Q520" s="5" t="s">
        <v>8310</v>
      </c>
      <c r="R520" t="s">
        <v>8316</v>
      </c>
      <c r="S520" s="9">
        <f t="shared" si="34"/>
        <v>42223.407685185179</v>
      </c>
      <c r="T520" s="9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5">
        <f t="shared" si="32"/>
        <v>-9255</v>
      </c>
      <c r="E521">
        <v>12001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>
        <f t="shared" si="33"/>
        <v>1373</v>
      </c>
      <c r="Q521" s="5" t="s">
        <v>8310</v>
      </c>
      <c r="R521" t="s">
        <v>8316</v>
      </c>
      <c r="S521" s="9">
        <f t="shared" si="34"/>
        <v>41218.183113425919</v>
      </c>
      <c r="T521" s="9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5">
        <f t="shared" si="32"/>
        <v>105</v>
      </c>
      <c r="E522"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>
        <f t="shared" si="33"/>
        <v>2552.5</v>
      </c>
      <c r="Q522" s="5" t="s">
        <v>8317</v>
      </c>
      <c r="R522" t="s">
        <v>8318</v>
      </c>
      <c r="S522" s="9">
        <f t="shared" si="34"/>
        <v>42318.493761574071</v>
      </c>
      <c r="T522" s="9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5">
        <f t="shared" si="32"/>
        <v>232</v>
      </c>
      <c r="E523"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>
        <f t="shared" si="33"/>
        <v>2616</v>
      </c>
      <c r="Q523" s="5" t="s">
        <v>8317</v>
      </c>
      <c r="R523" t="s">
        <v>8318</v>
      </c>
      <c r="S523" s="9">
        <f t="shared" si="34"/>
        <v>42645.884479166663</v>
      </c>
      <c r="T523" s="9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5">
        <f t="shared" si="32"/>
        <v>440</v>
      </c>
      <c r="E524"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>
        <f t="shared" si="33"/>
        <v>1720</v>
      </c>
      <c r="Q524" s="5" t="s">
        <v>8317</v>
      </c>
      <c r="R524" t="s">
        <v>8318</v>
      </c>
      <c r="S524" s="9">
        <f t="shared" si="34"/>
        <v>42429.832465277774</v>
      </c>
      <c r="T524" s="9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5">
        <f t="shared" si="32"/>
        <v>1030</v>
      </c>
      <c r="E525"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>
        <f t="shared" si="33"/>
        <v>3015</v>
      </c>
      <c r="Q525" s="5" t="s">
        <v>8317</v>
      </c>
      <c r="R525" t="s">
        <v>8318</v>
      </c>
      <c r="S525" s="9">
        <f t="shared" si="34"/>
        <v>42237.924490740734</v>
      </c>
      <c r="T525" s="9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5">
        <f t="shared" si="32"/>
        <v>303.55000000000018</v>
      </c>
      <c r="E526"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>
        <f t="shared" si="33"/>
        <v>1901.7750000000001</v>
      </c>
      <c r="Q526" s="5" t="s">
        <v>8317</v>
      </c>
      <c r="R526" t="s">
        <v>8318</v>
      </c>
      <c r="S526" s="9">
        <f t="shared" si="34"/>
        <v>42492.508900462963</v>
      </c>
      <c r="T526" s="9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5">
        <f t="shared" si="32"/>
        <v>0</v>
      </c>
      <c r="E527"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>
        <f t="shared" si="33"/>
        <v>6000</v>
      </c>
      <c r="Q527" s="5" t="s">
        <v>8317</v>
      </c>
      <c r="R527" t="s">
        <v>8318</v>
      </c>
      <c r="S527" s="9">
        <f t="shared" si="34"/>
        <v>41850.192604166667</v>
      </c>
      <c r="T527" s="9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5">
        <f t="shared" si="32"/>
        <v>210</v>
      </c>
      <c r="E528"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>
        <f t="shared" si="33"/>
        <v>855</v>
      </c>
      <c r="Q528" s="5" t="s">
        <v>8317</v>
      </c>
      <c r="R528" t="s">
        <v>8318</v>
      </c>
      <c r="S528" s="9">
        <f t="shared" si="34"/>
        <v>42192.383611111109</v>
      </c>
      <c r="T528" s="9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5">
        <f t="shared" si="32"/>
        <v>85</v>
      </c>
      <c r="E529"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>
        <f t="shared" si="33"/>
        <v>5042.5</v>
      </c>
      <c r="Q529" s="5" t="s">
        <v>8317</v>
      </c>
      <c r="R529" t="s">
        <v>8318</v>
      </c>
      <c r="S529" s="9">
        <f t="shared" si="34"/>
        <v>42752.997291666667</v>
      </c>
      <c r="T529" s="9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5">
        <f t="shared" si="32"/>
        <v>180</v>
      </c>
      <c r="E530"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>
        <f t="shared" si="33"/>
        <v>665</v>
      </c>
      <c r="Q530" s="5" t="s">
        <v>8317</v>
      </c>
      <c r="R530" t="s">
        <v>8318</v>
      </c>
      <c r="S530" s="9">
        <f t="shared" si="34"/>
        <v>42155.71188657407</v>
      </c>
      <c r="T530" s="9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5">
        <f t="shared" si="32"/>
        <v>365</v>
      </c>
      <c r="E531"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>
        <f t="shared" si="33"/>
        <v>782.5</v>
      </c>
      <c r="Q531" s="5" t="s">
        <v>8317</v>
      </c>
      <c r="R531" t="s">
        <v>8318</v>
      </c>
      <c r="S531" s="9">
        <f t="shared" si="34"/>
        <v>42724.822847222218</v>
      </c>
      <c r="T531" s="9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5">
        <f t="shared" si="32"/>
        <v>265</v>
      </c>
      <c r="E532"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>
        <f t="shared" si="33"/>
        <v>1835</v>
      </c>
      <c r="Q532" s="5" t="s">
        <v>8317</v>
      </c>
      <c r="R532" t="s">
        <v>8318</v>
      </c>
      <c r="S532" s="9">
        <f t="shared" si="34"/>
        <v>42157.382731481477</v>
      </c>
      <c r="T532" s="9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5">
        <f t="shared" si="32"/>
        <v>0</v>
      </c>
      <c r="E533"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>
        <f t="shared" si="33"/>
        <v>2000</v>
      </c>
      <c r="Q533" s="5" t="s">
        <v>8317</v>
      </c>
      <c r="R533" t="s">
        <v>8318</v>
      </c>
      <c r="S533" s="9">
        <f t="shared" si="34"/>
        <v>42675.856817129628</v>
      </c>
      <c r="T533" s="9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5">
        <f t="shared" si="32"/>
        <v>2325</v>
      </c>
      <c r="E534"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>
        <f t="shared" si="33"/>
        <v>6162.5</v>
      </c>
      <c r="Q534" s="5" t="s">
        <v>8317</v>
      </c>
      <c r="R534" t="s">
        <v>8318</v>
      </c>
      <c r="S534" s="9">
        <f t="shared" si="34"/>
        <v>42472.798703703702</v>
      </c>
      <c r="T534" s="9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5">
        <f t="shared" si="32"/>
        <v>4</v>
      </c>
      <c r="E535"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>
        <f t="shared" si="33"/>
        <v>1002</v>
      </c>
      <c r="Q535" s="5" t="s">
        <v>8317</v>
      </c>
      <c r="R535" t="s">
        <v>8318</v>
      </c>
      <c r="S535" s="9">
        <f t="shared" si="34"/>
        <v>42482.226446759254</v>
      </c>
      <c r="T535" s="9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5">
        <f t="shared" si="32"/>
        <v>700</v>
      </c>
      <c r="E536"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>
        <f t="shared" si="33"/>
        <v>7850</v>
      </c>
      <c r="Q536" s="5" t="s">
        <v>8317</v>
      </c>
      <c r="R536" t="s">
        <v>8318</v>
      </c>
      <c r="S536" s="9">
        <f t="shared" si="34"/>
        <v>42270.602662037032</v>
      </c>
      <c r="T536" s="9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5">
        <f t="shared" si="32"/>
        <v>50</v>
      </c>
      <c r="E537"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>
        <f t="shared" si="33"/>
        <v>1025</v>
      </c>
      <c r="Q537" s="5" t="s">
        <v>8317</v>
      </c>
      <c r="R537" t="s">
        <v>8318</v>
      </c>
      <c r="S537" s="9">
        <f t="shared" si="34"/>
        <v>42711.336863425924</v>
      </c>
      <c r="T537" s="9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5">
        <f t="shared" si="32"/>
        <v>602.5</v>
      </c>
      <c r="E538"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>
        <f t="shared" si="33"/>
        <v>1951.25</v>
      </c>
      <c r="Q538" s="5" t="s">
        <v>8317</v>
      </c>
      <c r="R538" t="s">
        <v>8318</v>
      </c>
      <c r="S538" s="9">
        <f t="shared" si="34"/>
        <v>42179.136655092589</v>
      </c>
      <c r="T538" s="9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5">
        <f t="shared" si="32"/>
        <v>410</v>
      </c>
      <c r="E539"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>
        <f t="shared" si="33"/>
        <v>1205</v>
      </c>
      <c r="Q539" s="5" t="s">
        <v>8317</v>
      </c>
      <c r="R539" t="s">
        <v>8318</v>
      </c>
      <c r="S539" s="9">
        <f t="shared" si="34"/>
        <v>42282.560081018521</v>
      </c>
      <c r="T539" s="9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5">
        <f t="shared" si="32"/>
        <v>10121</v>
      </c>
      <c r="E540"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>
        <f t="shared" si="33"/>
        <v>7560.5</v>
      </c>
      <c r="Q540" s="5" t="s">
        <v>8317</v>
      </c>
      <c r="R540" t="s">
        <v>8318</v>
      </c>
      <c r="S540" s="9">
        <f t="shared" si="34"/>
        <v>42473.586377314808</v>
      </c>
      <c r="T540" s="9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5">
        <f t="shared" si="32"/>
        <v>3.2200000000000273</v>
      </c>
      <c r="E541"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>
        <f t="shared" si="33"/>
        <v>251.61</v>
      </c>
      <c r="Q541" s="5" t="s">
        <v>8317</v>
      </c>
      <c r="R541" t="s">
        <v>8318</v>
      </c>
      <c r="S541" s="9">
        <f t="shared" si="34"/>
        <v>42534.841516203705</v>
      </c>
      <c r="T541" s="9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5">
        <f t="shared" si="32"/>
        <v>-14999</v>
      </c>
      <c r="E542">
        <v>15000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>
        <f t="shared" si="33"/>
        <v>0.5</v>
      </c>
      <c r="Q542" s="5" t="s">
        <v>8319</v>
      </c>
      <c r="R542" t="s">
        <v>8320</v>
      </c>
      <c r="S542" s="9">
        <f t="shared" si="34"/>
        <v>42009.608865740738</v>
      </c>
      <c r="T542" s="9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5">
        <f t="shared" si="32"/>
        <v>-4475</v>
      </c>
      <c r="E543">
        <v>4500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>
        <f t="shared" si="33"/>
        <v>12.5</v>
      </c>
      <c r="Q543" s="5" t="s">
        <v>8319</v>
      </c>
      <c r="R543" t="s">
        <v>8320</v>
      </c>
      <c r="S543" s="9">
        <f t="shared" si="34"/>
        <v>42275.838356481479</v>
      </c>
      <c r="T543" s="9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5">
        <f t="shared" si="32"/>
        <v>-249999</v>
      </c>
      <c r="E544">
        <v>250000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>
        <f t="shared" si="33"/>
        <v>0.5</v>
      </c>
      <c r="Q544" s="5" t="s">
        <v>8319</v>
      </c>
      <c r="R544" t="s">
        <v>8320</v>
      </c>
      <c r="S544" s="9">
        <f t="shared" si="34"/>
        <v>42433.529120370367</v>
      </c>
      <c r="T544" s="9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5">
        <f t="shared" si="32"/>
        <v>-21930</v>
      </c>
      <c r="E545">
        <v>22000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>
        <f t="shared" si="33"/>
        <v>35</v>
      </c>
      <c r="Q545" s="5" t="s">
        <v>8319</v>
      </c>
      <c r="R545" t="s">
        <v>8320</v>
      </c>
      <c r="S545" s="9">
        <f t="shared" si="34"/>
        <v>41913.88381944444</v>
      </c>
      <c r="T545" s="9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5">
        <f t="shared" si="32"/>
        <v>-494</v>
      </c>
      <c r="E546">
        <v>500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>
        <f t="shared" si="33"/>
        <v>3</v>
      </c>
      <c r="Q546" s="5" t="s">
        <v>8319</v>
      </c>
      <c r="R546" t="s">
        <v>8320</v>
      </c>
      <c r="S546" s="9">
        <f t="shared" si="34"/>
        <v>42525.448611111111</v>
      </c>
      <c r="T546" s="9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5">
        <f t="shared" si="32"/>
        <v>-36308</v>
      </c>
      <c r="E547">
        <v>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>
        <f t="shared" si="33"/>
        <v>6846</v>
      </c>
      <c r="Q547" s="5" t="s">
        <v>8319</v>
      </c>
      <c r="R547" t="s">
        <v>8320</v>
      </c>
      <c r="S547" s="9">
        <f t="shared" si="34"/>
        <v>42283.38413194444</v>
      </c>
      <c r="T547" s="9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5">
        <f t="shared" si="32"/>
        <v>-59948</v>
      </c>
      <c r="E548">
        <v>60000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>
        <f t="shared" si="33"/>
        <v>26</v>
      </c>
      <c r="Q548" s="5" t="s">
        <v>8319</v>
      </c>
      <c r="R548" t="s">
        <v>8320</v>
      </c>
      <c r="S548" s="9">
        <f t="shared" si="34"/>
        <v>42249.459664351853</v>
      </c>
      <c r="T548" s="9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5">
        <f t="shared" si="32"/>
        <v>-7500</v>
      </c>
      <c r="E549">
        <v>7500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>
        <f t="shared" si="33"/>
        <v>0</v>
      </c>
      <c r="Q549" s="5" t="s">
        <v>8319</v>
      </c>
      <c r="R549" t="s">
        <v>8320</v>
      </c>
      <c r="S549" s="9">
        <f t="shared" si="34"/>
        <v>42380.488009259258</v>
      </c>
      <c r="T549" s="9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5">
        <f t="shared" si="32"/>
        <v>-9991</v>
      </c>
      <c r="E550">
        <v>10000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>
        <f t="shared" si="33"/>
        <v>4.5</v>
      </c>
      <c r="Q550" s="5" t="s">
        <v>8319</v>
      </c>
      <c r="R550" t="s">
        <v>8320</v>
      </c>
      <c r="S550" s="9">
        <f t="shared" si="34"/>
        <v>42276.695</v>
      </c>
      <c r="T550" s="9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5">
        <f t="shared" si="32"/>
        <v>-2432</v>
      </c>
      <c r="E551">
        <v>2500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>
        <f t="shared" si="33"/>
        <v>34</v>
      </c>
      <c r="Q551" s="5" t="s">
        <v>8319</v>
      </c>
      <c r="R551" t="s">
        <v>8320</v>
      </c>
      <c r="S551" s="9">
        <f t="shared" si="34"/>
        <v>42163.428495370368</v>
      </c>
      <c r="T551" s="9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5">
        <f t="shared" si="32"/>
        <v>-4965</v>
      </c>
      <c r="E552">
        <v>5000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>
        <f t="shared" si="33"/>
        <v>17.5</v>
      </c>
      <c r="Q552" s="5" t="s">
        <v>8319</v>
      </c>
      <c r="R552" t="s">
        <v>8320</v>
      </c>
      <c r="S552" s="9">
        <f t="shared" si="34"/>
        <v>42753.47042824074</v>
      </c>
      <c r="T552" s="9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5">
        <f t="shared" si="32"/>
        <v>-71219</v>
      </c>
      <c r="E553">
        <v>75000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>
        <f t="shared" si="33"/>
        <v>1890.5</v>
      </c>
      <c r="Q553" s="5" t="s">
        <v>8319</v>
      </c>
      <c r="R553" t="s">
        <v>8320</v>
      </c>
      <c r="S553" s="9">
        <f t="shared" si="34"/>
        <v>42173.067407407405</v>
      </c>
      <c r="T553" s="9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5">
        <f t="shared" si="32"/>
        <v>-45000</v>
      </c>
      <c r="E554">
        <v>45000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>
        <f t="shared" si="33"/>
        <v>0</v>
      </c>
      <c r="Q554" s="5" t="s">
        <v>8319</v>
      </c>
      <c r="R554" t="s">
        <v>8320</v>
      </c>
      <c r="S554" s="9">
        <f t="shared" si="34"/>
        <v>42318.408518518518</v>
      </c>
      <c r="T554" s="9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5">
        <f t="shared" si="32"/>
        <v>-24877</v>
      </c>
      <c r="E555">
        <v>25000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>
        <f t="shared" si="33"/>
        <v>61.5</v>
      </c>
      <c r="Q555" s="5" t="s">
        <v>8319</v>
      </c>
      <c r="R555" t="s">
        <v>8320</v>
      </c>
      <c r="S555" s="9">
        <f t="shared" si="34"/>
        <v>41927.511469907404</v>
      </c>
      <c r="T555" s="9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5">
        <f t="shared" si="32"/>
        <v>-2454</v>
      </c>
      <c r="E556">
        <v>3870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>
        <f t="shared" si="33"/>
        <v>708</v>
      </c>
      <c r="Q556" s="5" t="s">
        <v>8319</v>
      </c>
      <c r="R556" t="s">
        <v>8320</v>
      </c>
      <c r="S556" s="9">
        <f t="shared" si="34"/>
        <v>41901.476527777777</v>
      </c>
      <c r="T556" s="9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5">
        <f t="shared" si="32"/>
        <v>-7500</v>
      </c>
      <c r="E557">
        <v>7500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>
        <f t="shared" si="33"/>
        <v>0</v>
      </c>
      <c r="Q557" s="5" t="s">
        <v>8319</v>
      </c>
      <c r="R557" t="s">
        <v>8320</v>
      </c>
      <c r="S557" s="9">
        <f t="shared" si="34"/>
        <v>42503.145173611112</v>
      </c>
      <c r="T557" s="9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5">
        <f t="shared" si="32"/>
        <v>-7800</v>
      </c>
      <c r="E558">
        <v>8000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>
        <f t="shared" si="33"/>
        <v>100</v>
      </c>
      <c r="Q558" s="5" t="s">
        <v>8319</v>
      </c>
      <c r="R558" t="s">
        <v>8320</v>
      </c>
      <c r="S558" s="9">
        <f t="shared" si="34"/>
        <v>42345.651817129627</v>
      </c>
      <c r="T558" s="9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5">
        <f t="shared" si="32"/>
        <v>-148634</v>
      </c>
      <c r="E559">
        <v>150000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>
        <f t="shared" si="33"/>
        <v>683</v>
      </c>
      <c r="Q559" s="5" t="s">
        <v>8319</v>
      </c>
      <c r="R559" t="s">
        <v>8320</v>
      </c>
      <c r="S559" s="9">
        <f t="shared" si="34"/>
        <v>42676.733831018515</v>
      </c>
      <c r="T559" s="9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5">
        <f t="shared" si="32"/>
        <v>-750</v>
      </c>
      <c r="E560">
        <v>750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>
        <f t="shared" si="33"/>
        <v>0</v>
      </c>
      <c r="Q560" s="5" t="s">
        <v>8319</v>
      </c>
      <c r="R560" t="s">
        <v>8320</v>
      </c>
      <c r="S560" s="9">
        <f t="shared" si="34"/>
        <v>42057.674826388888</v>
      </c>
      <c r="T560" s="9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5">
        <f t="shared" si="32"/>
        <v>-239950</v>
      </c>
      <c r="E561">
        <v>240000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>
        <f t="shared" si="33"/>
        <v>25</v>
      </c>
      <c r="Q561" s="5" t="s">
        <v>8319</v>
      </c>
      <c r="R561" t="s">
        <v>8320</v>
      </c>
      <c r="S561" s="9">
        <f t="shared" si="34"/>
        <v>42321.074768518512</v>
      </c>
      <c r="T561" s="9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5">
        <f t="shared" si="32"/>
        <v>-99988</v>
      </c>
      <c r="E562">
        <v>100000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>
        <f t="shared" si="33"/>
        <v>6</v>
      </c>
      <c r="Q562" s="5" t="s">
        <v>8319</v>
      </c>
      <c r="R562" t="s">
        <v>8320</v>
      </c>
      <c r="S562" s="9">
        <f t="shared" si="34"/>
        <v>41960.563020833331</v>
      </c>
      <c r="T562" s="9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5">
        <f t="shared" si="32"/>
        <v>-14945</v>
      </c>
      <c r="E563">
        <v>15000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>
        <f t="shared" si="33"/>
        <v>27.5</v>
      </c>
      <c r="Q563" s="5" t="s">
        <v>8319</v>
      </c>
      <c r="R563" t="s">
        <v>8320</v>
      </c>
      <c r="S563" s="9">
        <f t="shared" si="34"/>
        <v>42268.450381944444</v>
      </c>
      <c r="T563" s="9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5">
        <f t="shared" si="32"/>
        <v>-50000</v>
      </c>
      <c r="E564">
        <v>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>
        <f t="shared" si="33"/>
        <v>0</v>
      </c>
      <c r="Q564" s="5" t="s">
        <v>8319</v>
      </c>
      <c r="R564" t="s">
        <v>8320</v>
      </c>
      <c r="S564" s="9">
        <f t="shared" si="34"/>
        <v>42692.180729166663</v>
      </c>
      <c r="T564" s="9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5">
        <f t="shared" si="32"/>
        <v>-74932</v>
      </c>
      <c r="E565">
        <v>75000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>
        <f t="shared" si="33"/>
        <v>34</v>
      </c>
      <c r="Q565" s="5" t="s">
        <v>8319</v>
      </c>
      <c r="R565" t="s">
        <v>8320</v>
      </c>
      <c r="S565" s="9">
        <f t="shared" si="34"/>
        <v>42021.861655092587</v>
      </c>
      <c r="T565" s="9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5">
        <f t="shared" si="32"/>
        <v>-17999</v>
      </c>
      <c r="E566">
        <v>18000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>
        <f t="shared" si="33"/>
        <v>0.5</v>
      </c>
      <c r="Q566" s="5" t="s">
        <v>8319</v>
      </c>
      <c r="R566" t="s">
        <v>8320</v>
      </c>
      <c r="S566" s="9">
        <f t="shared" si="34"/>
        <v>42411.734664351847</v>
      </c>
      <c r="T566" s="9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5">
        <f t="shared" si="32"/>
        <v>-25000</v>
      </c>
      <c r="E567">
        <v>25000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>
        <f t="shared" si="33"/>
        <v>0</v>
      </c>
      <c r="Q567" s="5" t="s">
        <v>8319</v>
      </c>
      <c r="R567" t="s">
        <v>8320</v>
      </c>
      <c r="S567" s="9">
        <f t="shared" si="34"/>
        <v>42165.576956018514</v>
      </c>
      <c r="T567" s="9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5">
        <f t="shared" si="32"/>
        <v>-4999</v>
      </c>
      <c r="E568">
        <v>5000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>
        <f t="shared" si="33"/>
        <v>0.5</v>
      </c>
      <c r="Q568" s="5" t="s">
        <v>8319</v>
      </c>
      <c r="R568" t="s">
        <v>8320</v>
      </c>
      <c r="S568" s="9">
        <f t="shared" si="34"/>
        <v>42535.476076388884</v>
      </c>
      <c r="T568" s="9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5">
        <f t="shared" si="32"/>
        <v>-10000</v>
      </c>
      <c r="E569">
        <v>10000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>
        <f t="shared" si="33"/>
        <v>0</v>
      </c>
      <c r="Q569" s="5" t="s">
        <v>8319</v>
      </c>
      <c r="R569" t="s">
        <v>8320</v>
      </c>
      <c r="S569" s="9">
        <f t="shared" si="34"/>
        <v>41975.634189814817</v>
      </c>
      <c r="T569" s="9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5">
        <f t="shared" si="32"/>
        <v>-24255</v>
      </c>
      <c r="E570">
        <v>24500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>
        <f t="shared" si="33"/>
        <v>122.5</v>
      </c>
      <c r="Q570" s="5" t="s">
        <v>8319</v>
      </c>
      <c r="R570" t="s">
        <v>8320</v>
      </c>
      <c r="S570" s="9">
        <f t="shared" si="34"/>
        <v>42348.713229166664</v>
      </c>
      <c r="T570" s="9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5">
        <f t="shared" si="32"/>
        <v>-2480</v>
      </c>
      <c r="E571">
        <v>2500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>
        <f t="shared" si="33"/>
        <v>10</v>
      </c>
      <c r="Q571" s="5" t="s">
        <v>8319</v>
      </c>
      <c r="R571" t="s">
        <v>8320</v>
      </c>
      <c r="S571" s="9">
        <f t="shared" si="34"/>
        <v>42340.639027777775</v>
      </c>
      <c r="T571" s="9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5">
        <f t="shared" si="32"/>
        <v>-84858</v>
      </c>
      <c r="E572">
        <v>85000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>
        <f t="shared" si="33"/>
        <v>71</v>
      </c>
      <c r="Q572" s="5" t="s">
        <v>8319</v>
      </c>
      <c r="R572" t="s">
        <v>8320</v>
      </c>
      <c r="S572" s="9">
        <f t="shared" si="34"/>
        <v>42388.589918981474</v>
      </c>
      <c r="T572" s="9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5">
        <f t="shared" si="32"/>
        <v>-24894</v>
      </c>
      <c r="E573">
        <v>25000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>
        <f t="shared" si="33"/>
        <v>53</v>
      </c>
      <c r="Q573" s="5" t="s">
        <v>8319</v>
      </c>
      <c r="R573" t="s">
        <v>8320</v>
      </c>
      <c r="S573" s="9">
        <f t="shared" si="34"/>
        <v>42192.607905092591</v>
      </c>
      <c r="T573" s="9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5">
        <f t="shared" si="32"/>
        <v>-2500</v>
      </c>
      <c r="E574">
        <v>2500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>
        <f t="shared" si="33"/>
        <v>0</v>
      </c>
      <c r="Q574" s="5" t="s">
        <v>8319</v>
      </c>
      <c r="R574" t="s">
        <v>8320</v>
      </c>
      <c r="S574" s="9">
        <f t="shared" si="34"/>
        <v>42282.507962962962</v>
      </c>
      <c r="T574" s="9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5">
        <f t="shared" si="32"/>
        <v>-88542</v>
      </c>
      <c r="E575">
        <v>88888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>
        <f t="shared" si="33"/>
        <v>173</v>
      </c>
      <c r="Q575" s="5" t="s">
        <v>8319</v>
      </c>
      <c r="R575" t="s">
        <v>8320</v>
      </c>
      <c r="S575" s="9">
        <f t="shared" si="34"/>
        <v>41962.841793981475</v>
      </c>
      <c r="T575" s="9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5">
        <f t="shared" si="32"/>
        <v>-11100</v>
      </c>
      <c r="E576">
        <v>11180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>
        <f t="shared" si="33"/>
        <v>40</v>
      </c>
      <c r="Q576" s="5" t="s">
        <v>8319</v>
      </c>
      <c r="R576" t="s">
        <v>8320</v>
      </c>
      <c r="S576" s="9">
        <f t="shared" si="34"/>
        <v>42632.235034722216</v>
      </c>
      <c r="T576" s="9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5">
        <f t="shared" si="32"/>
        <v>-59741</v>
      </c>
      <c r="E577">
        <v>60000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>
        <f t="shared" si="33"/>
        <v>129.5</v>
      </c>
      <c r="Q577" s="5" t="s">
        <v>8319</v>
      </c>
      <c r="R577" t="s">
        <v>8320</v>
      </c>
      <c r="S577" s="9">
        <f t="shared" si="34"/>
        <v>42138.484293981477</v>
      </c>
      <c r="T577" s="9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5">
        <f t="shared" si="32"/>
        <v>-79999</v>
      </c>
      <c r="E578">
        <v>80000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>
        <f t="shared" si="33"/>
        <v>0.5</v>
      </c>
      <c r="Q578" s="5" t="s">
        <v>8319</v>
      </c>
      <c r="R578" t="s">
        <v>8320</v>
      </c>
      <c r="S578" s="9">
        <f t="shared" si="34"/>
        <v>42031.263333333329</v>
      </c>
      <c r="T578" s="9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5">
        <f t="shared" ref="D579:D642" si="36">F579-E579</f>
        <v>-4990</v>
      </c>
      <c r="E579">
        <v>5000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>
        <f t="shared" ref="P579:P642" si="37">AVERAGE(D579:E579)</f>
        <v>5</v>
      </c>
      <c r="Q579" s="5" t="s">
        <v>8319</v>
      </c>
      <c r="R579" t="s">
        <v>8320</v>
      </c>
      <c r="S579" s="9">
        <f t="shared" ref="S579:S642" si="38">(K579/86400)+25569+(-5/24)</f>
        <v>42450.380810185183</v>
      </c>
      <c r="T579" s="9">
        <f t="shared" ref="T579:T642" si="39">(J579/86400)+25569+(-5/24)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5">
        <f t="shared" si="36"/>
        <v>-124986</v>
      </c>
      <c r="E580">
        <v>125000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>
        <f t="shared" si="37"/>
        <v>7</v>
      </c>
      <c r="Q580" s="5" t="s">
        <v>8319</v>
      </c>
      <c r="R580" t="s">
        <v>8320</v>
      </c>
      <c r="S580" s="9">
        <f t="shared" si="38"/>
        <v>42230.370289351849</v>
      </c>
      <c r="T580" s="9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5">
        <f t="shared" si="36"/>
        <v>-11825</v>
      </c>
      <c r="E581">
        <v>12000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>
        <f t="shared" si="37"/>
        <v>87.5</v>
      </c>
      <c r="Q581" s="5" t="s">
        <v>8319</v>
      </c>
      <c r="R581" t="s">
        <v>8320</v>
      </c>
      <c r="S581" s="9">
        <f t="shared" si="38"/>
        <v>41968.643784722219</v>
      </c>
      <c r="T581" s="9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5">
        <f t="shared" si="36"/>
        <v>-2999</v>
      </c>
      <c r="E582">
        <v>3000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>
        <f t="shared" si="37"/>
        <v>0.5</v>
      </c>
      <c r="Q582" s="5" t="s">
        <v>8319</v>
      </c>
      <c r="R582" t="s">
        <v>8320</v>
      </c>
      <c r="S582" s="9">
        <f t="shared" si="38"/>
        <v>42605.699849537035</v>
      </c>
      <c r="T582" s="9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5">
        <f t="shared" si="36"/>
        <v>-400</v>
      </c>
      <c r="E583">
        <v>400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>
        <f t="shared" si="37"/>
        <v>0</v>
      </c>
      <c r="Q583" s="5" t="s">
        <v>8319</v>
      </c>
      <c r="R583" t="s">
        <v>8320</v>
      </c>
      <c r="S583" s="9">
        <f t="shared" si="38"/>
        <v>42187.804444444446</v>
      </c>
      <c r="T583" s="9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5">
        <f t="shared" si="36"/>
        <v>-100000</v>
      </c>
      <c r="E584">
        <v>100000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>
        <f t="shared" si="37"/>
        <v>0</v>
      </c>
      <c r="Q584" s="5" t="s">
        <v>8319</v>
      </c>
      <c r="R584" t="s">
        <v>8320</v>
      </c>
      <c r="S584" s="9">
        <f t="shared" si="38"/>
        <v>42055.531469907401</v>
      </c>
      <c r="T584" s="9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5">
        <f t="shared" si="36"/>
        <v>-8999</v>
      </c>
      <c r="E585">
        <v>9000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>
        <f t="shared" si="37"/>
        <v>0.5</v>
      </c>
      <c r="Q585" s="5" t="s">
        <v>8319</v>
      </c>
      <c r="R585" t="s">
        <v>8320</v>
      </c>
      <c r="S585" s="9">
        <f t="shared" si="38"/>
        <v>42052.730173611104</v>
      </c>
      <c r="T585" s="9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5">
        <f t="shared" si="36"/>
        <v>-990</v>
      </c>
      <c r="E586">
        <v>1000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>
        <f t="shared" si="37"/>
        <v>5</v>
      </c>
      <c r="Q586" s="5" t="s">
        <v>8319</v>
      </c>
      <c r="R586" t="s">
        <v>8320</v>
      </c>
      <c r="S586" s="9">
        <f t="shared" si="38"/>
        <v>42049.508287037032</v>
      </c>
      <c r="T586" s="9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5">
        <f t="shared" si="36"/>
        <v>-9000</v>
      </c>
      <c r="E587">
        <v>9000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>
        <f t="shared" si="37"/>
        <v>0</v>
      </c>
      <c r="Q587" s="5" t="s">
        <v>8319</v>
      </c>
      <c r="R587" t="s">
        <v>8320</v>
      </c>
      <c r="S587" s="9">
        <f t="shared" si="38"/>
        <v>42283.182604166665</v>
      </c>
      <c r="T587" s="9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5">
        <f t="shared" si="36"/>
        <v>-9944</v>
      </c>
      <c r="E588">
        <v>10000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>
        <f t="shared" si="37"/>
        <v>28</v>
      </c>
      <c r="Q588" s="5" t="s">
        <v>8319</v>
      </c>
      <c r="R588" t="s">
        <v>8320</v>
      </c>
      <c r="S588" s="9">
        <f t="shared" si="38"/>
        <v>42020.645914351851</v>
      </c>
      <c r="T588" s="9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5">
        <f t="shared" si="36"/>
        <v>-27275</v>
      </c>
      <c r="E589">
        <v>30000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>
        <f t="shared" si="37"/>
        <v>1362.5</v>
      </c>
      <c r="Q589" s="5" t="s">
        <v>8319</v>
      </c>
      <c r="R589" t="s">
        <v>8320</v>
      </c>
      <c r="S589" s="9">
        <f t="shared" si="38"/>
        <v>42080.548993055556</v>
      </c>
      <c r="T589" s="9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5">
        <f t="shared" si="36"/>
        <v>-8699</v>
      </c>
      <c r="E590">
        <v>9000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>
        <f t="shared" si="37"/>
        <v>150.5</v>
      </c>
      <c r="Q590" s="5" t="s">
        <v>8319</v>
      </c>
      <c r="R590" t="s">
        <v>8320</v>
      </c>
      <c r="S590" s="9">
        <f t="shared" si="38"/>
        <v>42631.561180555553</v>
      </c>
      <c r="T590" s="9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 s="15">
        <f t="shared" si="36"/>
        <v>-7499</v>
      </c>
      <c r="E591">
        <v>7500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>
        <f t="shared" si="37"/>
        <v>0.5</v>
      </c>
      <c r="Q591" s="5" t="s">
        <v>8319</v>
      </c>
      <c r="R591" t="s">
        <v>8320</v>
      </c>
      <c r="S591" s="9">
        <f t="shared" si="38"/>
        <v>42178.406238425923</v>
      </c>
      <c r="T591" s="9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5">
        <f t="shared" si="36"/>
        <v>-4777</v>
      </c>
      <c r="E592">
        <v>5000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>
        <f t="shared" si="37"/>
        <v>111.5</v>
      </c>
      <c r="Q592" s="5" t="s">
        <v>8319</v>
      </c>
      <c r="R592" t="s">
        <v>8320</v>
      </c>
      <c r="S592" s="9">
        <f t="shared" si="38"/>
        <v>42377.34642361111</v>
      </c>
      <c r="T592" s="9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5">
        <f t="shared" si="36"/>
        <v>-99939</v>
      </c>
      <c r="E593">
        <v>100000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>
        <f t="shared" si="37"/>
        <v>30.5</v>
      </c>
      <c r="Q593" s="5" t="s">
        <v>8319</v>
      </c>
      <c r="R593" t="s">
        <v>8320</v>
      </c>
      <c r="S593" s="9">
        <f t="shared" si="38"/>
        <v>42177.334837962961</v>
      </c>
      <c r="T593" s="9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5">
        <f t="shared" si="36"/>
        <v>-7250</v>
      </c>
      <c r="E594">
        <v>7500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>
        <f t="shared" si="37"/>
        <v>125</v>
      </c>
      <c r="Q594" s="5" t="s">
        <v>8319</v>
      </c>
      <c r="R594" t="s">
        <v>8320</v>
      </c>
      <c r="S594" s="9">
        <f t="shared" si="38"/>
        <v>41946.023842592593</v>
      </c>
      <c r="T594" s="9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5">
        <f t="shared" si="36"/>
        <v>-385</v>
      </c>
      <c r="E595">
        <v>500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>
        <f t="shared" si="37"/>
        <v>57.5</v>
      </c>
      <c r="Q595" s="5" t="s">
        <v>8319</v>
      </c>
      <c r="R595" t="s">
        <v>8320</v>
      </c>
      <c r="S595" s="9">
        <f t="shared" si="38"/>
        <v>42070.469270833331</v>
      </c>
      <c r="T595" s="9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5">
        <f t="shared" si="36"/>
        <v>-24974</v>
      </c>
      <c r="E596">
        <v>25000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>
        <f t="shared" si="37"/>
        <v>13</v>
      </c>
      <c r="Q596" s="5" t="s">
        <v>8319</v>
      </c>
      <c r="R596" t="s">
        <v>8320</v>
      </c>
      <c r="S596" s="9">
        <f t="shared" si="38"/>
        <v>42446.571828703702</v>
      </c>
      <c r="T596" s="9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5">
        <f t="shared" si="36"/>
        <v>-99574</v>
      </c>
      <c r="E597">
        <v>100000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>
        <f t="shared" si="37"/>
        <v>213</v>
      </c>
      <c r="Q597" s="5" t="s">
        <v>8319</v>
      </c>
      <c r="R597" t="s">
        <v>8320</v>
      </c>
      <c r="S597" s="9">
        <f t="shared" si="38"/>
        <v>42082.861550925925</v>
      </c>
      <c r="T597" s="9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5">
        <f t="shared" si="36"/>
        <v>-19994</v>
      </c>
      <c r="E598">
        <v>20000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>
        <f t="shared" si="37"/>
        <v>3</v>
      </c>
      <c r="Q598" s="5" t="s">
        <v>8319</v>
      </c>
      <c r="R598" t="s">
        <v>8320</v>
      </c>
      <c r="S598" s="9">
        <f t="shared" si="38"/>
        <v>42646.688564814809</v>
      </c>
      <c r="T598" s="9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5">
        <f t="shared" si="36"/>
        <v>-7480</v>
      </c>
      <c r="E599">
        <v>7500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>
        <f t="shared" si="37"/>
        <v>10</v>
      </c>
      <c r="Q599" s="5" t="s">
        <v>8319</v>
      </c>
      <c r="R599" t="s">
        <v>8320</v>
      </c>
      <c r="S599" s="9">
        <f t="shared" si="38"/>
        <v>42545.496932870366</v>
      </c>
      <c r="T599" s="9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5">
        <f t="shared" si="36"/>
        <v>-1650</v>
      </c>
      <c r="E600">
        <v>2500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>
        <f t="shared" si="37"/>
        <v>425</v>
      </c>
      <c r="Q600" s="5" t="s">
        <v>8319</v>
      </c>
      <c r="R600" t="s">
        <v>8320</v>
      </c>
      <c r="S600" s="9">
        <f t="shared" si="38"/>
        <v>41947.793761574074</v>
      </c>
      <c r="T600" s="9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5">
        <f t="shared" si="36"/>
        <v>-49969</v>
      </c>
      <c r="E601">
        <v>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>
        <f t="shared" si="37"/>
        <v>15.5</v>
      </c>
      <c r="Q601" s="5" t="s">
        <v>8319</v>
      </c>
      <c r="R601" t="s">
        <v>8320</v>
      </c>
      <c r="S601" s="9">
        <f t="shared" si="38"/>
        <v>42047.604189814818</v>
      </c>
      <c r="T601" s="9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5">
        <f t="shared" si="36"/>
        <v>-4900</v>
      </c>
      <c r="E602">
        <v>5000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>
        <f t="shared" si="37"/>
        <v>50</v>
      </c>
      <c r="Q602" s="5" t="s">
        <v>8319</v>
      </c>
      <c r="R602" t="s">
        <v>8320</v>
      </c>
      <c r="S602" s="9">
        <f t="shared" si="38"/>
        <v>42073.589837962958</v>
      </c>
      <c r="T602" s="9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5">
        <f t="shared" si="36"/>
        <v>-9860</v>
      </c>
      <c r="E603">
        <v>10000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>
        <f t="shared" si="37"/>
        <v>70</v>
      </c>
      <c r="Q603" s="5" t="s">
        <v>8319</v>
      </c>
      <c r="R603" t="s">
        <v>8320</v>
      </c>
      <c r="S603" s="9">
        <f t="shared" si="38"/>
        <v>41969.64975694444</v>
      </c>
      <c r="T603" s="9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5">
        <f t="shared" si="36"/>
        <v>-70000</v>
      </c>
      <c r="E604">
        <v>70000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>
        <f t="shared" si="37"/>
        <v>0</v>
      </c>
      <c r="Q604" s="5" t="s">
        <v>8319</v>
      </c>
      <c r="R604" t="s">
        <v>8320</v>
      </c>
      <c r="S604" s="9">
        <f t="shared" si="38"/>
        <v>42143.585821759254</v>
      </c>
      <c r="T604" s="9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5">
        <f t="shared" si="36"/>
        <v>-14409.98</v>
      </c>
      <c r="E605">
        <v>15000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>
        <f t="shared" si="37"/>
        <v>295.01000000000022</v>
      </c>
      <c r="Q605" s="5" t="s">
        <v>8319</v>
      </c>
      <c r="R605" t="s">
        <v>8320</v>
      </c>
      <c r="S605" s="9">
        <f t="shared" si="38"/>
        <v>41835.430821759255</v>
      </c>
      <c r="T605" s="9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5">
        <f t="shared" si="36"/>
        <v>-1500</v>
      </c>
      <c r="E606">
        <v>1500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>
        <f t="shared" si="37"/>
        <v>0</v>
      </c>
      <c r="Q606" s="5" t="s">
        <v>8319</v>
      </c>
      <c r="R606" t="s">
        <v>8320</v>
      </c>
      <c r="S606" s="9">
        <f t="shared" si="38"/>
        <v>41848.827037037037</v>
      </c>
      <c r="T606" s="9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5">
        <f t="shared" si="36"/>
        <v>-4869</v>
      </c>
      <c r="E607">
        <v>5000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>
        <f t="shared" si="37"/>
        <v>65.5</v>
      </c>
      <c r="Q607" s="5" t="s">
        <v>8319</v>
      </c>
      <c r="R607" t="s">
        <v>8320</v>
      </c>
      <c r="S607" s="9">
        <f t="shared" si="38"/>
        <v>42194.149398148147</v>
      </c>
      <c r="T607" s="9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5">
        <f t="shared" si="36"/>
        <v>-4990</v>
      </c>
      <c r="E608">
        <v>5000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>
        <f t="shared" si="37"/>
        <v>5</v>
      </c>
      <c r="Q608" s="5" t="s">
        <v>8319</v>
      </c>
      <c r="R608" t="s">
        <v>8320</v>
      </c>
      <c r="S608" s="9">
        <f t="shared" si="38"/>
        <v>42102.442233796297</v>
      </c>
      <c r="T608" s="9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5">
        <f t="shared" si="36"/>
        <v>-250</v>
      </c>
      <c r="E609">
        <v>250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>
        <f t="shared" si="37"/>
        <v>0</v>
      </c>
      <c r="Q609" s="5" t="s">
        <v>8319</v>
      </c>
      <c r="R609" t="s">
        <v>8320</v>
      </c>
      <c r="S609" s="9">
        <f t="shared" si="38"/>
        <v>42300.617314814815</v>
      </c>
      <c r="T609" s="9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5">
        <f t="shared" si="36"/>
        <v>-148539</v>
      </c>
      <c r="E610">
        <v>150000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>
        <f t="shared" si="37"/>
        <v>730.5</v>
      </c>
      <c r="Q610" s="5" t="s">
        <v>8319</v>
      </c>
      <c r="R610" t="s">
        <v>8320</v>
      </c>
      <c r="S610" s="9">
        <f t="shared" si="38"/>
        <v>42140.712731481479</v>
      </c>
      <c r="T610" s="9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5">
        <f t="shared" si="36"/>
        <v>-775</v>
      </c>
      <c r="E611">
        <v>780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>
        <f t="shared" si="37"/>
        <v>2.5</v>
      </c>
      <c r="Q611" s="5" t="s">
        <v>8319</v>
      </c>
      <c r="R611" t="s">
        <v>8320</v>
      </c>
      <c r="S611" s="9">
        <f t="shared" si="38"/>
        <v>42306.825740740744</v>
      </c>
      <c r="T611" s="9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5">
        <f t="shared" si="36"/>
        <v>-13803</v>
      </c>
      <c r="E612">
        <v>13803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>
        <f t="shared" si="37"/>
        <v>0</v>
      </c>
      <c r="Q612" s="5" t="s">
        <v>8319</v>
      </c>
      <c r="R612" t="s">
        <v>8320</v>
      </c>
      <c r="S612" s="9">
        <f t="shared" si="38"/>
        <v>42086.622523148144</v>
      </c>
      <c r="T612" s="9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5">
        <f t="shared" si="36"/>
        <v>-80000</v>
      </c>
      <c r="E613">
        <v>80000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>
        <f t="shared" si="37"/>
        <v>0</v>
      </c>
      <c r="Q613" s="5" t="s">
        <v>8319</v>
      </c>
      <c r="R613" t="s">
        <v>8320</v>
      </c>
      <c r="S613" s="9">
        <f t="shared" si="38"/>
        <v>42328.352280092593</v>
      </c>
      <c r="T613" s="9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5">
        <f t="shared" si="36"/>
        <v>-10000</v>
      </c>
      <c r="E614">
        <v>10000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>
        <f t="shared" si="37"/>
        <v>0</v>
      </c>
      <c r="Q614" s="5" t="s">
        <v>8319</v>
      </c>
      <c r="R614" t="s">
        <v>8320</v>
      </c>
      <c r="S614" s="9">
        <f t="shared" si="38"/>
        <v>42584.823449074072</v>
      </c>
      <c r="T614" s="9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5">
        <f t="shared" si="36"/>
        <v>-47182</v>
      </c>
      <c r="E615">
        <v>60000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>
        <f t="shared" si="37"/>
        <v>6409</v>
      </c>
      <c r="Q615" s="5" t="s">
        <v>8319</v>
      </c>
      <c r="R615" t="s">
        <v>8320</v>
      </c>
      <c r="S615" s="9">
        <f t="shared" si="38"/>
        <v>42247.288425925923</v>
      </c>
      <c r="T615" s="9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5">
        <f t="shared" si="36"/>
        <v>-10000</v>
      </c>
      <c r="E616">
        <v>10000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>
        <f t="shared" si="37"/>
        <v>0</v>
      </c>
      <c r="Q616" s="5" t="s">
        <v>8319</v>
      </c>
      <c r="R616" t="s">
        <v>8320</v>
      </c>
      <c r="S616" s="9">
        <f t="shared" si="38"/>
        <v>42514.853472222218</v>
      </c>
      <c r="T616" s="9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5">
        <f t="shared" si="36"/>
        <v>-515</v>
      </c>
      <c r="E617">
        <v>515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>
        <f t="shared" si="37"/>
        <v>0</v>
      </c>
      <c r="Q617" s="5" t="s">
        <v>8319</v>
      </c>
      <c r="R617" t="s">
        <v>8320</v>
      </c>
      <c r="S617" s="9">
        <f t="shared" si="38"/>
        <v>42241.913877314808</v>
      </c>
      <c r="T617" s="9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5">
        <f t="shared" si="36"/>
        <v>-5000</v>
      </c>
      <c r="E618">
        <v>5000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>
        <f t="shared" si="37"/>
        <v>0</v>
      </c>
      <c r="Q618" s="5" t="s">
        <v>8319</v>
      </c>
      <c r="R618" t="s">
        <v>8320</v>
      </c>
      <c r="S618" s="9">
        <f t="shared" si="38"/>
        <v>42761.167905092589</v>
      </c>
      <c r="T618" s="9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5">
        <f t="shared" si="36"/>
        <v>-1940</v>
      </c>
      <c r="E619">
        <v>2000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>
        <f t="shared" si="37"/>
        <v>30</v>
      </c>
      <c r="Q619" s="5" t="s">
        <v>8319</v>
      </c>
      <c r="R619" t="s">
        <v>8320</v>
      </c>
      <c r="S619" s="9">
        <f t="shared" si="38"/>
        <v>42087.134756944441</v>
      </c>
      <c r="T619" s="9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5">
        <f t="shared" si="36"/>
        <v>-400</v>
      </c>
      <c r="E620">
        <v>400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>
        <f t="shared" si="37"/>
        <v>0</v>
      </c>
      <c r="Q620" s="5" t="s">
        <v>8319</v>
      </c>
      <c r="R620" t="s">
        <v>8320</v>
      </c>
      <c r="S620" s="9">
        <f t="shared" si="38"/>
        <v>42317.60188657407</v>
      </c>
      <c r="T620" s="9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5">
        <f t="shared" si="36"/>
        <v>-2499999</v>
      </c>
      <c r="E621">
        <v>2500000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>
        <f t="shared" si="37"/>
        <v>0.5</v>
      </c>
      <c r="Q621" s="5" t="s">
        <v>8319</v>
      </c>
      <c r="R621" t="s">
        <v>8320</v>
      </c>
      <c r="S621" s="9">
        <f t="shared" si="38"/>
        <v>41908.442013888889</v>
      </c>
      <c r="T621" s="9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5">
        <f t="shared" si="36"/>
        <v>-29700</v>
      </c>
      <c r="E622">
        <v>30000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>
        <f t="shared" si="37"/>
        <v>150</v>
      </c>
      <c r="Q622" s="5" t="s">
        <v>8319</v>
      </c>
      <c r="R622" t="s">
        <v>8320</v>
      </c>
      <c r="S622" s="9">
        <f t="shared" si="38"/>
        <v>41831.508541666662</v>
      </c>
      <c r="T622" s="9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5">
        <f t="shared" si="36"/>
        <v>-24739</v>
      </c>
      <c r="E623">
        <v>25000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>
        <f t="shared" si="37"/>
        <v>130.5</v>
      </c>
      <c r="Q623" s="5" t="s">
        <v>8319</v>
      </c>
      <c r="R623" t="s">
        <v>8320</v>
      </c>
      <c r="S623" s="9">
        <f t="shared" si="38"/>
        <v>42528.779363425921</v>
      </c>
      <c r="T623" s="9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5">
        <f t="shared" si="36"/>
        <v>-5659</v>
      </c>
      <c r="E624">
        <v>6000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>
        <f t="shared" si="37"/>
        <v>170.5</v>
      </c>
      <c r="Q624" s="5" t="s">
        <v>8319</v>
      </c>
      <c r="R624" t="s">
        <v>8320</v>
      </c>
      <c r="S624" s="9">
        <f t="shared" si="38"/>
        <v>42532.566412037035</v>
      </c>
      <c r="T624" s="9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5">
        <f t="shared" si="36"/>
        <v>-75000</v>
      </c>
      <c r="E625">
        <v>75000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>
        <f t="shared" si="37"/>
        <v>0</v>
      </c>
      <c r="Q625" s="5" t="s">
        <v>8319</v>
      </c>
      <c r="R625" t="s">
        <v>8320</v>
      </c>
      <c r="S625" s="9">
        <f t="shared" si="38"/>
        <v>42121.800891203697</v>
      </c>
      <c r="T625" s="9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5">
        <f t="shared" si="36"/>
        <v>-5000</v>
      </c>
      <c r="E626">
        <v>5000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>
        <f t="shared" si="37"/>
        <v>0</v>
      </c>
      <c r="Q626" s="5" t="s">
        <v>8319</v>
      </c>
      <c r="R626" t="s">
        <v>8320</v>
      </c>
      <c r="S626" s="9">
        <f t="shared" si="38"/>
        <v>42108.78056712963</v>
      </c>
      <c r="T626" s="9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5">
        <f t="shared" si="36"/>
        <v>-25000</v>
      </c>
      <c r="E627">
        <v>25000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>
        <f t="shared" si="37"/>
        <v>0</v>
      </c>
      <c r="Q627" s="5" t="s">
        <v>8319</v>
      </c>
      <c r="R627" t="s">
        <v>8320</v>
      </c>
      <c r="S627" s="9">
        <f t="shared" si="38"/>
        <v>42790.687233796292</v>
      </c>
      <c r="T627" s="9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5">
        <f t="shared" si="36"/>
        <v>-20655</v>
      </c>
      <c r="E628">
        <v>25000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>
        <f t="shared" si="37"/>
        <v>2172.5</v>
      </c>
      <c r="Q628" s="5" t="s">
        <v>8319</v>
      </c>
      <c r="R628" t="s">
        <v>8320</v>
      </c>
      <c r="S628" s="9">
        <f t="shared" si="38"/>
        <v>42198.351145833331</v>
      </c>
      <c r="T628" s="9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5">
        <f t="shared" si="36"/>
        <v>-449910</v>
      </c>
      <c r="E629">
        <v>450000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>
        <f t="shared" si="37"/>
        <v>45</v>
      </c>
      <c r="Q629" s="5" t="s">
        <v>8319</v>
      </c>
      <c r="R629" t="s">
        <v>8320</v>
      </c>
      <c r="S629" s="9">
        <f t="shared" si="38"/>
        <v>42384.098506944443</v>
      </c>
      <c r="T629" s="9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5">
        <f t="shared" si="36"/>
        <v>-5000</v>
      </c>
      <c r="E630">
        <v>5000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>
        <f t="shared" si="37"/>
        <v>0</v>
      </c>
      <c r="Q630" s="5" t="s">
        <v>8319</v>
      </c>
      <c r="R630" t="s">
        <v>8320</v>
      </c>
      <c r="S630" s="9">
        <f t="shared" si="38"/>
        <v>41803.484456018516</v>
      </c>
      <c r="T630" s="9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5">
        <f t="shared" si="36"/>
        <v>-199650</v>
      </c>
      <c r="E631">
        <v>200000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>
        <f t="shared" si="37"/>
        <v>175</v>
      </c>
      <c r="Q631" s="5" t="s">
        <v>8319</v>
      </c>
      <c r="R631" t="s">
        <v>8320</v>
      </c>
      <c r="S631" s="9">
        <f t="shared" si="38"/>
        <v>42474.429490740738</v>
      </c>
      <c r="T631" s="9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5">
        <f t="shared" si="36"/>
        <v>-11989</v>
      </c>
      <c r="E632">
        <v>11999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>
        <f t="shared" si="37"/>
        <v>5</v>
      </c>
      <c r="Q632" s="5" t="s">
        <v>8319</v>
      </c>
      <c r="R632" t="s">
        <v>8320</v>
      </c>
      <c r="S632" s="9">
        <f t="shared" si="38"/>
        <v>42223.411122685182</v>
      </c>
      <c r="T632" s="9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5">
        <f t="shared" si="36"/>
        <v>-49310</v>
      </c>
      <c r="E633">
        <v>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>
        <f t="shared" si="37"/>
        <v>345</v>
      </c>
      <c r="Q633" s="5" t="s">
        <v>8319</v>
      </c>
      <c r="R633" t="s">
        <v>8320</v>
      </c>
      <c r="S633" s="9">
        <f t="shared" si="38"/>
        <v>42489.563993055555</v>
      </c>
      <c r="T633" s="9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5">
        <f t="shared" si="36"/>
        <v>-20000</v>
      </c>
      <c r="E634">
        <v>20000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>
        <f t="shared" si="37"/>
        <v>0</v>
      </c>
      <c r="Q634" s="5" t="s">
        <v>8319</v>
      </c>
      <c r="R634" t="s">
        <v>8320</v>
      </c>
      <c r="S634" s="9">
        <f t="shared" si="38"/>
        <v>42303.450983796291</v>
      </c>
      <c r="T634" s="9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5">
        <f t="shared" si="36"/>
        <v>-8755</v>
      </c>
      <c r="E635">
        <v>10000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>
        <f t="shared" si="37"/>
        <v>622.5</v>
      </c>
      <c r="Q635" s="5" t="s">
        <v>8319</v>
      </c>
      <c r="R635" t="s">
        <v>8320</v>
      </c>
      <c r="S635" s="9">
        <f t="shared" si="38"/>
        <v>42507.090995370367</v>
      </c>
      <c r="T635" s="9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5">
        <f t="shared" si="36"/>
        <v>-4999</v>
      </c>
      <c r="E636">
        <v>5000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>
        <f t="shared" si="37"/>
        <v>0.5</v>
      </c>
      <c r="Q636" s="5" t="s">
        <v>8319</v>
      </c>
      <c r="R636" t="s">
        <v>8320</v>
      </c>
      <c r="S636" s="9">
        <f t="shared" si="38"/>
        <v>42031.720243055555</v>
      </c>
      <c r="T636" s="9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5">
        <f t="shared" si="36"/>
        <v>-24998</v>
      </c>
      <c r="E637">
        <v>25000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>
        <f t="shared" si="37"/>
        <v>1</v>
      </c>
      <c r="Q637" s="5" t="s">
        <v>8319</v>
      </c>
      <c r="R637" t="s">
        <v>8320</v>
      </c>
      <c r="S637" s="9">
        <f t="shared" si="38"/>
        <v>42075.883819444447</v>
      </c>
      <c r="T637" s="9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5">
        <f t="shared" si="36"/>
        <v>-1996</v>
      </c>
      <c r="E638">
        <v>2000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>
        <f t="shared" si="37"/>
        <v>2</v>
      </c>
      <c r="Q638" s="5" t="s">
        <v>8319</v>
      </c>
      <c r="R638" t="s">
        <v>8320</v>
      </c>
      <c r="S638" s="9">
        <f t="shared" si="38"/>
        <v>42131.247106481482</v>
      </c>
      <c r="T638" s="9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5">
        <f t="shared" si="36"/>
        <v>-100000</v>
      </c>
      <c r="E639">
        <v>100000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>
        <f t="shared" si="37"/>
        <v>0</v>
      </c>
      <c r="Q639" s="5" t="s">
        <v>8319</v>
      </c>
      <c r="R639" t="s">
        <v>8320</v>
      </c>
      <c r="S639" s="9">
        <f t="shared" si="38"/>
        <v>42762.75368055555</v>
      </c>
      <c r="T639" s="9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 s="15">
        <f t="shared" si="36"/>
        <v>-199982</v>
      </c>
      <c r="E640">
        <v>200000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>
        <f t="shared" si="37"/>
        <v>9</v>
      </c>
      <c r="Q640" s="5" t="s">
        <v>8319</v>
      </c>
      <c r="R640" t="s">
        <v>8320</v>
      </c>
      <c r="S640" s="9">
        <f t="shared" si="38"/>
        <v>42759.384976851848</v>
      </c>
      <c r="T640" s="9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5">
        <f t="shared" si="36"/>
        <v>-999999</v>
      </c>
      <c r="E641">
        <v>1000000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>
        <f t="shared" si="37"/>
        <v>0.5</v>
      </c>
      <c r="Q641" s="5" t="s">
        <v>8319</v>
      </c>
      <c r="R641" t="s">
        <v>8320</v>
      </c>
      <c r="S641" s="9">
        <f t="shared" si="38"/>
        <v>41865.374942129631</v>
      </c>
      <c r="T641" s="9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5">
        <f t="shared" si="36"/>
        <v>31</v>
      </c>
      <c r="E642"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>
        <f t="shared" si="37"/>
        <v>50.5</v>
      </c>
      <c r="Q642" s="5" t="s">
        <v>8319</v>
      </c>
      <c r="R642" t="s">
        <v>8321</v>
      </c>
      <c r="S642" s="9">
        <f t="shared" si="38"/>
        <v>42683.211979166663</v>
      </c>
      <c r="T642" s="9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5">
        <f t="shared" ref="D643:D706" si="40">F643-E643</f>
        <v>7665</v>
      </c>
      <c r="E643"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>
        <f t="shared" ref="P643:P706" si="41">AVERAGE(D643:E643)</f>
        <v>23832.5</v>
      </c>
      <c r="Q643" s="5" t="s">
        <v>8319</v>
      </c>
      <c r="R643" t="s">
        <v>8321</v>
      </c>
      <c r="S643" s="9">
        <f t="shared" ref="S643:S706" si="42">(K643/86400)+25569+(-5/24)</f>
        <v>42199.361666666664</v>
      </c>
      <c r="T643" s="9">
        <f t="shared" ref="T643:T706" si="43">(J643/86400)+25569+(-5/24)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5">
        <f t="shared" si="40"/>
        <v>272097</v>
      </c>
      <c r="E644"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>
        <f t="shared" si="41"/>
        <v>146048.5</v>
      </c>
      <c r="Q644" s="5" t="s">
        <v>8319</v>
      </c>
      <c r="R644" t="s">
        <v>8321</v>
      </c>
      <c r="S644" s="9">
        <f t="shared" si="42"/>
        <v>42199.442986111106</v>
      </c>
      <c r="T644" s="9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5">
        <f t="shared" si="40"/>
        <v>1452</v>
      </c>
      <c r="E645"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>
        <f t="shared" si="41"/>
        <v>13226</v>
      </c>
      <c r="Q645" s="5" t="s">
        <v>8319</v>
      </c>
      <c r="R645" t="s">
        <v>8321</v>
      </c>
      <c r="S645" s="9">
        <f t="shared" si="42"/>
        <v>42100.43373842592</v>
      </c>
      <c r="T645" s="9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5">
        <f t="shared" si="40"/>
        <v>50029.479999999996</v>
      </c>
      <c r="E646"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>
        <f t="shared" si="41"/>
        <v>37514.74</v>
      </c>
      <c r="Q646" s="5" t="s">
        <v>8319</v>
      </c>
      <c r="R646" t="s">
        <v>8321</v>
      </c>
      <c r="S646" s="9">
        <f t="shared" si="42"/>
        <v>41898.457627314812</v>
      </c>
      <c r="T646" s="9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5">
        <f t="shared" si="40"/>
        <v>3574</v>
      </c>
      <c r="E647"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>
        <f t="shared" si="41"/>
        <v>2787</v>
      </c>
      <c r="Q647" s="5" t="s">
        <v>8319</v>
      </c>
      <c r="R647" t="s">
        <v>8321</v>
      </c>
      <c r="S647" s="9">
        <f t="shared" si="42"/>
        <v>42563.817986111106</v>
      </c>
      <c r="T647" s="9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5">
        <f t="shared" si="40"/>
        <v>255.01</v>
      </c>
      <c r="E648"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>
        <f t="shared" si="41"/>
        <v>527.505</v>
      </c>
      <c r="Q648" s="5" t="s">
        <v>8319</v>
      </c>
      <c r="R648" t="s">
        <v>8321</v>
      </c>
      <c r="S648" s="9">
        <f t="shared" si="42"/>
        <v>41832.644293981481</v>
      </c>
      <c r="T648" s="9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5">
        <f t="shared" si="40"/>
        <v>141</v>
      </c>
      <c r="E649"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>
        <f t="shared" si="41"/>
        <v>1070.5</v>
      </c>
      <c r="Q649" s="5" t="s">
        <v>8319</v>
      </c>
      <c r="R649" t="s">
        <v>8321</v>
      </c>
      <c r="S649" s="9">
        <f t="shared" si="42"/>
        <v>42416.559594907405</v>
      </c>
      <c r="T649" s="9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5">
        <f t="shared" si="40"/>
        <v>9388</v>
      </c>
      <c r="E650"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>
        <f t="shared" si="41"/>
        <v>22194</v>
      </c>
      <c r="Q650" s="5" t="s">
        <v>8319</v>
      </c>
      <c r="R650" t="s">
        <v>8321</v>
      </c>
      <c r="S650" s="9">
        <f t="shared" si="42"/>
        <v>41891.485046296293</v>
      </c>
      <c r="T650" s="9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5">
        <f t="shared" si="40"/>
        <v>999</v>
      </c>
      <c r="E651"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>
        <f t="shared" si="41"/>
        <v>1749.5</v>
      </c>
      <c r="Q651" s="5" t="s">
        <v>8319</v>
      </c>
      <c r="R651" t="s">
        <v>8321</v>
      </c>
      <c r="S651" s="9">
        <f t="shared" si="42"/>
        <v>41877.703854166662</v>
      </c>
      <c r="T651" s="9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5">
        <f t="shared" si="40"/>
        <v>186</v>
      </c>
      <c r="E652"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>
        <f t="shared" si="41"/>
        <v>843</v>
      </c>
      <c r="Q652" s="5" t="s">
        <v>8319</v>
      </c>
      <c r="R652" t="s">
        <v>8321</v>
      </c>
      <c r="S652" s="9">
        <f t="shared" si="42"/>
        <v>41931.828518518516</v>
      </c>
      <c r="T652" s="9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5">
        <f t="shared" si="40"/>
        <v>132</v>
      </c>
      <c r="E653"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>
        <f t="shared" si="41"/>
        <v>12566</v>
      </c>
      <c r="Q653" s="5" t="s">
        <v>8319</v>
      </c>
      <c r="R653" t="s">
        <v>8321</v>
      </c>
      <c r="S653" s="9">
        <f t="shared" si="42"/>
        <v>41955.809155092589</v>
      </c>
      <c r="T653" s="9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5">
        <f t="shared" si="40"/>
        <v>14</v>
      </c>
      <c r="E654"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>
        <f t="shared" si="41"/>
        <v>1507</v>
      </c>
      <c r="Q654" s="5" t="s">
        <v>8319</v>
      </c>
      <c r="R654" t="s">
        <v>8321</v>
      </c>
      <c r="S654" s="9">
        <f t="shared" si="42"/>
        <v>42675.482060185182</v>
      </c>
      <c r="T654" s="9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5">
        <f t="shared" si="40"/>
        <v>31084.5</v>
      </c>
      <c r="E655"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>
        <f t="shared" si="41"/>
        <v>53042.25</v>
      </c>
      <c r="Q655" s="5" t="s">
        <v>8319</v>
      </c>
      <c r="R655" t="s">
        <v>8321</v>
      </c>
      <c r="S655" s="9">
        <f t="shared" si="42"/>
        <v>42199.410185185181</v>
      </c>
      <c r="T655" s="9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5">
        <f t="shared" si="40"/>
        <v>20075</v>
      </c>
      <c r="E656"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>
        <f t="shared" si="41"/>
        <v>16037.5</v>
      </c>
      <c r="Q656" s="5" t="s">
        <v>8319</v>
      </c>
      <c r="R656" t="s">
        <v>8321</v>
      </c>
      <c r="S656" s="9">
        <f t="shared" si="42"/>
        <v>42163.748993055553</v>
      </c>
      <c r="T656" s="9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5">
        <f t="shared" si="40"/>
        <v>3751</v>
      </c>
      <c r="E657"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>
        <f t="shared" si="41"/>
        <v>5875.5</v>
      </c>
      <c r="Q657" s="5" t="s">
        <v>8319</v>
      </c>
      <c r="R657" t="s">
        <v>8321</v>
      </c>
      <c r="S657" s="9">
        <f t="shared" si="42"/>
        <v>42045.748981481483</v>
      </c>
      <c r="T657" s="9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5">
        <f t="shared" si="40"/>
        <v>5678</v>
      </c>
      <c r="E658"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>
        <f t="shared" si="41"/>
        <v>5339</v>
      </c>
      <c r="Q658" s="5" t="s">
        <v>8319</v>
      </c>
      <c r="R658" t="s">
        <v>8321</v>
      </c>
      <c r="S658" s="9">
        <f t="shared" si="42"/>
        <v>42417.596284722218</v>
      </c>
      <c r="T658" s="9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5">
        <f t="shared" si="40"/>
        <v>3855</v>
      </c>
      <c r="E659"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>
        <f t="shared" si="41"/>
        <v>9427.5</v>
      </c>
      <c r="Q659" s="5" t="s">
        <v>8319</v>
      </c>
      <c r="R659" t="s">
        <v>8321</v>
      </c>
      <c r="S659" s="9">
        <f t="shared" si="42"/>
        <v>42331.637407407405</v>
      </c>
      <c r="T659" s="9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5">
        <f t="shared" si="40"/>
        <v>1289</v>
      </c>
      <c r="E660"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>
        <f t="shared" si="41"/>
        <v>15088.5</v>
      </c>
      <c r="Q660" s="5" t="s">
        <v>8319</v>
      </c>
      <c r="R660" t="s">
        <v>8321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 s="15">
        <f t="shared" si="40"/>
        <v>17</v>
      </c>
      <c r="E661"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>
        <f t="shared" si="41"/>
        <v>1508.5</v>
      </c>
      <c r="Q661" s="5" t="s">
        <v>8319</v>
      </c>
      <c r="R661" t="s">
        <v>8321</v>
      </c>
      <c r="S661" s="9">
        <f t="shared" si="42"/>
        <v>42209.385358796295</v>
      </c>
      <c r="T661" s="9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5">
        <f t="shared" si="40"/>
        <v>-48471</v>
      </c>
      <c r="E662">
        <v>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>
        <f t="shared" si="41"/>
        <v>764.5</v>
      </c>
      <c r="Q662" s="5" t="s">
        <v>8319</v>
      </c>
      <c r="R662" t="s">
        <v>8321</v>
      </c>
      <c r="S662" s="9">
        <f t="shared" si="42"/>
        <v>41922.533321759256</v>
      </c>
      <c r="T662" s="9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5">
        <f t="shared" si="40"/>
        <v>-9905</v>
      </c>
      <c r="E663">
        <v>10000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>
        <f t="shared" si="41"/>
        <v>47.5</v>
      </c>
      <c r="Q663" s="5" t="s">
        <v>8319</v>
      </c>
      <c r="R663" t="s">
        <v>8321</v>
      </c>
      <c r="S663" s="9">
        <f t="shared" si="42"/>
        <v>42636.437025462961</v>
      </c>
      <c r="T663" s="9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5">
        <f t="shared" si="40"/>
        <v>-38844</v>
      </c>
      <c r="E664">
        <v>39000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>
        <f t="shared" si="41"/>
        <v>78</v>
      </c>
      <c r="Q664" s="5" t="s">
        <v>8319</v>
      </c>
      <c r="R664" t="s">
        <v>8321</v>
      </c>
      <c r="S664" s="9">
        <f t="shared" si="42"/>
        <v>41990.229710648149</v>
      </c>
      <c r="T664" s="9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5">
        <f t="shared" si="40"/>
        <v>-199300</v>
      </c>
      <c r="E665">
        <v>200000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>
        <f t="shared" si="41"/>
        <v>350</v>
      </c>
      <c r="Q665" s="5" t="s">
        <v>8319</v>
      </c>
      <c r="R665" t="s">
        <v>8321</v>
      </c>
      <c r="S665" s="9">
        <f t="shared" si="42"/>
        <v>42173.634907407402</v>
      </c>
      <c r="T665" s="9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5">
        <f t="shared" si="40"/>
        <v>-11096</v>
      </c>
      <c r="E666">
        <v>12000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>
        <f t="shared" si="41"/>
        <v>452</v>
      </c>
      <c r="Q666" s="5" t="s">
        <v>8319</v>
      </c>
      <c r="R666" t="s">
        <v>8321</v>
      </c>
      <c r="S666" s="9">
        <f t="shared" si="42"/>
        <v>42077.458043981482</v>
      </c>
      <c r="T666" s="9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5">
        <f t="shared" si="40"/>
        <v>-8136</v>
      </c>
      <c r="E667">
        <v>10000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>
        <f t="shared" si="41"/>
        <v>932</v>
      </c>
      <c r="Q667" s="5" t="s">
        <v>8319</v>
      </c>
      <c r="R667" t="s">
        <v>8321</v>
      </c>
      <c r="S667" s="9">
        <f t="shared" si="42"/>
        <v>42688.503020833326</v>
      </c>
      <c r="T667" s="9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5">
        <f t="shared" si="40"/>
        <v>-199992</v>
      </c>
      <c r="E668">
        <v>200000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>
        <f t="shared" si="41"/>
        <v>4</v>
      </c>
      <c r="Q668" s="5" t="s">
        <v>8319</v>
      </c>
      <c r="R668" t="s">
        <v>8321</v>
      </c>
      <c r="S668" s="9">
        <f t="shared" si="42"/>
        <v>41838.623819444438</v>
      </c>
      <c r="T668" s="9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5">
        <f t="shared" si="40"/>
        <v>-44990</v>
      </c>
      <c r="E669">
        <v>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>
        <f t="shared" si="41"/>
        <v>2505</v>
      </c>
      <c r="Q669" s="5" t="s">
        <v>8319</v>
      </c>
      <c r="R669" t="s">
        <v>8321</v>
      </c>
      <c r="S669" s="9">
        <f t="shared" si="42"/>
        <v>42632.165081018517</v>
      </c>
      <c r="T669" s="9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5">
        <f t="shared" si="40"/>
        <v>-14316</v>
      </c>
      <c r="E670">
        <v>15000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>
        <f t="shared" si="41"/>
        <v>342</v>
      </c>
      <c r="Q670" s="5" t="s">
        <v>8319</v>
      </c>
      <c r="R670" t="s">
        <v>8321</v>
      </c>
      <c r="S670" s="9">
        <f t="shared" si="42"/>
        <v>42090.622939814813</v>
      </c>
      <c r="T670" s="9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5">
        <f t="shared" si="40"/>
        <v>-156985</v>
      </c>
      <c r="E671">
        <v>200000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>
        <f t="shared" si="41"/>
        <v>21507.5</v>
      </c>
      <c r="Q671" s="5" t="s">
        <v>8319</v>
      </c>
      <c r="R671" t="s">
        <v>8321</v>
      </c>
      <c r="S671" s="9">
        <f t="shared" si="42"/>
        <v>42527.417337962957</v>
      </c>
      <c r="T671" s="9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5">
        <f t="shared" si="40"/>
        <v>-63651</v>
      </c>
      <c r="E672">
        <v>90000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>
        <f t="shared" si="41"/>
        <v>13174.5</v>
      </c>
      <c r="Q672" s="5" t="s">
        <v>8319</v>
      </c>
      <c r="R672" t="s">
        <v>8321</v>
      </c>
      <c r="S672" s="9">
        <f t="shared" si="42"/>
        <v>42506.501388888886</v>
      </c>
      <c r="T672" s="9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5">
        <f t="shared" si="40"/>
        <v>-18172</v>
      </c>
      <c r="E673">
        <v>30000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>
        <f t="shared" si="41"/>
        <v>5914</v>
      </c>
      <c r="Q673" s="5" t="s">
        <v>8319</v>
      </c>
      <c r="R673" t="s">
        <v>8321</v>
      </c>
      <c r="S673" s="9">
        <f t="shared" si="42"/>
        <v>41984.484398148146</v>
      </c>
      <c r="T673" s="9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5">
        <f t="shared" si="40"/>
        <v>-39186</v>
      </c>
      <c r="E674">
        <v>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>
        <f t="shared" si="41"/>
        <v>5407</v>
      </c>
      <c r="Q674" s="5" t="s">
        <v>8319</v>
      </c>
      <c r="R674" t="s">
        <v>8321</v>
      </c>
      <c r="S674" s="9">
        <f t="shared" si="42"/>
        <v>41974.011157407404</v>
      </c>
      <c r="T674" s="9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5">
        <f t="shared" si="40"/>
        <v>-99795</v>
      </c>
      <c r="E675">
        <v>100000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>
        <f t="shared" si="41"/>
        <v>102.5</v>
      </c>
      <c r="Q675" s="5" t="s">
        <v>8319</v>
      </c>
      <c r="R675" t="s">
        <v>8321</v>
      </c>
      <c r="S675" s="9">
        <f t="shared" si="42"/>
        <v>41838.6321412037</v>
      </c>
      <c r="T675" s="9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5">
        <f t="shared" si="40"/>
        <v>-49985</v>
      </c>
      <c r="E676">
        <v>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>
        <f t="shared" si="41"/>
        <v>7.5</v>
      </c>
      <c r="Q676" s="5" t="s">
        <v>8319</v>
      </c>
      <c r="R676" t="s">
        <v>8321</v>
      </c>
      <c r="S676" s="9">
        <f t="shared" si="42"/>
        <v>41802.907719907402</v>
      </c>
      <c r="T676" s="9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5">
        <f t="shared" si="40"/>
        <v>-5109</v>
      </c>
      <c r="E677">
        <v>6000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>
        <f t="shared" si="41"/>
        <v>445.5</v>
      </c>
      <c r="Q677" s="5" t="s">
        <v>8319</v>
      </c>
      <c r="R677" t="s">
        <v>8321</v>
      </c>
      <c r="S677" s="9">
        <f t="shared" si="42"/>
        <v>41975.722268518519</v>
      </c>
      <c r="T677" s="9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5">
        <f t="shared" si="40"/>
        <v>-98529</v>
      </c>
      <c r="E678">
        <v>100000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>
        <f t="shared" si="41"/>
        <v>735.5</v>
      </c>
      <c r="Q678" s="5" t="s">
        <v>8319</v>
      </c>
      <c r="R678" t="s">
        <v>8321</v>
      </c>
      <c r="S678" s="9">
        <f t="shared" si="42"/>
        <v>42012.559965277775</v>
      </c>
      <c r="T678" s="9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5">
        <f t="shared" si="40"/>
        <v>-37208</v>
      </c>
      <c r="E679">
        <v>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>
        <f t="shared" si="41"/>
        <v>6396</v>
      </c>
      <c r="Q679" s="5" t="s">
        <v>8319</v>
      </c>
      <c r="R679" t="s">
        <v>8321</v>
      </c>
      <c r="S679" s="9">
        <f t="shared" si="42"/>
        <v>42504.195543981477</v>
      </c>
      <c r="T679" s="9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5">
        <f t="shared" si="40"/>
        <v>-27892</v>
      </c>
      <c r="E680">
        <v>29000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>
        <f t="shared" si="41"/>
        <v>554</v>
      </c>
      <c r="Q680" s="5" t="s">
        <v>8319</v>
      </c>
      <c r="R680" t="s">
        <v>8321</v>
      </c>
      <c r="S680" s="9">
        <f t="shared" si="42"/>
        <v>42481.168263888881</v>
      </c>
      <c r="T680" s="9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5">
        <f t="shared" si="40"/>
        <v>-48173</v>
      </c>
      <c r="E681">
        <v>57000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>
        <f t="shared" si="41"/>
        <v>4413.5</v>
      </c>
      <c r="Q681" s="5" t="s">
        <v>8319</v>
      </c>
      <c r="R681" t="s">
        <v>8321</v>
      </c>
      <c r="S681" s="9">
        <f t="shared" si="42"/>
        <v>42556.487372685187</v>
      </c>
      <c r="T681" s="9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5">
        <f t="shared" si="40"/>
        <v>-55566</v>
      </c>
      <c r="E682">
        <v>75000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>
        <f t="shared" si="41"/>
        <v>9717</v>
      </c>
      <c r="Q682" s="5" t="s">
        <v>8319</v>
      </c>
      <c r="R682" t="s">
        <v>8321</v>
      </c>
      <c r="S682" s="9">
        <f t="shared" si="42"/>
        <v>41864.293182870366</v>
      </c>
      <c r="T682" s="9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5">
        <f t="shared" si="40"/>
        <v>-2499</v>
      </c>
      <c r="E683">
        <v>2500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>
        <f t="shared" si="41"/>
        <v>0.5</v>
      </c>
      <c r="Q683" s="5" t="s">
        <v>8319</v>
      </c>
      <c r="R683" t="s">
        <v>8321</v>
      </c>
      <c r="S683" s="9">
        <f t="shared" si="42"/>
        <v>42639.597268518519</v>
      </c>
      <c r="T683" s="9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5">
        <f t="shared" si="40"/>
        <v>-49947</v>
      </c>
      <c r="E684">
        <v>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>
        <f t="shared" si="41"/>
        <v>26.5</v>
      </c>
      <c r="Q684" s="5" t="s">
        <v>8319</v>
      </c>
      <c r="R684" t="s">
        <v>8321</v>
      </c>
      <c r="S684" s="9">
        <f t="shared" si="42"/>
        <v>42778.556967592587</v>
      </c>
      <c r="T684" s="9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5">
        <f t="shared" si="40"/>
        <v>-34702</v>
      </c>
      <c r="E685">
        <v>35000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>
        <f t="shared" si="41"/>
        <v>149</v>
      </c>
      <c r="Q685" s="5" t="s">
        <v>8319</v>
      </c>
      <c r="R685" t="s">
        <v>8321</v>
      </c>
      <c r="S685" s="9">
        <f t="shared" si="42"/>
        <v>42634.691712962966</v>
      </c>
      <c r="T685" s="9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5">
        <f t="shared" si="40"/>
        <v>-296052</v>
      </c>
      <c r="E686">
        <v>320000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>
        <f t="shared" si="41"/>
        <v>11974</v>
      </c>
      <c r="Q686" s="5" t="s">
        <v>8319</v>
      </c>
      <c r="R686" t="s">
        <v>8321</v>
      </c>
      <c r="S686" s="9">
        <f t="shared" si="42"/>
        <v>41809.26494212963</v>
      </c>
      <c r="T686" s="9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5">
        <f t="shared" si="40"/>
        <v>-1447</v>
      </c>
      <c r="E687">
        <v>2000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>
        <f t="shared" si="41"/>
        <v>276.5</v>
      </c>
      <c r="Q687" s="5" t="s">
        <v>8319</v>
      </c>
      <c r="R687" t="s">
        <v>8321</v>
      </c>
      <c r="S687" s="9">
        <f t="shared" si="42"/>
        <v>41971.658240740733</v>
      </c>
      <c r="T687" s="9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5">
        <f t="shared" si="40"/>
        <v>-500000</v>
      </c>
      <c r="E688">
        <v>500000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>
        <f t="shared" si="41"/>
        <v>0</v>
      </c>
      <c r="Q688" s="5" t="s">
        <v>8319</v>
      </c>
      <c r="R688" t="s">
        <v>8321</v>
      </c>
      <c r="S688" s="9">
        <f t="shared" si="42"/>
        <v>42189.464930555558</v>
      </c>
      <c r="T688" s="9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5">
        <f t="shared" si="40"/>
        <v>-96450</v>
      </c>
      <c r="E689">
        <v>100000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>
        <f t="shared" si="41"/>
        <v>1775</v>
      </c>
      <c r="Q689" s="5" t="s">
        <v>8319</v>
      </c>
      <c r="R689" t="s">
        <v>8321</v>
      </c>
      <c r="S689" s="9">
        <f t="shared" si="42"/>
        <v>42711.542280092595</v>
      </c>
      <c r="T689" s="9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5">
        <f t="shared" si="40"/>
        <v>-5402</v>
      </c>
      <c r="E690">
        <v>20000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>
        <f t="shared" si="41"/>
        <v>7299</v>
      </c>
      <c r="Q690" s="5" t="s">
        <v>8319</v>
      </c>
      <c r="R690" t="s">
        <v>8321</v>
      </c>
      <c r="S690" s="9">
        <f t="shared" si="42"/>
        <v>42261.896446759252</v>
      </c>
      <c r="T690" s="9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5">
        <f t="shared" si="40"/>
        <v>-84702.5</v>
      </c>
      <c r="E691">
        <v>200000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>
        <f t="shared" si="41"/>
        <v>57648.75</v>
      </c>
      <c r="Q691" s="5" t="s">
        <v>8319</v>
      </c>
      <c r="R691" t="s">
        <v>8321</v>
      </c>
      <c r="S691" s="9">
        <f t="shared" si="42"/>
        <v>42675.459456018514</v>
      </c>
      <c r="T691" s="9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5">
        <f t="shared" si="40"/>
        <v>-17532</v>
      </c>
      <c r="E692">
        <v>20000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>
        <f t="shared" si="41"/>
        <v>1234</v>
      </c>
      <c r="Q692" s="5" t="s">
        <v>8319</v>
      </c>
      <c r="R692" t="s">
        <v>8321</v>
      </c>
      <c r="S692" s="9">
        <f t="shared" si="42"/>
        <v>42579.426400462959</v>
      </c>
      <c r="T692" s="9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5">
        <f t="shared" si="40"/>
        <v>-49740</v>
      </c>
      <c r="E693">
        <v>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>
        <f t="shared" si="41"/>
        <v>130</v>
      </c>
      <c r="Q693" s="5" t="s">
        <v>8319</v>
      </c>
      <c r="R693" t="s">
        <v>8321</v>
      </c>
      <c r="S693" s="9">
        <f t="shared" si="42"/>
        <v>42157.819976851846</v>
      </c>
      <c r="T693" s="9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5">
        <f t="shared" si="40"/>
        <v>-18694</v>
      </c>
      <c r="E694">
        <v>20000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>
        <f t="shared" si="41"/>
        <v>653</v>
      </c>
      <c r="Q694" s="5" t="s">
        <v>8319</v>
      </c>
      <c r="R694" t="s">
        <v>8321</v>
      </c>
      <c r="S694" s="9">
        <f t="shared" si="42"/>
        <v>42696.167395833334</v>
      </c>
      <c r="T694" s="9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5">
        <f t="shared" si="40"/>
        <v>-64662</v>
      </c>
      <c r="E695">
        <v>100000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>
        <f t="shared" si="41"/>
        <v>17669</v>
      </c>
      <c r="Q695" s="5" t="s">
        <v>8319</v>
      </c>
      <c r="R695" t="s">
        <v>8321</v>
      </c>
      <c r="S695" s="9">
        <f t="shared" si="42"/>
        <v>42094.599849537037</v>
      </c>
      <c r="T695" s="9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5">
        <f t="shared" si="40"/>
        <v>-149410</v>
      </c>
      <c r="E696">
        <v>150000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>
        <f t="shared" si="41"/>
        <v>295</v>
      </c>
      <c r="Q696" s="5" t="s">
        <v>8319</v>
      </c>
      <c r="R696" t="s">
        <v>8321</v>
      </c>
      <c r="S696" s="9">
        <f t="shared" si="42"/>
        <v>42737.455543981479</v>
      </c>
      <c r="T696" s="9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5">
        <f t="shared" si="40"/>
        <v>-59364</v>
      </c>
      <c r="E697">
        <v>60000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>
        <f t="shared" si="41"/>
        <v>318</v>
      </c>
      <c r="Q697" s="5" t="s">
        <v>8319</v>
      </c>
      <c r="R697" t="s">
        <v>8321</v>
      </c>
      <c r="S697" s="9">
        <f t="shared" si="42"/>
        <v>41913.312731481477</v>
      </c>
      <c r="T697" s="9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5">
        <f t="shared" si="40"/>
        <v>-174999</v>
      </c>
      <c r="E698">
        <v>175000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>
        <f t="shared" si="41"/>
        <v>0.5</v>
      </c>
      <c r="Q698" s="5" t="s">
        <v>8319</v>
      </c>
      <c r="R698" t="s">
        <v>8321</v>
      </c>
      <c r="S698" s="9">
        <f t="shared" si="42"/>
        <v>41815.718773148146</v>
      </c>
      <c r="T698" s="9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5">
        <f t="shared" si="40"/>
        <v>-2681</v>
      </c>
      <c r="E699">
        <v>5000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>
        <f t="shared" si="41"/>
        <v>1159.5</v>
      </c>
      <c r="Q699" s="5" t="s">
        <v>8319</v>
      </c>
      <c r="R699" t="s">
        <v>8321</v>
      </c>
      <c r="S699" s="9">
        <f t="shared" si="42"/>
        <v>42388.314687500002</v>
      </c>
      <c r="T699" s="9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5">
        <f t="shared" si="40"/>
        <v>-84610</v>
      </c>
      <c r="E700">
        <v>100000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>
        <f t="shared" si="41"/>
        <v>7695</v>
      </c>
      <c r="Q700" s="5" t="s">
        <v>8319</v>
      </c>
      <c r="R700" t="s">
        <v>8321</v>
      </c>
      <c r="S700" s="9">
        <f t="shared" si="42"/>
        <v>41866.722743055558</v>
      </c>
      <c r="T700" s="9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5">
        <f t="shared" si="40"/>
        <v>-22851.259999999995</v>
      </c>
      <c r="E701">
        <v>130000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>
        <f t="shared" si="41"/>
        <v>53574.37</v>
      </c>
      <c r="Q701" s="5" t="s">
        <v>8319</v>
      </c>
      <c r="R701" t="s">
        <v>8321</v>
      </c>
      <c r="S701" s="9">
        <f t="shared" si="42"/>
        <v>41563.277175925927</v>
      </c>
      <c r="T701" s="9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5">
        <f t="shared" si="40"/>
        <v>-14597</v>
      </c>
      <c r="E702">
        <v>15000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>
        <f t="shared" si="41"/>
        <v>201.5</v>
      </c>
      <c r="Q702" s="5" t="s">
        <v>8319</v>
      </c>
      <c r="R702" t="s">
        <v>8321</v>
      </c>
      <c r="S702" s="9">
        <f t="shared" si="42"/>
        <v>42715.480104166665</v>
      </c>
      <c r="T702" s="9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5">
        <f t="shared" si="40"/>
        <v>-16882</v>
      </c>
      <c r="E703">
        <v>23000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>
        <f t="shared" si="41"/>
        <v>3059</v>
      </c>
      <c r="Q703" s="5" t="s">
        <v>8319</v>
      </c>
      <c r="R703" t="s">
        <v>8321</v>
      </c>
      <c r="S703" s="9">
        <f t="shared" si="42"/>
        <v>41813.454629629625</v>
      </c>
      <c r="T703" s="9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5">
        <f t="shared" si="40"/>
        <v>-10377.99</v>
      </c>
      <c r="E704">
        <v>15000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>
        <f t="shared" si="41"/>
        <v>2311.0050000000001</v>
      </c>
      <c r="Q704" s="5" t="s">
        <v>8319</v>
      </c>
      <c r="R704" t="s">
        <v>8321</v>
      </c>
      <c r="S704" s="9">
        <f t="shared" si="42"/>
        <v>42668.518368055556</v>
      </c>
      <c r="T704" s="9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5">
        <f t="shared" si="40"/>
        <v>-14163</v>
      </c>
      <c r="E705">
        <v>15000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>
        <f t="shared" si="41"/>
        <v>418.5</v>
      </c>
      <c r="Q705" s="5" t="s">
        <v>8319</v>
      </c>
      <c r="R705" t="s">
        <v>8321</v>
      </c>
      <c r="S705" s="9">
        <f t="shared" si="42"/>
        <v>42711.742465277777</v>
      </c>
      <c r="T705" s="9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5">
        <f t="shared" si="40"/>
        <v>-54519</v>
      </c>
      <c r="E706">
        <v>55000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>
        <f t="shared" si="41"/>
        <v>240.5</v>
      </c>
      <c r="Q706" s="5" t="s">
        <v>8319</v>
      </c>
      <c r="R706" t="s">
        <v>8321</v>
      </c>
      <c r="S706" s="9">
        <f t="shared" si="42"/>
        <v>42725.984583333331</v>
      </c>
      <c r="T706" s="9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5">
        <f t="shared" ref="D707:D770" si="44">F707-E707</f>
        <v>-99023</v>
      </c>
      <c r="E707">
        <v>100000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>
        <f t="shared" ref="P707:P770" si="45">AVERAGE(D707:E707)</f>
        <v>488.5</v>
      </c>
      <c r="Q707" s="5" t="s">
        <v>8319</v>
      </c>
      <c r="R707" t="s">
        <v>8321</v>
      </c>
      <c r="S707" s="9">
        <f t="shared" ref="S707:S770" si="46">(K707/86400)+25569+(-5/24)</f>
        <v>42726.283310185179</v>
      </c>
      <c r="T707" s="9">
        <f t="shared" ref="T707:T770" si="47">(J707/86400)+25569+(-5/24)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5">
        <f t="shared" si="44"/>
        <v>-100000</v>
      </c>
      <c r="E708">
        <v>100000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>
        <f t="shared" si="45"/>
        <v>0</v>
      </c>
      <c r="Q708" s="5" t="s">
        <v>8319</v>
      </c>
      <c r="R708" t="s">
        <v>8321</v>
      </c>
      <c r="S708" s="9">
        <f t="shared" si="46"/>
        <v>42676.786840277775</v>
      </c>
      <c r="T708" s="9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5">
        <f t="shared" si="44"/>
        <v>-14329.400000000001</v>
      </c>
      <c r="E709">
        <v>68000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>
        <f t="shared" si="45"/>
        <v>26835.3</v>
      </c>
      <c r="Q709" s="5" t="s">
        <v>8319</v>
      </c>
      <c r="R709" t="s">
        <v>8321</v>
      </c>
      <c r="S709" s="9">
        <f t="shared" si="46"/>
        <v>42696.45517361111</v>
      </c>
      <c r="T709" s="9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5">
        <f t="shared" si="44"/>
        <v>-31163</v>
      </c>
      <c r="E710">
        <v>40000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>
        <f t="shared" si="45"/>
        <v>4418.5</v>
      </c>
      <c r="Q710" s="5" t="s">
        <v>8319</v>
      </c>
      <c r="R710" t="s">
        <v>8321</v>
      </c>
      <c r="S710" s="9">
        <f t="shared" si="46"/>
        <v>41835.372685185182</v>
      </c>
      <c r="T710" s="9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5">
        <f t="shared" si="44"/>
        <v>-14939</v>
      </c>
      <c r="E711">
        <v>15000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>
        <f t="shared" si="45"/>
        <v>30.5</v>
      </c>
      <c r="Q711" s="5" t="s">
        <v>8319</v>
      </c>
      <c r="R711" t="s">
        <v>8321</v>
      </c>
      <c r="S711" s="9">
        <f t="shared" si="46"/>
        <v>41947.832858796297</v>
      </c>
      <c r="T711" s="9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5">
        <f t="shared" si="44"/>
        <v>-1200</v>
      </c>
      <c r="E712">
        <v>1200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>
        <f t="shared" si="45"/>
        <v>0</v>
      </c>
      <c r="Q712" s="5" t="s">
        <v>8319</v>
      </c>
      <c r="R712" t="s">
        <v>8321</v>
      </c>
      <c r="S712" s="9">
        <f t="shared" si="46"/>
        <v>41837.776643518519</v>
      </c>
      <c r="T712" s="9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5">
        <f t="shared" si="44"/>
        <v>-66209</v>
      </c>
      <c r="E713">
        <v>100000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>
        <f t="shared" si="45"/>
        <v>16895.5</v>
      </c>
      <c r="Q713" s="5" t="s">
        <v>8319</v>
      </c>
      <c r="R713" t="s">
        <v>8321</v>
      </c>
      <c r="S713" s="9">
        <f t="shared" si="46"/>
        <v>42678.250787037039</v>
      </c>
      <c r="T713" s="9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5">
        <f t="shared" si="44"/>
        <v>-48395</v>
      </c>
      <c r="E714">
        <v>48500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>
        <f t="shared" si="45"/>
        <v>52.5</v>
      </c>
      <c r="Q714" s="5" t="s">
        <v>8319</v>
      </c>
      <c r="R714" t="s">
        <v>8321</v>
      </c>
      <c r="S714" s="9">
        <f t="shared" si="46"/>
        <v>42384.472592592589</v>
      </c>
      <c r="T714" s="9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5">
        <f t="shared" si="44"/>
        <v>-24801</v>
      </c>
      <c r="E715">
        <v>25000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>
        <f t="shared" si="45"/>
        <v>99.5</v>
      </c>
      <c r="Q715" s="5" t="s">
        <v>8319</v>
      </c>
      <c r="R715" t="s">
        <v>8321</v>
      </c>
      <c r="S715" s="9">
        <f t="shared" si="46"/>
        <v>42496.320972222216</v>
      </c>
      <c r="T715" s="9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5">
        <f t="shared" si="44"/>
        <v>-12751</v>
      </c>
      <c r="E716">
        <v>15000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>
        <f t="shared" si="45"/>
        <v>1124.5</v>
      </c>
      <c r="Q716" s="5" t="s">
        <v>8319</v>
      </c>
      <c r="R716" t="s">
        <v>8321</v>
      </c>
      <c r="S716" s="9">
        <f t="shared" si="46"/>
        <v>42734.579652777778</v>
      </c>
      <c r="T716" s="9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5">
        <f t="shared" si="44"/>
        <v>-26111</v>
      </c>
      <c r="E717">
        <v>27500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>
        <f t="shared" si="45"/>
        <v>694.5</v>
      </c>
      <c r="Q717" s="5" t="s">
        <v>8319</v>
      </c>
      <c r="R717" t="s">
        <v>8321</v>
      </c>
      <c r="S717" s="9">
        <f t="shared" si="46"/>
        <v>42272.8824074074</v>
      </c>
      <c r="T717" s="9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5">
        <f t="shared" si="44"/>
        <v>-6285</v>
      </c>
      <c r="E718">
        <v>7000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>
        <f t="shared" si="45"/>
        <v>357.5</v>
      </c>
      <c r="Q718" s="5" t="s">
        <v>8319</v>
      </c>
      <c r="R718" t="s">
        <v>8321</v>
      </c>
      <c r="S718" s="9">
        <f t="shared" si="46"/>
        <v>41940.450312499997</v>
      </c>
      <c r="T718" s="9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5">
        <f t="shared" si="44"/>
        <v>-99695</v>
      </c>
      <c r="E719">
        <v>100000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>
        <f t="shared" si="45"/>
        <v>152.5</v>
      </c>
      <c r="Q719" s="5" t="s">
        <v>8319</v>
      </c>
      <c r="R719" t="s">
        <v>8321</v>
      </c>
      <c r="S719" s="9">
        <f t="shared" si="46"/>
        <v>41857.645856481475</v>
      </c>
      <c r="T719" s="9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5">
        <f t="shared" si="44"/>
        <v>-11910</v>
      </c>
      <c r="E720">
        <v>12000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>
        <f t="shared" si="45"/>
        <v>45</v>
      </c>
      <c r="Q720" s="5" t="s">
        <v>8319</v>
      </c>
      <c r="R720" t="s">
        <v>8321</v>
      </c>
      <c r="S720" s="9">
        <f t="shared" si="46"/>
        <v>42752.637118055551</v>
      </c>
      <c r="T720" s="9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5">
        <f t="shared" si="44"/>
        <v>-14806</v>
      </c>
      <c r="E721">
        <v>15000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>
        <f t="shared" si="45"/>
        <v>97</v>
      </c>
      <c r="Q721" s="5" t="s">
        <v>8319</v>
      </c>
      <c r="R721" t="s">
        <v>8321</v>
      </c>
      <c r="S721" s="9">
        <f t="shared" si="46"/>
        <v>42408.83189814815</v>
      </c>
      <c r="T721" s="9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5">
        <f t="shared" si="44"/>
        <v>835</v>
      </c>
      <c r="E722"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>
        <f t="shared" si="45"/>
        <v>1367.5</v>
      </c>
      <c r="Q722" s="5" t="s">
        <v>8322</v>
      </c>
      <c r="R722" t="s">
        <v>8323</v>
      </c>
      <c r="S722" s="9">
        <f t="shared" si="46"/>
        <v>40909.440868055557</v>
      </c>
      <c r="T722" s="9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5">
        <f t="shared" si="44"/>
        <v>1813</v>
      </c>
      <c r="E723"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>
        <f t="shared" si="45"/>
        <v>5006.5</v>
      </c>
      <c r="Q723" s="5" t="s">
        <v>8322</v>
      </c>
      <c r="R723" t="s">
        <v>8323</v>
      </c>
      <c r="S723" s="9">
        <f t="shared" si="46"/>
        <v>41807.363506944443</v>
      </c>
      <c r="T723" s="9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5">
        <f t="shared" si="44"/>
        <v>8006</v>
      </c>
      <c r="E724"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>
        <f t="shared" si="45"/>
        <v>16503</v>
      </c>
      <c r="Q724" s="5" t="s">
        <v>8322</v>
      </c>
      <c r="R724" t="s">
        <v>8323</v>
      </c>
      <c r="S724" s="9">
        <f t="shared" si="46"/>
        <v>40977.596967592588</v>
      </c>
      <c r="T724" s="9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5">
        <f t="shared" si="44"/>
        <v>469</v>
      </c>
      <c r="E725"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>
        <f t="shared" si="45"/>
        <v>2734.5</v>
      </c>
      <c r="Q725" s="5" t="s">
        <v>8322</v>
      </c>
      <c r="R725" t="s">
        <v>8323</v>
      </c>
      <c r="S725" s="9">
        <f t="shared" si="46"/>
        <v>42184.608206018514</v>
      </c>
      <c r="T725" s="9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5">
        <f t="shared" si="44"/>
        <v>383.01000000000022</v>
      </c>
      <c r="E726"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>
        <f t="shared" si="45"/>
        <v>3691.5050000000001</v>
      </c>
      <c r="Q726" s="5" t="s">
        <v>8322</v>
      </c>
      <c r="R726" t="s">
        <v>8323</v>
      </c>
      <c r="S726" s="9">
        <f t="shared" si="46"/>
        <v>40694.430127314808</v>
      </c>
      <c r="T726" s="9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5">
        <f t="shared" si="44"/>
        <v>70</v>
      </c>
      <c r="E727"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>
        <f t="shared" si="45"/>
        <v>10035</v>
      </c>
      <c r="Q727" s="5" t="s">
        <v>8322</v>
      </c>
      <c r="R727" t="s">
        <v>8323</v>
      </c>
      <c r="S727" s="9">
        <f t="shared" si="46"/>
        <v>42321.417962962958</v>
      </c>
      <c r="T727" s="9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5">
        <f t="shared" si="44"/>
        <v>35</v>
      </c>
      <c r="E728"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>
        <f t="shared" si="45"/>
        <v>1267.5</v>
      </c>
      <c r="Q728" s="5" t="s">
        <v>8322</v>
      </c>
      <c r="R728" t="s">
        <v>8323</v>
      </c>
      <c r="S728" s="9">
        <f t="shared" si="46"/>
        <v>41345.834340277775</v>
      </c>
      <c r="T728" s="9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5">
        <f t="shared" si="44"/>
        <v>1943</v>
      </c>
      <c r="E729"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>
        <f t="shared" si="45"/>
        <v>2721.5</v>
      </c>
      <c r="Q729" s="5" t="s">
        <v>8322</v>
      </c>
      <c r="R729" t="s">
        <v>8323</v>
      </c>
      <c r="S729" s="9">
        <f t="shared" si="46"/>
        <v>41246.811909722222</v>
      </c>
      <c r="T729" s="9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5">
        <f t="shared" si="44"/>
        <v>417.44999999999982</v>
      </c>
      <c r="E730"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>
        <f t="shared" si="45"/>
        <v>3958.7249999999999</v>
      </c>
      <c r="Q730" s="5" t="s">
        <v>8322</v>
      </c>
      <c r="R730" t="s">
        <v>8323</v>
      </c>
      <c r="S730" s="9">
        <f t="shared" si="46"/>
        <v>40731.629131944443</v>
      </c>
      <c r="T730" s="9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5">
        <f t="shared" si="44"/>
        <v>1226</v>
      </c>
      <c r="E731"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>
        <f t="shared" si="45"/>
        <v>2613</v>
      </c>
      <c r="Q731" s="5" t="s">
        <v>8322</v>
      </c>
      <c r="R731" t="s">
        <v>8323</v>
      </c>
      <c r="S731" s="9">
        <f t="shared" si="46"/>
        <v>41110.97755787037</v>
      </c>
      <c r="T731" s="9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5">
        <f t="shared" si="44"/>
        <v>6438</v>
      </c>
      <c r="E732"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>
        <f t="shared" si="45"/>
        <v>13219</v>
      </c>
      <c r="Q732" s="5" t="s">
        <v>8322</v>
      </c>
      <c r="R732" t="s">
        <v>8323</v>
      </c>
      <c r="S732" s="9">
        <f t="shared" si="46"/>
        <v>40854.536932870367</v>
      </c>
      <c r="T732" s="9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5">
        <f t="shared" si="44"/>
        <v>1300</v>
      </c>
      <c r="E733"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>
        <f t="shared" si="45"/>
        <v>3150</v>
      </c>
      <c r="Q733" s="5" t="s">
        <v>8322</v>
      </c>
      <c r="R733" t="s">
        <v>8323</v>
      </c>
      <c r="S733" s="9">
        <f t="shared" si="46"/>
        <v>40879.587349537032</v>
      </c>
      <c r="T733" s="9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5">
        <f t="shared" si="44"/>
        <v>24</v>
      </c>
      <c r="E734"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>
        <f t="shared" si="45"/>
        <v>32</v>
      </c>
      <c r="Q734" s="5" t="s">
        <v>8322</v>
      </c>
      <c r="R734" t="s">
        <v>8323</v>
      </c>
      <c r="S734" s="9">
        <f t="shared" si="46"/>
        <v>41486.21598379629</v>
      </c>
      <c r="T734" s="9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5">
        <f t="shared" si="44"/>
        <v>512</v>
      </c>
      <c r="E735"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>
        <f t="shared" si="45"/>
        <v>1506</v>
      </c>
      <c r="Q735" s="5" t="s">
        <v>8322</v>
      </c>
      <c r="R735" t="s">
        <v>8323</v>
      </c>
      <c r="S735" s="9">
        <f t="shared" si="46"/>
        <v>41598.211712962962</v>
      </c>
      <c r="T735" s="9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5">
        <f t="shared" si="44"/>
        <v>2170</v>
      </c>
      <c r="E736"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>
        <f t="shared" si="45"/>
        <v>5335</v>
      </c>
      <c r="Q736" s="5" t="s">
        <v>8322</v>
      </c>
      <c r="R736" t="s">
        <v>8323</v>
      </c>
      <c r="S736" s="9">
        <f t="shared" si="46"/>
        <v>42101.956249999996</v>
      </c>
      <c r="T736" s="9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5">
        <f t="shared" si="44"/>
        <v>6771</v>
      </c>
      <c r="E737"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>
        <f t="shared" si="45"/>
        <v>26885.5</v>
      </c>
      <c r="Q737" s="5" t="s">
        <v>8322</v>
      </c>
      <c r="R737" t="s">
        <v>8323</v>
      </c>
      <c r="S737" s="9">
        <f t="shared" si="46"/>
        <v>41945.821134259255</v>
      </c>
      <c r="T737" s="9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5">
        <f t="shared" si="44"/>
        <v>7745</v>
      </c>
      <c r="E738"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>
        <f t="shared" si="45"/>
        <v>5672.5</v>
      </c>
      <c r="Q738" s="5" t="s">
        <v>8322</v>
      </c>
      <c r="R738" t="s">
        <v>8323</v>
      </c>
      <c r="S738" s="9">
        <f t="shared" si="46"/>
        <v>41579.525925925926</v>
      </c>
      <c r="T738" s="9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5">
        <f t="shared" si="44"/>
        <v>1120</v>
      </c>
      <c r="E739"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>
        <f t="shared" si="45"/>
        <v>3060</v>
      </c>
      <c r="Q739" s="5" t="s">
        <v>8322</v>
      </c>
      <c r="R739" t="s">
        <v>8323</v>
      </c>
      <c r="S739" s="9">
        <f t="shared" si="46"/>
        <v>41667.066979166666</v>
      </c>
      <c r="T739" s="9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5">
        <f t="shared" si="44"/>
        <v>101</v>
      </c>
      <c r="E740"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>
        <f t="shared" si="45"/>
        <v>800.5</v>
      </c>
      <c r="Q740" s="5" t="s">
        <v>8322</v>
      </c>
      <c r="R740" t="s">
        <v>8323</v>
      </c>
      <c r="S740" s="9">
        <f t="shared" si="46"/>
        <v>41943.39576388889</v>
      </c>
      <c r="T740" s="9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5">
        <f t="shared" si="44"/>
        <v>3500</v>
      </c>
      <c r="E741"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>
        <f t="shared" si="45"/>
        <v>4750</v>
      </c>
      <c r="Q741" s="5" t="s">
        <v>8322</v>
      </c>
      <c r="R741" t="s">
        <v>8323</v>
      </c>
      <c r="S741" s="9">
        <f t="shared" si="46"/>
        <v>41829.294317129628</v>
      </c>
      <c r="T741" s="9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5">
        <f t="shared" si="44"/>
        <v>222</v>
      </c>
      <c r="E742"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>
        <f t="shared" si="45"/>
        <v>1611</v>
      </c>
      <c r="Q742" s="5" t="s">
        <v>8322</v>
      </c>
      <c r="R742" t="s">
        <v>8323</v>
      </c>
      <c r="S742" s="9">
        <f t="shared" si="46"/>
        <v>42161.93844907407</v>
      </c>
      <c r="T742" s="9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5">
        <f t="shared" si="44"/>
        <v>293.79999999999927</v>
      </c>
      <c r="E743"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>
        <f t="shared" si="45"/>
        <v>6646.9</v>
      </c>
      <c r="Q743" s="5" t="s">
        <v>8322</v>
      </c>
      <c r="R743" t="s">
        <v>8323</v>
      </c>
      <c r="S743" s="9">
        <f t="shared" si="46"/>
        <v>41401.439884259256</v>
      </c>
      <c r="T743" s="9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5">
        <f t="shared" si="44"/>
        <v>150</v>
      </c>
      <c r="E744"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>
        <f t="shared" si="45"/>
        <v>775</v>
      </c>
      <c r="Q744" s="5" t="s">
        <v>8322</v>
      </c>
      <c r="R744" t="s">
        <v>8323</v>
      </c>
      <c r="S744" s="9">
        <f t="shared" si="46"/>
        <v>41689.709629629629</v>
      </c>
      <c r="T744" s="9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5">
        <f t="shared" si="44"/>
        <v>264</v>
      </c>
      <c r="E745"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>
        <f t="shared" si="45"/>
        <v>407</v>
      </c>
      <c r="Q745" s="5" t="s">
        <v>8322</v>
      </c>
      <c r="R745" t="s">
        <v>8323</v>
      </c>
      <c r="S745" s="9">
        <f t="shared" si="46"/>
        <v>40990.500983796293</v>
      </c>
      <c r="T745" s="9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5">
        <f t="shared" si="44"/>
        <v>116</v>
      </c>
      <c r="E746"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>
        <f t="shared" si="45"/>
        <v>2558</v>
      </c>
      <c r="Q746" s="5" t="s">
        <v>8322</v>
      </c>
      <c r="R746" t="s">
        <v>8323</v>
      </c>
      <c r="S746" s="9">
        <f t="shared" si="46"/>
        <v>41226.748877314814</v>
      </c>
      <c r="T746" s="9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5">
        <f t="shared" si="44"/>
        <v>1756</v>
      </c>
      <c r="E747"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>
        <f t="shared" si="45"/>
        <v>1988</v>
      </c>
      <c r="Q747" s="5" t="s">
        <v>8322</v>
      </c>
      <c r="R747" t="s">
        <v>8323</v>
      </c>
      <c r="S747" s="9">
        <f t="shared" si="46"/>
        <v>41367.363946759258</v>
      </c>
      <c r="T747" s="9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5">
        <f t="shared" si="44"/>
        <v>331</v>
      </c>
      <c r="E748"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>
        <f t="shared" si="45"/>
        <v>1659</v>
      </c>
      <c r="Q748" s="5" t="s">
        <v>8322</v>
      </c>
      <c r="R748" t="s">
        <v>8323</v>
      </c>
      <c r="S748" s="9">
        <f t="shared" si="46"/>
        <v>41156.834594907406</v>
      </c>
      <c r="T748" s="9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5">
        <f t="shared" si="44"/>
        <v>3</v>
      </c>
      <c r="E749"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>
        <f t="shared" si="45"/>
        <v>3501.5</v>
      </c>
      <c r="Q749" s="5" t="s">
        <v>8322</v>
      </c>
      <c r="R749" t="s">
        <v>8323</v>
      </c>
      <c r="S749" s="9">
        <f t="shared" si="46"/>
        <v>41988.340497685182</v>
      </c>
      <c r="T749" s="9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5">
        <f t="shared" si="44"/>
        <v>5</v>
      </c>
      <c r="E750"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>
        <f t="shared" si="45"/>
        <v>1002.5</v>
      </c>
      <c r="Q750" s="5" t="s">
        <v>8322</v>
      </c>
      <c r="R750" t="s">
        <v>8323</v>
      </c>
      <c r="S750" s="9">
        <f t="shared" si="46"/>
        <v>41831.638495370367</v>
      </c>
      <c r="T750" s="9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5">
        <f t="shared" si="44"/>
        <v>556</v>
      </c>
      <c r="E751"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>
        <f t="shared" si="45"/>
        <v>5278</v>
      </c>
      <c r="Q751" s="5" t="s">
        <v>8322</v>
      </c>
      <c r="R751" t="s">
        <v>8323</v>
      </c>
      <c r="S751" s="9">
        <f t="shared" si="46"/>
        <v>42733.732986111114</v>
      </c>
      <c r="T751" s="9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5">
        <f t="shared" si="44"/>
        <v>115</v>
      </c>
      <c r="E752"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>
        <f t="shared" si="45"/>
        <v>2279.5</v>
      </c>
      <c r="Q752" s="5" t="s">
        <v>8322</v>
      </c>
      <c r="R752" t="s">
        <v>8323</v>
      </c>
      <c r="S752" s="9">
        <f t="shared" si="46"/>
        <v>41299.669814814813</v>
      </c>
      <c r="T752" s="9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5">
        <f t="shared" si="44"/>
        <v>555</v>
      </c>
      <c r="E753"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>
        <f t="shared" si="45"/>
        <v>1777.5</v>
      </c>
      <c r="Q753" s="5" t="s">
        <v>8322</v>
      </c>
      <c r="R753" t="s">
        <v>8323</v>
      </c>
      <c r="S753" s="9">
        <f t="shared" si="46"/>
        <v>40713.422164351847</v>
      </c>
      <c r="T753" s="9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5">
        <f t="shared" si="44"/>
        <v>585</v>
      </c>
      <c r="E754"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>
        <f t="shared" si="45"/>
        <v>2792.5</v>
      </c>
      <c r="Q754" s="5" t="s">
        <v>8322</v>
      </c>
      <c r="R754" t="s">
        <v>8323</v>
      </c>
      <c r="S754" s="9">
        <f t="shared" si="46"/>
        <v>42639.213159722225</v>
      </c>
      <c r="T754" s="9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5">
        <f t="shared" si="44"/>
        <v>2800</v>
      </c>
      <c r="E755"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>
        <f t="shared" si="45"/>
        <v>6400</v>
      </c>
      <c r="Q755" s="5" t="s">
        <v>8322</v>
      </c>
      <c r="R755" t="s">
        <v>8323</v>
      </c>
      <c r="S755" s="9">
        <f t="shared" si="46"/>
        <v>42019.381840277776</v>
      </c>
      <c r="T755" s="9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5">
        <f t="shared" si="44"/>
        <v>75</v>
      </c>
      <c r="E756"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>
        <f t="shared" si="45"/>
        <v>1037.5</v>
      </c>
      <c r="Q756" s="5" t="s">
        <v>8322</v>
      </c>
      <c r="R756" t="s">
        <v>8323</v>
      </c>
      <c r="S756" s="9">
        <f t="shared" si="46"/>
        <v>41249.54075231481</v>
      </c>
      <c r="T756" s="9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5">
        <f t="shared" si="44"/>
        <v>47.690000000000055</v>
      </c>
      <c r="E757"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>
        <f t="shared" si="45"/>
        <v>1273.845</v>
      </c>
      <c r="Q757" s="5" t="s">
        <v>8322</v>
      </c>
      <c r="R757" t="s">
        <v>8323</v>
      </c>
      <c r="S757" s="9">
        <f t="shared" si="46"/>
        <v>41383.396724537037</v>
      </c>
      <c r="T757" s="9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5">
        <f t="shared" si="44"/>
        <v>124</v>
      </c>
      <c r="E758"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>
        <f t="shared" si="45"/>
        <v>412</v>
      </c>
      <c r="Q758" s="5" t="s">
        <v>8322</v>
      </c>
      <c r="R758" t="s">
        <v>8323</v>
      </c>
      <c r="S758" s="9">
        <f t="shared" si="46"/>
        <v>40590.558553240735</v>
      </c>
      <c r="T758" s="9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5">
        <f t="shared" si="44"/>
        <v>345</v>
      </c>
      <c r="E759"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>
        <f t="shared" si="45"/>
        <v>297.5</v>
      </c>
      <c r="Q759" s="5" t="s">
        <v>8322</v>
      </c>
      <c r="R759" t="s">
        <v>8323</v>
      </c>
      <c r="S759" s="9">
        <f t="shared" si="46"/>
        <v>41234.846226851849</v>
      </c>
      <c r="T759" s="9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5">
        <f t="shared" si="44"/>
        <v>50</v>
      </c>
      <c r="E760"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>
        <f t="shared" si="45"/>
        <v>1275</v>
      </c>
      <c r="Q760" s="5" t="s">
        <v>8322</v>
      </c>
      <c r="R760" t="s">
        <v>8323</v>
      </c>
      <c r="S760" s="9">
        <f t="shared" si="46"/>
        <v>40429.628101851849</v>
      </c>
      <c r="T760" s="9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5">
        <f t="shared" si="44"/>
        <v>96</v>
      </c>
      <c r="E761"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>
        <f t="shared" si="45"/>
        <v>2548</v>
      </c>
      <c r="Q761" s="5" t="s">
        <v>8322</v>
      </c>
      <c r="R761" t="s">
        <v>8323</v>
      </c>
      <c r="S761" s="9">
        <f t="shared" si="46"/>
        <v>41789.121979166666</v>
      </c>
      <c r="T761" s="9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5">
        <f t="shared" si="44"/>
        <v>-2200</v>
      </c>
      <c r="E762">
        <v>2200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>
        <f t="shared" si="45"/>
        <v>0</v>
      </c>
      <c r="Q762" s="5" t="s">
        <v>8322</v>
      </c>
      <c r="R762" t="s">
        <v>8324</v>
      </c>
      <c r="S762" s="9">
        <f t="shared" si="46"/>
        <v>42670.555706018517</v>
      </c>
      <c r="T762" s="9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5">
        <f t="shared" si="44"/>
        <v>-4765</v>
      </c>
      <c r="E763">
        <v>5000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>
        <f t="shared" si="45"/>
        <v>117.5</v>
      </c>
      <c r="Q763" s="5" t="s">
        <v>8322</v>
      </c>
      <c r="R763" t="s">
        <v>8324</v>
      </c>
      <c r="S763" s="9">
        <f t="shared" si="46"/>
        <v>41642.543124999997</v>
      </c>
      <c r="T763" s="9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5">
        <f t="shared" si="44"/>
        <v>-3500</v>
      </c>
      <c r="E764">
        <v>3500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>
        <f t="shared" si="45"/>
        <v>0</v>
      </c>
      <c r="Q764" s="5" t="s">
        <v>8322</v>
      </c>
      <c r="R764" t="s">
        <v>8324</v>
      </c>
      <c r="S764" s="9">
        <f t="shared" si="46"/>
        <v>42690.65011574074</v>
      </c>
      <c r="T764" s="9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5">
        <f t="shared" si="44"/>
        <v>-4285</v>
      </c>
      <c r="E765">
        <v>4290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>
        <f t="shared" si="45"/>
        <v>2.5</v>
      </c>
      <c r="Q765" s="5" t="s">
        <v>8322</v>
      </c>
      <c r="R765" t="s">
        <v>8324</v>
      </c>
      <c r="S765" s="9">
        <f t="shared" si="46"/>
        <v>41471.238518518519</v>
      </c>
      <c r="T765" s="9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5">
        <f t="shared" si="44"/>
        <v>-5000</v>
      </c>
      <c r="E766">
        <v>5000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>
        <f t="shared" si="45"/>
        <v>0</v>
      </c>
      <c r="Q766" s="5" t="s">
        <v>8322</v>
      </c>
      <c r="R766" t="s">
        <v>8324</v>
      </c>
      <c r="S766" s="9">
        <f t="shared" si="46"/>
        <v>42226.964826388888</v>
      </c>
      <c r="T766" s="9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5">
        <f t="shared" si="44"/>
        <v>-4479</v>
      </c>
      <c r="E767">
        <v>7000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>
        <f t="shared" si="45"/>
        <v>1260.5</v>
      </c>
      <c r="Q767" s="5" t="s">
        <v>8322</v>
      </c>
      <c r="R767" t="s">
        <v>8324</v>
      </c>
      <c r="S767" s="9">
        <f t="shared" si="46"/>
        <v>41901.334305555552</v>
      </c>
      <c r="T767" s="9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5">
        <f t="shared" si="44"/>
        <v>-4000</v>
      </c>
      <c r="E768">
        <v>4000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>
        <f t="shared" si="45"/>
        <v>0</v>
      </c>
      <c r="Q768" s="5" t="s">
        <v>8322</v>
      </c>
      <c r="R768" t="s">
        <v>8324</v>
      </c>
      <c r="S768" s="9">
        <f t="shared" si="46"/>
        <v>42021.57503472222</v>
      </c>
      <c r="T768" s="9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5">
        <f t="shared" si="44"/>
        <v>-4823</v>
      </c>
      <c r="E769">
        <v>5000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>
        <f t="shared" si="45"/>
        <v>88.5</v>
      </c>
      <c r="Q769" s="5" t="s">
        <v>8322</v>
      </c>
      <c r="R769" t="s">
        <v>8324</v>
      </c>
      <c r="S769" s="9">
        <f t="shared" si="46"/>
        <v>42114.935300925928</v>
      </c>
      <c r="T769" s="9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5">
        <f t="shared" si="44"/>
        <v>-2500</v>
      </c>
      <c r="E770">
        <v>2500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>
        <f t="shared" si="45"/>
        <v>0</v>
      </c>
      <c r="Q770" s="5" t="s">
        <v>8322</v>
      </c>
      <c r="R770" t="s">
        <v>8324</v>
      </c>
      <c r="S770" s="9">
        <f t="shared" si="46"/>
        <v>41593.998726851853</v>
      </c>
      <c r="T770" s="9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5">
        <f t="shared" ref="D771:D834" si="48">F771-E771</f>
        <v>-2344</v>
      </c>
      <c r="E771">
        <v>4000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>
        <f t="shared" ref="P771:P834" si="49">AVERAGE(D771:E771)</f>
        <v>828</v>
      </c>
      <c r="Q771" s="5" t="s">
        <v>8322</v>
      </c>
      <c r="R771" t="s">
        <v>8324</v>
      </c>
      <c r="S771" s="9">
        <f t="shared" ref="S771:S834" si="50">(K771/86400)+25569+(-5/24)</f>
        <v>41604.788124999999</v>
      </c>
      <c r="T771" s="9">
        <f t="shared" ref="T771:T834" si="51">(J771/86400)+25569+(-5/24)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5">
        <f t="shared" si="48"/>
        <v>-17500</v>
      </c>
      <c r="E772">
        <v>17500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>
        <f t="shared" si="49"/>
        <v>0</v>
      </c>
      <c r="Q772" s="5" t="s">
        <v>8322</v>
      </c>
      <c r="R772" t="s">
        <v>8324</v>
      </c>
      <c r="S772" s="9">
        <f t="shared" si="50"/>
        <v>41289.791307870364</v>
      </c>
      <c r="T772" s="9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5">
        <f t="shared" si="48"/>
        <v>-37990</v>
      </c>
      <c r="E773">
        <v>38000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>
        <f t="shared" si="49"/>
        <v>5</v>
      </c>
      <c r="Q773" s="5" t="s">
        <v>8322</v>
      </c>
      <c r="R773" t="s">
        <v>8324</v>
      </c>
      <c r="S773" s="9">
        <f t="shared" si="50"/>
        <v>42349.615763888891</v>
      </c>
      <c r="T773" s="9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5">
        <f t="shared" si="48"/>
        <v>-1450</v>
      </c>
      <c r="E774">
        <v>1500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>
        <f t="shared" si="49"/>
        <v>25</v>
      </c>
      <c r="Q774" s="5" t="s">
        <v>8322</v>
      </c>
      <c r="R774" t="s">
        <v>8324</v>
      </c>
      <c r="S774" s="9">
        <f t="shared" si="50"/>
        <v>40067.848599537036</v>
      </c>
      <c r="T774" s="9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5">
        <f t="shared" si="48"/>
        <v>-3727</v>
      </c>
      <c r="E775">
        <v>3759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>
        <f t="shared" si="49"/>
        <v>16</v>
      </c>
      <c r="Q775" s="5" t="s">
        <v>8322</v>
      </c>
      <c r="R775" t="s">
        <v>8324</v>
      </c>
      <c r="S775" s="9">
        <f t="shared" si="50"/>
        <v>42100.527604166666</v>
      </c>
      <c r="T775" s="9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5">
        <f t="shared" si="48"/>
        <v>-149</v>
      </c>
      <c r="E776">
        <v>500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>
        <f t="shared" si="49"/>
        <v>175.5</v>
      </c>
      <c r="Q776" s="5" t="s">
        <v>8322</v>
      </c>
      <c r="R776" t="s">
        <v>8324</v>
      </c>
      <c r="S776" s="9">
        <f t="shared" si="50"/>
        <v>41663.571967592587</v>
      </c>
      <c r="T776" s="9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5">
        <f t="shared" si="48"/>
        <v>-9830</v>
      </c>
      <c r="E777">
        <v>10000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>
        <f t="shared" si="49"/>
        <v>85</v>
      </c>
      <c r="Q777" s="5" t="s">
        <v>8322</v>
      </c>
      <c r="R777" t="s">
        <v>8324</v>
      </c>
      <c r="S777" s="9">
        <f t="shared" si="50"/>
        <v>40862.851793981477</v>
      </c>
      <c r="T777" s="9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5">
        <f t="shared" si="48"/>
        <v>-3402</v>
      </c>
      <c r="E778">
        <v>7000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>
        <f t="shared" si="49"/>
        <v>1799</v>
      </c>
      <c r="Q778" s="5" t="s">
        <v>8322</v>
      </c>
      <c r="R778" t="s">
        <v>8324</v>
      </c>
      <c r="S778" s="9">
        <f t="shared" si="50"/>
        <v>42250.477372685178</v>
      </c>
      <c r="T778" s="9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5">
        <f t="shared" si="48"/>
        <v>-2979</v>
      </c>
      <c r="E779">
        <v>3000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>
        <f t="shared" si="49"/>
        <v>10.5</v>
      </c>
      <c r="Q779" s="5" t="s">
        <v>8322</v>
      </c>
      <c r="R779" t="s">
        <v>8324</v>
      </c>
      <c r="S779" s="9">
        <f t="shared" si="50"/>
        <v>41456.772881944438</v>
      </c>
      <c r="T779" s="9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5">
        <f t="shared" si="48"/>
        <v>-498</v>
      </c>
      <c r="E780">
        <v>500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>
        <f t="shared" si="49"/>
        <v>1</v>
      </c>
      <c r="Q780" s="5" t="s">
        <v>8322</v>
      </c>
      <c r="R780" t="s">
        <v>8324</v>
      </c>
      <c r="S780" s="9">
        <f t="shared" si="50"/>
        <v>41729.493981481479</v>
      </c>
      <c r="T780" s="9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5">
        <f t="shared" si="48"/>
        <v>-14600</v>
      </c>
      <c r="E781">
        <v>15000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>
        <f t="shared" si="49"/>
        <v>200</v>
      </c>
      <c r="Q781" s="5" t="s">
        <v>8322</v>
      </c>
      <c r="R781" t="s">
        <v>8324</v>
      </c>
      <c r="S781" s="9">
        <f t="shared" si="50"/>
        <v>40436.475752314815</v>
      </c>
      <c r="T781" s="9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5">
        <f t="shared" si="48"/>
        <v>40</v>
      </c>
      <c r="E782"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>
        <f t="shared" si="49"/>
        <v>520</v>
      </c>
      <c r="Q782" s="5" t="s">
        <v>8325</v>
      </c>
      <c r="R782" t="s">
        <v>8326</v>
      </c>
      <c r="S782" s="9">
        <f t="shared" si="50"/>
        <v>40636.465567129628</v>
      </c>
      <c r="T782" s="9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5">
        <f t="shared" si="48"/>
        <v>265.23</v>
      </c>
      <c r="E783"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>
        <f t="shared" si="49"/>
        <v>532.61500000000001</v>
      </c>
      <c r="Q783" s="5" t="s">
        <v>8325</v>
      </c>
      <c r="R783" t="s">
        <v>8326</v>
      </c>
      <c r="S783" s="9">
        <f t="shared" si="50"/>
        <v>41402.792523148142</v>
      </c>
      <c r="T783" s="9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5">
        <f t="shared" si="48"/>
        <v>0</v>
      </c>
      <c r="E784"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>
        <f t="shared" si="49"/>
        <v>350</v>
      </c>
      <c r="Q784" s="5" t="s">
        <v>8325</v>
      </c>
      <c r="R784" t="s">
        <v>8326</v>
      </c>
      <c r="S784" s="9">
        <f t="shared" si="50"/>
        <v>41116.549791666665</v>
      </c>
      <c r="T784" s="9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5">
        <f t="shared" si="48"/>
        <v>722</v>
      </c>
      <c r="E785"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>
        <f t="shared" si="49"/>
        <v>1111</v>
      </c>
      <c r="Q785" s="5" t="s">
        <v>8325</v>
      </c>
      <c r="R785" t="s">
        <v>8326</v>
      </c>
      <c r="S785" s="9">
        <f t="shared" si="50"/>
        <v>40987.565381944441</v>
      </c>
      <c r="T785" s="9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5">
        <f t="shared" si="48"/>
        <v>25</v>
      </c>
      <c r="E786"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>
        <f t="shared" si="49"/>
        <v>512.5</v>
      </c>
      <c r="Q786" s="5" t="s">
        <v>8325</v>
      </c>
      <c r="R786" t="s">
        <v>8326</v>
      </c>
      <c r="S786" s="9">
        <f t="shared" si="50"/>
        <v>41674.941192129627</v>
      </c>
      <c r="T786" s="9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5">
        <f t="shared" si="48"/>
        <v>403.14</v>
      </c>
      <c r="E787"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>
        <f t="shared" si="49"/>
        <v>451.57</v>
      </c>
      <c r="Q787" s="5" t="s">
        <v>8325</v>
      </c>
      <c r="R787" t="s">
        <v>8326</v>
      </c>
      <c r="S787" s="9">
        <f t="shared" si="50"/>
        <v>41303.38559027778</v>
      </c>
      <c r="T787" s="9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5">
        <f t="shared" si="48"/>
        <v>2140</v>
      </c>
      <c r="E788"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>
        <f t="shared" si="49"/>
        <v>3570</v>
      </c>
      <c r="Q788" s="5" t="s">
        <v>8325</v>
      </c>
      <c r="R788" t="s">
        <v>8326</v>
      </c>
      <c r="S788" s="9">
        <f t="shared" si="50"/>
        <v>40982.847615740735</v>
      </c>
      <c r="T788" s="9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5">
        <f t="shared" si="48"/>
        <v>170</v>
      </c>
      <c r="E789"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>
        <f t="shared" si="49"/>
        <v>685</v>
      </c>
      <c r="Q789" s="5" t="s">
        <v>8325</v>
      </c>
      <c r="R789" t="s">
        <v>8326</v>
      </c>
      <c r="S789" s="9">
        <f t="shared" si="50"/>
        <v>41549.419282407405</v>
      </c>
      <c r="T789" s="9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5">
        <f t="shared" si="48"/>
        <v>1035.05</v>
      </c>
      <c r="E790"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>
        <f t="shared" si="49"/>
        <v>1017.525</v>
      </c>
      <c r="Q790" s="5" t="s">
        <v>8325</v>
      </c>
      <c r="R790" t="s">
        <v>8326</v>
      </c>
      <c r="S790" s="9">
        <f t="shared" si="50"/>
        <v>41058.798472222217</v>
      </c>
      <c r="T790" s="9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5">
        <f t="shared" si="48"/>
        <v>160</v>
      </c>
      <c r="E791"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>
        <f t="shared" si="49"/>
        <v>930</v>
      </c>
      <c r="Q791" s="5" t="s">
        <v>8325</v>
      </c>
      <c r="R791" t="s">
        <v>8326</v>
      </c>
      <c r="S791" s="9">
        <f t="shared" si="50"/>
        <v>41276.977777777771</v>
      </c>
      <c r="T791" s="9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5">
        <f t="shared" si="48"/>
        <v>4437.4599999999991</v>
      </c>
      <c r="E792"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>
        <f t="shared" si="49"/>
        <v>7218.73</v>
      </c>
      <c r="Q792" s="5" t="s">
        <v>8325</v>
      </c>
      <c r="R792" t="s">
        <v>8326</v>
      </c>
      <c r="S792" s="9">
        <f t="shared" si="50"/>
        <v>41275.839571759258</v>
      </c>
      <c r="T792" s="9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5">
        <f t="shared" si="48"/>
        <v>290</v>
      </c>
      <c r="E793"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>
        <f t="shared" si="49"/>
        <v>3895</v>
      </c>
      <c r="Q793" s="5" t="s">
        <v>8325</v>
      </c>
      <c r="R793" t="s">
        <v>8326</v>
      </c>
      <c r="S793" s="9">
        <f t="shared" si="50"/>
        <v>41557.572291666664</v>
      </c>
      <c r="T793" s="9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5">
        <f t="shared" si="48"/>
        <v>11.110000000000127</v>
      </c>
      <c r="E794"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>
        <f t="shared" si="49"/>
        <v>1255.5550000000001</v>
      </c>
      <c r="Q794" s="5" t="s">
        <v>8325</v>
      </c>
      <c r="R794" t="s">
        <v>8326</v>
      </c>
      <c r="S794" s="9">
        <f t="shared" si="50"/>
        <v>41555.665312499994</v>
      </c>
      <c r="T794" s="9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5">
        <f t="shared" si="48"/>
        <v>76.429999999999836</v>
      </c>
      <c r="E795"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>
        <f t="shared" si="49"/>
        <v>1413.2149999999999</v>
      </c>
      <c r="Q795" s="5" t="s">
        <v>8325</v>
      </c>
      <c r="R795" t="s">
        <v>8326</v>
      </c>
      <c r="S795" s="9">
        <f t="shared" si="50"/>
        <v>41442.532916666663</v>
      </c>
      <c r="T795" s="9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5">
        <f t="shared" si="48"/>
        <v>425</v>
      </c>
      <c r="E796"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>
        <f t="shared" si="49"/>
        <v>4212.5</v>
      </c>
      <c r="Q796" s="5" t="s">
        <v>8325</v>
      </c>
      <c r="R796" t="s">
        <v>8326</v>
      </c>
      <c r="S796" s="9">
        <f t="shared" si="50"/>
        <v>40735.906678240739</v>
      </c>
      <c r="T796" s="9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5">
        <f t="shared" si="48"/>
        <v>1650</v>
      </c>
      <c r="E797"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>
        <f t="shared" si="49"/>
        <v>7825</v>
      </c>
      <c r="Q797" s="5" t="s">
        <v>8325</v>
      </c>
      <c r="R797" t="s">
        <v>8326</v>
      </c>
      <c r="S797" s="9">
        <f t="shared" si="50"/>
        <v>40963.404699074068</v>
      </c>
      <c r="T797" s="9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5">
        <f t="shared" si="48"/>
        <v>135</v>
      </c>
      <c r="E798"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>
        <f t="shared" si="49"/>
        <v>5067.5</v>
      </c>
      <c r="Q798" s="5" t="s">
        <v>8325</v>
      </c>
      <c r="R798" t="s">
        <v>8326</v>
      </c>
      <c r="S798" s="9">
        <f t="shared" si="50"/>
        <v>41502.674594907403</v>
      </c>
      <c r="T798" s="9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5">
        <f t="shared" si="48"/>
        <v>226</v>
      </c>
      <c r="E799"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>
        <f t="shared" si="49"/>
        <v>1613</v>
      </c>
      <c r="Q799" s="5" t="s">
        <v>8325</v>
      </c>
      <c r="R799" t="s">
        <v>8326</v>
      </c>
      <c r="S799" s="9">
        <f t="shared" si="50"/>
        <v>40996.785740740735</v>
      </c>
      <c r="T799" s="9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5">
        <f t="shared" si="48"/>
        <v>521</v>
      </c>
      <c r="E800"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>
        <f t="shared" si="49"/>
        <v>2010.5</v>
      </c>
      <c r="Q800" s="5" t="s">
        <v>8325</v>
      </c>
      <c r="R800" t="s">
        <v>8326</v>
      </c>
      <c r="S800" s="9">
        <f t="shared" si="50"/>
        <v>41882.381793981483</v>
      </c>
      <c r="T800" s="9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5">
        <f t="shared" si="48"/>
        <v>1</v>
      </c>
      <c r="E801"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>
        <f t="shared" si="49"/>
        <v>2500.5</v>
      </c>
      <c r="Q801" s="5" t="s">
        <v>8325</v>
      </c>
      <c r="R801" t="s">
        <v>8326</v>
      </c>
      <c r="S801" s="9">
        <f t="shared" si="50"/>
        <v>40996.458865740737</v>
      </c>
      <c r="T801" s="9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5">
        <f t="shared" si="48"/>
        <v>782</v>
      </c>
      <c r="E802"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>
        <f t="shared" si="49"/>
        <v>1141</v>
      </c>
      <c r="Q802" s="5" t="s">
        <v>8325</v>
      </c>
      <c r="R802" t="s">
        <v>8326</v>
      </c>
      <c r="S802" s="9">
        <f t="shared" si="50"/>
        <v>41863.225162037037</v>
      </c>
      <c r="T802" s="9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5">
        <f t="shared" si="48"/>
        <v>230.42999999999984</v>
      </c>
      <c r="E803"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>
        <f t="shared" si="49"/>
        <v>1115.2149999999999</v>
      </c>
      <c r="Q803" s="5" t="s">
        <v>8325</v>
      </c>
      <c r="R803" t="s">
        <v>8326</v>
      </c>
      <c r="S803" s="9">
        <f t="shared" si="50"/>
        <v>40695.587037037032</v>
      </c>
      <c r="T803" s="9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5">
        <f t="shared" si="48"/>
        <v>80</v>
      </c>
      <c r="E804"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>
        <f t="shared" si="49"/>
        <v>3040</v>
      </c>
      <c r="Q804" s="5" t="s">
        <v>8325</v>
      </c>
      <c r="R804" t="s">
        <v>8326</v>
      </c>
      <c r="S804" s="9">
        <f t="shared" si="50"/>
        <v>41122.813935185179</v>
      </c>
      <c r="T804" s="9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5">
        <f t="shared" si="48"/>
        <v>535</v>
      </c>
      <c r="E805"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>
        <f t="shared" si="49"/>
        <v>1417.5</v>
      </c>
      <c r="Q805" s="5" t="s">
        <v>8325</v>
      </c>
      <c r="R805" t="s">
        <v>8326</v>
      </c>
      <c r="S805" s="9">
        <f t="shared" si="50"/>
        <v>40665.741643518515</v>
      </c>
      <c r="T805" s="9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5">
        <f t="shared" si="48"/>
        <v>0</v>
      </c>
      <c r="E806"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>
        <f t="shared" si="49"/>
        <v>2750</v>
      </c>
      <c r="Q806" s="5" t="s">
        <v>8325</v>
      </c>
      <c r="R806" t="s">
        <v>8326</v>
      </c>
      <c r="S806" s="9">
        <f t="shared" si="50"/>
        <v>40729.897291666661</v>
      </c>
      <c r="T806" s="9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5">
        <f t="shared" si="48"/>
        <v>150</v>
      </c>
      <c r="E807"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>
        <f t="shared" si="49"/>
        <v>1575</v>
      </c>
      <c r="Q807" s="5" t="s">
        <v>8325</v>
      </c>
      <c r="R807" t="s">
        <v>8326</v>
      </c>
      <c r="S807" s="9">
        <f t="shared" si="50"/>
        <v>40690.614722222221</v>
      </c>
      <c r="T807" s="9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5">
        <f t="shared" si="48"/>
        <v>355</v>
      </c>
      <c r="E808"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>
        <f t="shared" si="49"/>
        <v>4177.5</v>
      </c>
      <c r="Q808" s="5" t="s">
        <v>8325</v>
      </c>
      <c r="R808" t="s">
        <v>8326</v>
      </c>
      <c r="S808" s="9">
        <f t="shared" si="50"/>
        <v>40763.483090277776</v>
      </c>
      <c r="T808" s="9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5">
        <f t="shared" si="48"/>
        <v>205</v>
      </c>
      <c r="E809"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>
        <f t="shared" si="49"/>
        <v>2102.5</v>
      </c>
      <c r="Q809" s="5" t="s">
        <v>8325</v>
      </c>
      <c r="R809" t="s">
        <v>8326</v>
      </c>
      <c r="S809" s="9">
        <f t="shared" si="50"/>
        <v>42759.420266203706</v>
      </c>
      <c r="T809" s="9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5">
        <f t="shared" si="48"/>
        <v>0</v>
      </c>
      <c r="E810"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>
        <f t="shared" si="49"/>
        <v>2250</v>
      </c>
      <c r="Q810" s="5" t="s">
        <v>8325</v>
      </c>
      <c r="R810" t="s">
        <v>8326</v>
      </c>
      <c r="S810" s="9">
        <f t="shared" si="50"/>
        <v>41961.892199074071</v>
      </c>
      <c r="T810" s="9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5">
        <f t="shared" si="48"/>
        <v>151</v>
      </c>
      <c r="E811"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>
        <f t="shared" si="49"/>
        <v>2075.5</v>
      </c>
      <c r="Q811" s="5" t="s">
        <v>8325</v>
      </c>
      <c r="R811" t="s">
        <v>8326</v>
      </c>
      <c r="S811" s="9">
        <f t="shared" si="50"/>
        <v>41628.625347222223</v>
      </c>
      <c r="T811" s="9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5">
        <f t="shared" si="48"/>
        <v>75</v>
      </c>
      <c r="E812"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>
        <f t="shared" si="49"/>
        <v>787.5</v>
      </c>
      <c r="Q812" s="5" t="s">
        <v>8325</v>
      </c>
      <c r="R812" t="s">
        <v>8326</v>
      </c>
      <c r="S812" s="9">
        <f t="shared" si="50"/>
        <v>41122.847939814812</v>
      </c>
      <c r="T812" s="9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5">
        <f t="shared" si="48"/>
        <v>40</v>
      </c>
      <c r="E813"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>
        <f t="shared" si="49"/>
        <v>520</v>
      </c>
      <c r="Q813" s="5" t="s">
        <v>8325</v>
      </c>
      <c r="R813" t="s">
        <v>8326</v>
      </c>
      <c r="S813" s="9">
        <f t="shared" si="50"/>
        <v>41443.435208333329</v>
      </c>
      <c r="T813" s="9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5">
        <f t="shared" si="48"/>
        <v>311</v>
      </c>
      <c r="E814"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>
        <f t="shared" si="49"/>
        <v>455.5</v>
      </c>
      <c r="Q814" s="5" t="s">
        <v>8325</v>
      </c>
      <c r="R814" t="s">
        <v>8326</v>
      </c>
      <c r="S814" s="9">
        <f t="shared" si="50"/>
        <v>41281.809629629628</v>
      </c>
      <c r="T814" s="9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5">
        <f t="shared" si="48"/>
        <v>899.94</v>
      </c>
      <c r="E815"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>
        <f t="shared" si="49"/>
        <v>1199.97</v>
      </c>
      <c r="Q815" s="5" t="s">
        <v>8325</v>
      </c>
      <c r="R815" t="s">
        <v>8326</v>
      </c>
      <c r="S815" s="9">
        <f t="shared" si="50"/>
        <v>41080.751909722218</v>
      </c>
      <c r="T815" s="9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5">
        <f t="shared" si="48"/>
        <v>273</v>
      </c>
      <c r="E816"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>
        <f t="shared" si="49"/>
        <v>636.5</v>
      </c>
      <c r="Q816" s="5" t="s">
        <v>8325</v>
      </c>
      <c r="R816" t="s">
        <v>8326</v>
      </c>
      <c r="S816" s="9">
        <f t="shared" si="50"/>
        <v>40679.534733796296</v>
      </c>
      <c r="T816" s="9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5">
        <f t="shared" si="48"/>
        <v>280</v>
      </c>
      <c r="E817"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>
        <f t="shared" si="49"/>
        <v>2140</v>
      </c>
      <c r="Q817" s="5" t="s">
        <v>8325</v>
      </c>
      <c r="R817" t="s">
        <v>8326</v>
      </c>
      <c r="S817" s="9">
        <f t="shared" si="50"/>
        <v>41914.70952546296</v>
      </c>
      <c r="T817" s="9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5">
        <f t="shared" si="48"/>
        <v>1058.5500000000002</v>
      </c>
      <c r="E818"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>
        <f t="shared" si="49"/>
        <v>4029.2750000000001</v>
      </c>
      <c r="Q818" s="5" t="s">
        <v>8325</v>
      </c>
      <c r="R818" t="s">
        <v>8326</v>
      </c>
      <c r="S818" s="9">
        <f t="shared" si="50"/>
        <v>41341.662534722222</v>
      </c>
      <c r="T818" s="9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5">
        <f t="shared" si="48"/>
        <v>556.65999999999985</v>
      </c>
      <c r="E819"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>
        <f t="shared" si="49"/>
        <v>1028.33</v>
      </c>
      <c r="Q819" s="5" t="s">
        <v>8325</v>
      </c>
      <c r="R819" t="s">
        <v>8326</v>
      </c>
      <c r="S819" s="9">
        <f t="shared" si="50"/>
        <v>40925.391331018516</v>
      </c>
      <c r="T819" s="9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5">
        <f t="shared" si="48"/>
        <v>195</v>
      </c>
      <c r="E820"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>
        <f t="shared" si="49"/>
        <v>272.5</v>
      </c>
      <c r="Q820" s="5" t="s">
        <v>8325</v>
      </c>
      <c r="R820" t="s">
        <v>8326</v>
      </c>
      <c r="S820" s="9">
        <f t="shared" si="50"/>
        <v>41120.67454861111</v>
      </c>
      <c r="T820" s="9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5">
        <f t="shared" si="48"/>
        <v>35</v>
      </c>
      <c r="E821"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>
        <f t="shared" si="49"/>
        <v>217.5</v>
      </c>
      <c r="Q821" s="5" t="s">
        <v>8325</v>
      </c>
      <c r="R821" t="s">
        <v>8326</v>
      </c>
      <c r="S821" s="9">
        <f t="shared" si="50"/>
        <v>41619.789976851847</v>
      </c>
      <c r="T821" s="9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5">
        <f t="shared" si="48"/>
        <v>681</v>
      </c>
      <c r="E822"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>
        <f t="shared" si="49"/>
        <v>1340.5</v>
      </c>
      <c r="Q822" s="5" t="s">
        <v>8325</v>
      </c>
      <c r="R822" t="s">
        <v>8326</v>
      </c>
      <c r="S822" s="9">
        <f t="shared" si="50"/>
        <v>41768.633587962962</v>
      </c>
      <c r="T822" s="9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5">
        <f t="shared" si="48"/>
        <v>0</v>
      </c>
      <c r="E823"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>
        <f t="shared" si="49"/>
        <v>8741</v>
      </c>
      <c r="Q823" s="5" t="s">
        <v>8325</v>
      </c>
      <c r="R823" t="s">
        <v>8326</v>
      </c>
      <c r="S823" s="9">
        <f t="shared" si="50"/>
        <v>42093.71371527778</v>
      </c>
      <c r="T823" s="9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5">
        <f t="shared" si="48"/>
        <v>575</v>
      </c>
      <c r="E824"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>
        <f t="shared" si="49"/>
        <v>1787.5</v>
      </c>
      <c r="Q824" s="5" t="s">
        <v>8325</v>
      </c>
      <c r="R824" t="s">
        <v>8326</v>
      </c>
      <c r="S824" s="9">
        <f t="shared" si="50"/>
        <v>41157.739004629628</v>
      </c>
      <c r="T824" s="9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5">
        <f t="shared" si="48"/>
        <v>636</v>
      </c>
      <c r="E825"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>
        <f t="shared" si="49"/>
        <v>718</v>
      </c>
      <c r="Q825" s="5" t="s">
        <v>8325</v>
      </c>
      <c r="R825" t="s">
        <v>8326</v>
      </c>
      <c r="S825" s="9">
        <f t="shared" si="50"/>
        <v>42055.764490740738</v>
      </c>
      <c r="T825" s="9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5">
        <f t="shared" si="48"/>
        <v>550.09999999999991</v>
      </c>
      <c r="E826"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>
        <f t="shared" si="49"/>
        <v>1075.05</v>
      </c>
      <c r="Q826" s="5" t="s">
        <v>8325</v>
      </c>
      <c r="R826" t="s">
        <v>8326</v>
      </c>
      <c r="S826" s="9">
        <f t="shared" si="50"/>
        <v>40250.033773148149</v>
      </c>
      <c r="T826" s="9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5">
        <f t="shared" si="48"/>
        <v>54</v>
      </c>
      <c r="E827"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>
        <f t="shared" si="49"/>
        <v>6277</v>
      </c>
      <c r="Q827" s="5" t="s">
        <v>8325</v>
      </c>
      <c r="R827" t="s">
        <v>8326</v>
      </c>
      <c r="S827" s="9">
        <f t="shared" si="50"/>
        <v>41186.098194444443</v>
      </c>
      <c r="T827" s="9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5">
        <f t="shared" si="48"/>
        <v>80</v>
      </c>
      <c r="E828"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>
        <f t="shared" si="49"/>
        <v>2790</v>
      </c>
      <c r="Q828" s="5" t="s">
        <v>8325</v>
      </c>
      <c r="R828" t="s">
        <v>8326</v>
      </c>
      <c r="S828" s="9">
        <f t="shared" si="50"/>
        <v>40972.830208333333</v>
      </c>
      <c r="T828" s="9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5">
        <f t="shared" si="48"/>
        <v>10</v>
      </c>
      <c r="E829"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>
        <f t="shared" si="49"/>
        <v>155</v>
      </c>
      <c r="Q829" s="5" t="s">
        <v>8325</v>
      </c>
      <c r="R829" t="s">
        <v>8326</v>
      </c>
      <c r="S829" s="9">
        <f t="shared" si="50"/>
        <v>40927.265127314815</v>
      </c>
      <c r="T829" s="9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5">
        <f t="shared" si="48"/>
        <v>91</v>
      </c>
      <c r="E830"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>
        <f t="shared" si="49"/>
        <v>695.5</v>
      </c>
      <c r="Q830" s="5" t="s">
        <v>8325</v>
      </c>
      <c r="R830" t="s">
        <v>8326</v>
      </c>
      <c r="S830" s="9">
        <f t="shared" si="50"/>
        <v>41072.842384259253</v>
      </c>
      <c r="T830" s="9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5">
        <f t="shared" si="48"/>
        <v>20</v>
      </c>
      <c r="E831"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>
        <f t="shared" si="49"/>
        <v>260</v>
      </c>
      <c r="Q831" s="5" t="s">
        <v>8325</v>
      </c>
      <c r="R831" t="s">
        <v>8326</v>
      </c>
      <c r="S831" s="9">
        <f t="shared" si="50"/>
        <v>42504.593055555553</v>
      </c>
      <c r="T831" s="9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5">
        <f t="shared" si="48"/>
        <v>141</v>
      </c>
      <c r="E832"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>
        <f t="shared" si="49"/>
        <v>970.5</v>
      </c>
      <c r="Q832" s="5" t="s">
        <v>8325</v>
      </c>
      <c r="R832" t="s">
        <v>8326</v>
      </c>
      <c r="S832" s="9">
        <f t="shared" si="50"/>
        <v>41325.317418981482</v>
      </c>
      <c r="T832" s="9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5">
        <f t="shared" si="48"/>
        <v>2000</v>
      </c>
      <c r="E833"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>
        <f t="shared" si="49"/>
        <v>1750</v>
      </c>
      <c r="Q833" s="5" t="s">
        <v>8325</v>
      </c>
      <c r="R833" t="s">
        <v>8326</v>
      </c>
      <c r="S833" s="9">
        <f t="shared" si="50"/>
        <v>40996.438587962963</v>
      </c>
      <c r="T833" s="9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5">
        <f t="shared" si="48"/>
        <v>91.059999999999491</v>
      </c>
      <c r="E834"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>
        <f t="shared" si="49"/>
        <v>7545.53</v>
      </c>
      <c r="Q834" s="5" t="s">
        <v>8325</v>
      </c>
      <c r="R834" t="s">
        <v>8326</v>
      </c>
      <c r="S834" s="9">
        <f t="shared" si="50"/>
        <v>40869.466840277775</v>
      </c>
      <c r="T834" s="9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 s="15">
        <f t="shared" ref="D835:D898" si="52">F835-E835</f>
        <v>100</v>
      </c>
      <c r="E835"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>
        <f t="shared" ref="P835:P898" si="53">AVERAGE(D835:E835)</f>
        <v>3050</v>
      </c>
      <c r="Q835" s="5" t="s">
        <v>8325</v>
      </c>
      <c r="R835" t="s">
        <v>8326</v>
      </c>
      <c r="S835" s="9">
        <f t="shared" ref="S835:S898" si="54">(K835/86400)+25569+(-5/24)</f>
        <v>41718.669849537036</v>
      </c>
      <c r="T835" s="9">
        <f t="shared" ref="T835:T898" si="55">(J835/86400)+25569+(-5/24)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5">
        <f t="shared" si="52"/>
        <v>1706</v>
      </c>
      <c r="E836"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>
        <f t="shared" si="53"/>
        <v>3603</v>
      </c>
      <c r="Q836" s="5" t="s">
        <v>8325</v>
      </c>
      <c r="R836" t="s">
        <v>8326</v>
      </c>
      <c r="S836" s="9">
        <f t="shared" si="54"/>
        <v>41422.614490740736</v>
      </c>
      <c r="T836" s="9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5">
        <f t="shared" si="52"/>
        <v>345</v>
      </c>
      <c r="E837"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>
        <f t="shared" si="53"/>
        <v>1172.5</v>
      </c>
      <c r="Q837" s="5" t="s">
        <v>8325</v>
      </c>
      <c r="R837" t="s">
        <v>8326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 s="15">
        <f t="shared" si="52"/>
        <v>46.520000000000437</v>
      </c>
      <c r="E838"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>
        <f t="shared" si="53"/>
        <v>2523.2600000000002</v>
      </c>
      <c r="Q838" s="5" t="s">
        <v>8325</v>
      </c>
      <c r="R838" t="s">
        <v>8326</v>
      </c>
      <c r="S838" s="9">
        <f t="shared" si="54"/>
        <v>41523.848587962959</v>
      </c>
      <c r="T838" s="9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5">
        <f t="shared" si="52"/>
        <v>545</v>
      </c>
      <c r="E839"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>
        <f t="shared" si="53"/>
        <v>1522.5</v>
      </c>
      <c r="Q839" s="5" t="s">
        <v>8325</v>
      </c>
      <c r="R839" t="s">
        <v>8326</v>
      </c>
      <c r="S839" s="9">
        <f t="shared" si="54"/>
        <v>41730.79006944444</v>
      </c>
      <c r="T839" s="9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5">
        <f t="shared" si="52"/>
        <v>908</v>
      </c>
      <c r="E840"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>
        <f t="shared" si="53"/>
        <v>1454</v>
      </c>
      <c r="Q840" s="5" t="s">
        <v>8325</v>
      </c>
      <c r="R840" t="s">
        <v>8326</v>
      </c>
      <c r="S840" s="9">
        <f t="shared" si="54"/>
        <v>40895.689641203702</v>
      </c>
      <c r="T840" s="9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5">
        <f t="shared" si="52"/>
        <v>830.82999999999993</v>
      </c>
      <c r="E841"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>
        <f t="shared" si="53"/>
        <v>2915.415</v>
      </c>
      <c r="Q841" s="5" t="s">
        <v>8325</v>
      </c>
      <c r="R841" t="s">
        <v>8326</v>
      </c>
      <c r="S841" s="9">
        <f t="shared" si="54"/>
        <v>41144.555046296293</v>
      </c>
      <c r="T841" s="9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5">
        <f t="shared" si="52"/>
        <v>2041.6599999999999</v>
      </c>
      <c r="E842"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>
        <f t="shared" si="53"/>
        <v>6020.83</v>
      </c>
      <c r="Q842" s="5" t="s">
        <v>8325</v>
      </c>
      <c r="R842" t="s">
        <v>8327</v>
      </c>
      <c r="S842" s="9">
        <f t="shared" si="54"/>
        <v>42607.018368055556</v>
      </c>
      <c r="T842" s="9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5">
        <f t="shared" si="52"/>
        <v>66</v>
      </c>
      <c r="E843"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>
        <f t="shared" si="53"/>
        <v>2533</v>
      </c>
      <c r="Q843" s="5" t="s">
        <v>8325</v>
      </c>
      <c r="R843" t="s">
        <v>8327</v>
      </c>
      <c r="S843" s="9">
        <f t="shared" si="54"/>
        <v>41923.630358796298</v>
      </c>
      <c r="T843" s="9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5">
        <f t="shared" si="52"/>
        <v>108</v>
      </c>
      <c r="E844"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>
        <f t="shared" si="53"/>
        <v>1304</v>
      </c>
      <c r="Q844" s="5" t="s">
        <v>8325</v>
      </c>
      <c r="R844" t="s">
        <v>8327</v>
      </c>
      <c r="S844" s="9">
        <f t="shared" si="54"/>
        <v>41526.384062499994</v>
      </c>
      <c r="T844" s="9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5">
        <f t="shared" si="52"/>
        <v>5014</v>
      </c>
      <c r="E845"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>
        <f t="shared" si="53"/>
        <v>4007</v>
      </c>
      <c r="Q845" s="5" t="s">
        <v>8325</v>
      </c>
      <c r="R845" t="s">
        <v>8327</v>
      </c>
      <c r="S845" s="9">
        <f t="shared" si="54"/>
        <v>42695.049537037034</v>
      </c>
      <c r="T845" s="9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5">
        <f t="shared" si="52"/>
        <v>2824</v>
      </c>
      <c r="E846"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>
        <f t="shared" si="53"/>
        <v>2912</v>
      </c>
      <c r="Q846" s="5" t="s">
        <v>8325</v>
      </c>
      <c r="R846" t="s">
        <v>8327</v>
      </c>
      <c r="S846" s="9">
        <f t="shared" si="54"/>
        <v>41905.476296296292</v>
      </c>
      <c r="T846" s="9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5">
        <f t="shared" si="52"/>
        <v>1019.0100000000002</v>
      </c>
      <c r="E847"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>
        <f t="shared" si="53"/>
        <v>3009.5050000000001</v>
      </c>
      <c r="Q847" s="5" t="s">
        <v>8325</v>
      </c>
      <c r="R847" t="s">
        <v>8327</v>
      </c>
      <c r="S847" s="9">
        <f t="shared" si="54"/>
        <v>42577.997638888883</v>
      </c>
      <c r="T847" s="9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5">
        <f t="shared" si="52"/>
        <v>242.01</v>
      </c>
      <c r="E848"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>
        <f t="shared" si="53"/>
        <v>671.005</v>
      </c>
      <c r="Q848" s="5" t="s">
        <v>8325</v>
      </c>
      <c r="R848" t="s">
        <v>8327</v>
      </c>
      <c r="S848" s="9">
        <f t="shared" si="54"/>
        <v>41694.183506944442</v>
      </c>
      <c r="T848" s="9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5">
        <f t="shared" si="52"/>
        <v>0</v>
      </c>
      <c r="E849"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>
        <f t="shared" si="53"/>
        <v>5</v>
      </c>
      <c r="Q849" s="5" t="s">
        <v>8325</v>
      </c>
      <c r="R849" t="s">
        <v>8327</v>
      </c>
      <c r="S849" s="9">
        <f t="shared" si="54"/>
        <v>42165.59</v>
      </c>
      <c r="T849" s="9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5">
        <f t="shared" si="52"/>
        <v>0</v>
      </c>
      <c r="E850"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>
        <f t="shared" si="53"/>
        <v>150</v>
      </c>
      <c r="Q850" s="5" t="s">
        <v>8325</v>
      </c>
      <c r="R850" t="s">
        <v>8327</v>
      </c>
      <c r="S850" s="9">
        <f t="shared" si="54"/>
        <v>42078.583715277775</v>
      </c>
      <c r="T850" s="9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5">
        <f t="shared" si="52"/>
        <v>796</v>
      </c>
      <c r="E851"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>
        <f t="shared" si="53"/>
        <v>2398</v>
      </c>
      <c r="Q851" s="5" t="s">
        <v>8325</v>
      </c>
      <c r="R851" t="s">
        <v>8327</v>
      </c>
      <c r="S851" s="9">
        <f t="shared" si="54"/>
        <v>42050.94055555555</v>
      </c>
      <c r="T851" s="9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5">
        <f t="shared" si="52"/>
        <v>2207</v>
      </c>
      <c r="E852"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>
        <f t="shared" si="53"/>
        <v>3103.5</v>
      </c>
      <c r="Q852" s="5" t="s">
        <v>8325</v>
      </c>
      <c r="R852" t="s">
        <v>8327</v>
      </c>
      <c r="S852" s="9">
        <f t="shared" si="54"/>
        <v>42452.619409722225</v>
      </c>
      <c r="T852" s="9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5">
        <f t="shared" si="52"/>
        <v>609</v>
      </c>
      <c r="E853"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>
        <f t="shared" si="53"/>
        <v>1304.5</v>
      </c>
      <c r="Q853" s="5" t="s">
        <v>8325</v>
      </c>
      <c r="R853" t="s">
        <v>8327</v>
      </c>
      <c r="S853" s="9">
        <f t="shared" si="54"/>
        <v>42522.671909722216</v>
      </c>
      <c r="T853" s="9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5">
        <f t="shared" si="52"/>
        <v>174</v>
      </c>
      <c r="E854"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>
        <f t="shared" si="53"/>
        <v>1837</v>
      </c>
      <c r="Q854" s="5" t="s">
        <v>8325</v>
      </c>
      <c r="R854" t="s">
        <v>8327</v>
      </c>
      <c r="S854" s="9">
        <f t="shared" si="54"/>
        <v>42656.59716435185</v>
      </c>
      <c r="T854" s="9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5">
        <f t="shared" si="52"/>
        <v>0</v>
      </c>
      <c r="E855"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>
        <f t="shared" si="53"/>
        <v>150</v>
      </c>
      <c r="Q855" s="5" t="s">
        <v>8325</v>
      </c>
      <c r="R855" t="s">
        <v>8327</v>
      </c>
      <c r="S855" s="9">
        <f t="shared" si="54"/>
        <v>42021.62394675926</v>
      </c>
      <c r="T855" s="9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5">
        <f t="shared" si="52"/>
        <v>5065.3000000000029</v>
      </c>
      <c r="E856"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>
        <f t="shared" si="53"/>
        <v>16432.650000000001</v>
      </c>
      <c r="Q856" s="5" t="s">
        <v>8325</v>
      </c>
      <c r="R856" t="s">
        <v>8327</v>
      </c>
      <c r="S856" s="9">
        <f t="shared" si="54"/>
        <v>42702.004004629627</v>
      </c>
      <c r="T856" s="9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5">
        <f t="shared" si="52"/>
        <v>50</v>
      </c>
      <c r="E857"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>
        <f t="shared" si="53"/>
        <v>750</v>
      </c>
      <c r="Q857" s="5" t="s">
        <v>8325</v>
      </c>
      <c r="R857" t="s">
        <v>8327</v>
      </c>
      <c r="S857" s="9">
        <f t="shared" si="54"/>
        <v>42544.916863425919</v>
      </c>
      <c r="T857" s="9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5">
        <f t="shared" si="52"/>
        <v>295</v>
      </c>
      <c r="E858"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>
        <f t="shared" si="53"/>
        <v>272.5</v>
      </c>
      <c r="Q858" s="5" t="s">
        <v>8325</v>
      </c>
      <c r="R858" t="s">
        <v>8327</v>
      </c>
      <c r="S858" s="9">
        <f t="shared" si="54"/>
        <v>42609.103657407402</v>
      </c>
      <c r="T858" s="9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5">
        <f t="shared" si="52"/>
        <v>0</v>
      </c>
      <c r="E859"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>
        <f t="shared" si="53"/>
        <v>600</v>
      </c>
      <c r="Q859" s="5" t="s">
        <v>8325</v>
      </c>
      <c r="R859" t="s">
        <v>8327</v>
      </c>
      <c r="S859" s="9">
        <f t="shared" si="54"/>
        <v>42291.373043981475</v>
      </c>
      <c r="T859" s="9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5">
        <f t="shared" si="52"/>
        <v>528.06999999999994</v>
      </c>
      <c r="E860"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>
        <f t="shared" si="53"/>
        <v>864.03499999999997</v>
      </c>
      <c r="Q860" s="5" t="s">
        <v>8325</v>
      </c>
      <c r="R860" t="s">
        <v>8327</v>
      </c>
      <c r="S860" s="9">
        <f t="shared" si="54"/>
        <v>42079.537245370368</v>
      </c>
      <c r="T860" s="9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5">
        <f t="shared" si="52"/>
        <v>187</v>
      </c>
      <c r="E861"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>
        <f t="shared" si="53"/>
        <v>2093.5</v>
      </c>
      <c r="Q861" s="5" t="s">
        <v>8325</v>
      </c>
      <c r="R861" t="s">
        <v>8327</v>
      </c>
      <c r="S861" s="9">
        <f t="shared" si="54"/>
        <v>42128.611898148149</v>
      </c>
      <c r="T861" s="9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5">
        <f t="shared" si="52"/>
        <v>-11460</v>
      </c>
      <c r="E862">
        <v>14000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>
        <f t="shared" si="53"/>
        <v>1270</v>
      </c>
      <c r="Q862" s="5" t="s">
        <v>8325</v>
      </c>
      <c r="R862" t="s">
        <v>8328</v>
      </c>
      <c r="S862" s="9">
        <f t="shared" si="54"/>
        <v>41570.274456018517</v>
      </c>
      <c r="T862" s="9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5">
        <f t="shared" si="52"/>
        <v>-4399</v>
      </c>
      <c r="E863">
        <v>4500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>
        <f t="shared" si="53"/>
        <v>50.5</v>
      </c>
      <c r="Q863" s="5" t="s">
        <v>8325</v>
      </c>
      <c r="R863" t="s">
        <v>8328</v>
      </c>
      <c r="S863" s="9">
        <f t="shared" si="54"/>
        <v>42599.756990740738</v>
      </c>
      <c r="T863" s="9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5">
        <f t="shared" si="52"/>
        <v>-49830</v>
      </c>
      <c r="E864">
        <v>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>
        <f t="shared" si="53"/>
        <v>85</v>
      </c>
      <c r="Q864" s="5" t="s">
        <v>8325</v>
      </c>
      <c r="R864" t="s">
        <v>8328</v>
      </c>
      <c r="S864" s="9">
        <f t="shared" si="54"/>
        <v>41559.346620370365</v>
      </c>
      <c r="T864" s="9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5">
        <f t="shared" si="52"/>
        <v>-1910</v>
      </c>
      <c r="E865">
        <v>2000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>
        <f t="shared" si="53"/>
        <v>45</v>
      </c>
      <c r="Q865" s="5" t="s">
        <v>8325</v>
      </c>
      <c r="R865" t="s">
        <v>8328</v>
      </c>
      <c r="S865" s="9">
        <f t="shared" si="54"/>
        <v>40920.909328703703</v>
      </c>
      <c r="T865" s="9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5">
        <f t="shared" si="52"/>
        <v>-3800</v>
      </c>
      <c r="E866">
        <v>6500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>
        <f t="shared" si="53"/>
        <v>1350</v>
      </c>
      <c r="Q866" s="5" t="s">
        <v>8325</v>
      </c>
      <c r="R866" t="s">
        <v>8328</v>
      </c>
      <c r="S866" s="9">
        <f t="shared" si="54"/>
        <v>41540.898587962962</v>
      </c>
      <c r="T866" s="9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5">
        <f t="shared" si="52"/>
        <v>-2155</v>
      </c>
      <c r="E867">
        <v>2200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>
        <f t="shared" si="53"/>
        <v>22.5</v>
      </c>
      <c r="Q867" s="5" t="s">
        <v>8325</v>
      </c>
      <c r="R867" t="s">
        <v>8328</v>
      </c>
      <c r="S867" s="9">
        <f t="shared" si="54"/>
        <v>41230.564780092587</v>
      </c>
      <c r="T867" s="9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5">
        <f t="shared" si="52"/>
        <v>-2860</v>
      </c>
      <c r="E868">
        <v>3500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>
        <f t="shared" si="53"/>
        <v>320</v>
      </c>
      <c r="Q868" s="5" t="s">
        <v>8325</v>
      </c>
      <c r="R868" t="s">
        <v>8328</v>
      </c>
      <c r="S868" s="9">
        <f t="shared" si="54"/>
        <v>42025.429606481477</v>
      </c>
      <c r="T868" s="9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5">
        <f t="shared" si="52"/>
        <v>-3799</v>
      </c>
      <c r="E869">
        <v>5000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>
        <f t="shared" si="53"/>
        <v>600.5</v>
      </c>
      <c r="Q869" s="5" t="s">
        <v>8325</v>
      </c>
      <c r="R869" t="s">
        <v>8328</v>
      </c>
      <c r="S869" s="9">
        <f t="shared" si="54"/>
        <v>40087.897060185183</v>
      </c>
      <c r="T869" s="9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5">
        <f t="shared" si="52"/>
        <v>-44950</v>
      </c>
      <c r="E870">
        <v>45000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>
        <f t="shared" si="53"/>
        <v>25</v>
      </c>
      <c r="Q870" s="5" t="s">
        <v>8325</v>
      </c>
      <c r="R870" t="s">
        <v>8328</v>
      </c>
      <c r="S870" s="9">
        <f t="shared" si="54"/>
        <v>41615.819421296292</v>
      </c>
      <c r="T870" s="9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5">
        <f t="shared" si="52"/>
        <v>-7760</v>
      </c>
      <c r="E871">
        <v>8800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>
        <f t="shared" si="53"/>
        <v>520</v>
      </c>
      <c r="Q871" s="5" t="s">
        <v>8325</v>
      </c>
      <c r="R871" t="s">
        <v>8328</v>
      </c>
      <c r="S871" s="9">
        <f t="shared" si="54"/>
        <v>41342.637233796289</v>
      </c>
      <c r="T871" s="9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5">
        <f t="shared" si="52"/>
        <v>-19938</v>
      </c>
      <c r="E872">
        <v>20000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>
        <f t="shared" si="53"/>
        <v>31</v>
      </c>
      <c r="Q872" s="5" t="s">
        <v>8325</v>
      </c>
      <c r="R872" t="s">
        <v>8328</v>
      </c>
      <c r="S872" s="9">
        <f t="shared" si="54"/>
        <v>41487.813923611109</v>
      </c>
      <c r="T872" s="9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5">
        <f t="shared" si="52"/>
        <v>-5675</v>
      </c>
      <c r="E873">
        <v>6000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>
        <f t="shared" si="53"/>
        <v>162.5</v>
      </c>
      <c r="Q873" s="5" t="s">
        <v>8325</v>
      </c>
      <c r="R873" t="s">
        <v>8328</v>
      </c>
      <c r="S873" s="9">
        <f t="shared" si="54"/>
        <v>41577.352951388886</v>
      </c>
      <c r="T873" s="9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5">
        <f t="shared" si="52"/>
        <v>-7935</v>
      </c>
      <c r="E874">
        <v>8000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>
        <f t="shared" si="53"/>
        <v>32.5</v>
      </c>
      <c r="Q874" s="5" t="s">
        <v>8325</v>
      </c>
      <c r="R874" t="s">
        <v>8328</v>
      </c>
      <c r="S874" s="9">
        <f t="shared" si="54"/>
        <v>40567.617210648146</v>
      </c>
      <c r="T874" s="9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5">
        <f t="shared" si="52"/>
        <v>-3455</v>
      </c>
      <c r="E875">
        <v>3500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>
        <f t="shared" si="53"/>
        <v>22.5</v>
      </c>
      <c r="Q875" s="5" t="s">
        <v>8325</v>
      </c>
      <c r="R875" t="s">
        <v>8328</v>
      </c>
      <c r="S875" s="9">
        <f t="shared" si="54"/>
        <v>41183.958796296291</v>
      </c>
      <c r="T875" s="9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5">
        <f t="shared" si="52"/>
        <v>-2270</v>
      </c>
      <c r="E876">
        <v>3000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>
        <f t="shared" si="53"/>
        <v>365</v>
      </c>
      <c r="Q876" s="5" t="s">
        <v>8325</v>
      </c>
      <c r="R876" t="s">
        <v>8328</v>
      </c>
      <c r="S876" s="9">
        <f t="shared" si="54"/>
        <v>41368.375393518516</v>
      </c>
      <c r="T876" s="9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5">
        <f t="shared" si="52"/>
        <v>-5000</v>
      </c>
      <c r="E877">
        <v>5000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>
        <f t="shared" si="53"/>
        <v>0</v>
      </c>
      <c r="Q877" s="5" t="s">
        <v>8325</v>
      </c>
      <c r="R877" t="s">
        <v>8328</v>
      </c>
      <c r="S877" s="9">
        <f t="shared" si="54"/>
        <v>42248.515405092585</v>
      </c>
      <c r="T877" s="9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5">
        <f t="shared" si="52"/>
        <v>-1866</v>
      </c>
      <c r="E878">
        <v>3152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>
        <f t="shared" si="53"/>
        <v>643</v>
      </c>
      <c r="Q878" s="5" t="s">
        <v>8325</v>
      </c>
      <c r="R878" t="s">
        <v>8328</v>
      </c>
      <c r="S878" s="9">
        <f t="shared" si="54"/>
        <v>41276.288506944438</v>
      </c>
      <c r="T878" s="9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5">
        <f t="shared" si="52"/>
        <v>-649</v>
      </c>
      <c r="E879">
        <v>2000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>
        <f t="shared" si="53"/>
        <v>675.5</v>
      </c>
      <c r="Q879" s="5" t="s">
        <v>8325</v>
      </c>
      <c r="R879" t="s">
        <v>8328</v>
      </c>
      <c r="S879" s="9">
        <f t="shared" si="54"/>
        <v>41597.580555555549</v>
      </c>
      <c r="T879" s="9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5">
        <f t="shared" si="52"/>
        <v>-4935</v>
      </c>
      <c r="E880">
        <v>5000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>
        <f t="shared" si="53"/>
        <v>32.5</v>
      </c>
      <c r="Q880" s="5" t="s">
        <v>8325</v>
      </c>
      <c r="R880" t="s">
        <v>8328</v>
      </c>
      <c r="S880" s="9">
        <f t="shared" si="54"/>
        <v>40505.024583333332</v>
      </c>
      <c r="T880" s="9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5">
        <f t="shared" si="52"/>
        <v>-1456</v>
      </c>
      <c r="E881">
        <v>2100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>
        <f t="shared" si="53"/>
        <v>322</v>
      </c>
      <c r="Q881" s="5" t="s">
        <v>8325</v>
      </c>
      <c r="R881" t="s">
        <v>8328</v>
      </c>
      <c r="S881" s="9">
        <f t="shared" si="54"/>
        <v>41037.621585648143</v>
      </c>
      <c r="T881" s="9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5">
        <f t="shared" si="52"/>
        <v>-3667</v>
      </c>
      <c r="E882">
        <v>3780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>
        <f t="shared" si="53"/>
        <v>56.5</v>
      </c>
      <c r="Q882" s="5" t="s">
        <v>8325</v>
      </c>
      <c r="R882" t="s">
        <v>8329</v>
      </c>
      <c r="S882" s="9">
        <f t="shared" si="54"/>
        <v>41179.112708333334</v>
      </c>
      <c r="T882" s="9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5">
        <f t="shared" si="52"/>
        <v>-3720</v>
      </c>
      <c r="E883">
        <v>3750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>
        <f t="shared" si="53"/>
        <v>15</v>
      </c>
      <c r="Q883" s="5" t="s">
        <v>8325</v>
      </c>
      <c r="R883" t="s">
        <v>8329</v>
      </c>
      <c r="S883" s="9">
        <f t="shared" si="54"/>
        <v>40877.042662037034</v>
      </c>
      <c r="T883" s="9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5">
        <f t="shared" si="52"/>
        <v>-1198</v>
      </c>
      <c r="E884">
        <v>1500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>
        <f t="shared" si="53"/>
        <v>151</v>
      </c>
      <c r="Q884" s="5" t="s">
        <v>8325</v>
      </c>
      <c r="R884" t="s">
        <v>8329</v>
      </c>
      <c r="S884" s="9">
        <f t="shared" si="54"/>
        <v>40759.652199074073</v>
      </c>
      <c r="T884" s="9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5">
        <f t="shared" si="52"/>
        <v>-2999</v>
      </c>
      <c r="E885">
        <v>5000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>
        <f t="shared" si="53"/>
        <v>1000.5</v>
      </c>
      <c r="Q885" s="5" t="s">
        <v>8325</v>
      </c>
      <c r="R885" t="s">
        <v>8329</v>
      </c>
      <c r="S885" s="9">
        <f t="shared" si="54"/>
        <v>42371.727256944439</v>
      </c>
      <c r="T885" s="9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5">
        <f t="shared" si="52"/>
        <v>-1980</v>
      </c>
      <c r="E886">
        <v>2000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>
        <f t="shared" si="53"/>
        <v>10</v>
      </c>
      <c r="Q886" s="5" t="s">
        <v>8325</v>
      </c>
      <c r="R886" t="s">
        <v>8329</v>
      </c>
      <c r="S886" s="9">
        <f t="shared" si="54"/>
        <v>40981.594282407408</v>
      </c>
      <c r="T886" s="9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5">
        <f t="shared" si="52"/>
        <v>-250</v>
      </c>
      <c r="E887">
        <v>1000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>
        <f t="shared" si="53"/>
        <v>375</v>
      </c>
      <c r="Q887" s="5" t="s">
        <v>8325</v>
      </c>
      <c r="R887" t="s">
        <v>8329</v>
      </c>
      <c r="S887" s="9">
        <f t="shared" si="54"/>
        <v>42713.732766203706</v>
      </c>
      <c r="T887" s="9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5">
        <f t="shared" si="52"/>
        <v>-295</v>
      </c>
      <c r="E888">
        <v>500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>
        <f t="shared" si="53"/>
        <v>102.5</v>
      </c>
      <c r="Q888" s="5" t="s">
        <v>8325</v>
      </c>
      <c r="R888" t="s">
        <v>8329</v>
      </c>
      <c r="S888" s="9">
        <f t="shared" si="54"/>
        <v>42603.662187499998</v>
      </c>
      <c r="T888" s="9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5">
        <f t="shared" si="52"/>
        <v>-1000</v>
      </c>
      <c r="E889">
        <v>1000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>
        <f t="shared" si="53"/>
        <v>0</v>
      </c>
      <c r="Q889" s="5" t="s">
        <v>8325</v>
      </c>
      <c r="R889" t="s">
        <v>8329</v>
      </c>
      <c r="S889" s="9">
        <f t="shared" si="54"/>
        <v>41026.75063657407</v>
      </c>
      <c r="T889" s="9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5">
        <f t="shared" si="52"/>
        <v>-928</v>
      </c>
      <c r="E890">
        <v>1000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>
        <f t="shared" si="53"/>
        <v>36</v>
      </c>
      <c r="Q890" s="5" t="s">
        <v>8325</v>
      </c>
      <c r="R890" t="s">
        <v>8329</v>
      </c>
      <c r="S890" s="9">
        <f t="shared" si="54"/>
        <v>40751.544965277775</v>
      </c>
      <c r="T890" s="9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5">
        <f t="shared" si="52"/>
        <v>-22639.68</v>
      </c>
      <c r="E891">
        <v>25000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>
        <f t="shared" si="53"/>
        <v>1180.1599999999999</v>
      </c>
      <c r="Q891" s="5" t="s">
        <v>8325</v>
      </c>
      <c r="R891" t="s">
        <v>8329</v>
      </c>
      <c r="S891" s="9">
        <f t="shared" si="54"/>
        <v>41887.575729166667</v>
      </c>
      <c r="T891" s="9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5">
        <f t="shared" si="52"/>
        <v>-2875</v>
      </c>
      <c r="E892">
        <v>3000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>
        <f t="shared" si="53"/>
        <v>62.5</v>
      </c>
      <c r="Q892" s="5" t="s">
        <v>8325</v>
      </c>
      <c r="R892" t="s">
        <v>8329</v>
      </c>
      <c r="S892" s="9">
        <f t="shared" si="54"/>
        <v>41569.490497685183</v>
      </c>
      <c r="T892" s="9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5">
        <f t="shared" si="52"/>
        <v>-7740</v>
      </c>
      <c r="E893">
        <v>8000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>
        <f t="shared" si="53"/>
        <v>130</v>
      </c>
      <c r="Q893" s="5" t="s">
        <v>8325</v>
      </c>
      <c r="R893" t="s">
        <v>8329</v>
      </c>
      <c r="S893" s="9">
        <f t="shared" si="54"/>
        <v>41841.823263888888</v>
      </c>
      <c r="T893" s="9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5">
        <f t="shared" si="52"/>
        <v>-3555</v>
      </c>
      <c r="E894">
        <v>6000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>
        <f t="shared" si="53"/>
        <v>1222.5</v>
      </c>
      <c r="Q894" s="5" t="s">
        <v>8325</v>
      </c>
      <c r="R894" t="s">
        <v>8329</v>
      </c>
      <c r="S894" s="9">
        <f t="shared" si="54"/>
        <v>40303.991701388884</v>
      </c>
      <c r="T894" s="9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5">
        <f t="shared" si="52"/>
        <v>-1800</v>
      </c>
      <c r="E895">
        <v>2000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>
        <f t="shared" si="53"/>
        <v>100</v>
      </c>
      <c r="Q895" s="5" t="s">
        <v>8325</v>
      </c>
      <c r="R895" t="s">
        <v>8329</v>
      </c>
      <c r="S895" s="9">
        <f t="shared" si="54"/>
        <v>42065.689386574071</v>
      </c>
      <c r="T895" s="9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5">
        <f t="shared" si="52"/>
        <v>-12166</v>
      </c>
      <c r="E896">
        <v>20000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>
        <f t="shared" si="53"/>
        <v>3917</v>
      </c>
      <c r="Q896" s="5" t="s">
        <v>8325</v>
      </c>
      <c r="R896" t="s">
        <v>8329</v>
      </c>
      <c r="S896" s="9">
        <f t="shared" si="54"/>
        <v>42496.773263888885</v>
      </c>
      <c r="T896" s="9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5">
        <f t="shared" si="52"/>
        <v>-7805</v>
      </c>
      <c r="E897">
        <v>8000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>
        <f t="shared" si="53"/>
        <v>97.5</v>
      </c>
      <c r="Q897" s="5" t="s">
        <v>8325</v>
      </c>
      <c r="R897" t="s">
        <v>8329</v>
      </c>
      <c r="S897" s="9">
        <f t="shared" si="54"/>
        <v>40430.919317129628</v>
      </c>
      <c r="T897" s="9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5">
        <f t="shared" si="52"/>
        <v>-4800</v>
      </c>
      <c r="E898">
        <v>8000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>
        <f t="shared" si="53"/>
        <v>1600</v>
      </c>
      <c r="Q898" s="5" t="s">
        <v>8325</v>
      </c>
      <c r="R898" t="s">
        <v>8329</v>
      </c>
      <c r="S898" s="9">
        <f t="shared" si="54"/>
        <v>42218.66465277777</v>
      </c>
      <c r="T898" s="9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5">
        <f t="shared" ref="D899:D962" si="56">F899-E899</f>
        <v>-3000</v>
      </c>
      <c r="E899">
        <v>3000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>
        <f t="shared" ref="P899:P962" si="57">AVERAGE(D899:E899)</f>
        <v>0</v>
      </c>
      <c r="Q899" s="5" t="s">
        <v>8325</v>
      </c>
      <c r="R899" t="s">
        <v>8329</v>
      </c>
      <c r="S899" s="9">
        <f t="shared" ref="S899:S962" si="58">(K899/86400)+25569+(-5/24)</f>
        <v>41211.480416666665</v>
      </c>
      <c r="T899" s="9">
        <f t="shared" ref="T899:T962" si="59">(J899/86400)+25569+(-5/24)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5">
        <f t="shared" si="56"/>
        <v>-2430</v>
      </c>
      <c r="E900">
        <v>2500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>
        <f t="shared" si="57"/>
        <v>35</v>
      </c>
      <c r="Q900" s="5" t="s">
        <v>8325</v>
      </c>
      <c r="R900" t="s">
        <v>8329</v>
      </c>
      <c r="S900" s="9">
        <f t="shared" si="58"/>
        <v>40878.549884259257</v>
      </c>
      <c r="T900" s="9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5">
        <f t="shared" si="56"/>
        <v>-470</v>
      </c>
      <c r="E901">
        <v>750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>
        <f t="shared" si="57"/>
        <v>140</v>
      </c>
      <c r="Q901" s="5" t="s">
        <v>8325</v>
      </c>
      <c r="R901" t="s">
        <v>8329</v>
      </c>
      <c r="S901" s="9">
        <f t="shared" si="58"/>
        <v>40645.890763888885</v>
      </c>
      <c r="T901" s="9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5">
        <f t="shared" si="56"/>
        <v>-4979</v>
      </c>
      <c r="E902">
        <v>5000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>
        <f t="shared" si="57"/>
        <v>10.5</v>
      </c>
      <c r="Q902" s="5" t="s">
        <v>8325</v>
      </c>
      <c r="R902" t="s">
        <v>8328</v>
      </c>
      <c r="S902" s="9">
        <f t="shared" si="58"/>
        <v>42429.641226851854</v>
      </c>
      <c r="T902" s="9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5">
        <f t="shared" si="56"/>
        <v>-6500</v>
      </c>
      <c r="E903">
        <v>6500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>
        <f t="shared" si="57"/>
        <v>0</v>
      </c>
      <c r="Q903" s="5" t="s">
        <v>8325</v>
      </c>
      <c r="R903" t="s">
        <v>8328</v>
      </c>
      <c r="S903" s="9">
        <f t="shared" si="58"/>
        <v>40291.603171296294</v>
      </c>
      <c r="T903" s="9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5">
        <f t="shared" si="56"/>
        <v>-29910</v>
      </c>
      <c r="E904">
        <v>30000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>
        <f t="shared" si="57"/>
        <v>45</v>
      </c>
      <c r="Q904" s="5" t="s">
        <v>8325</v>
      </c>
      <c r="R904" t="s">
        <v>8328</v>
      </c>
      <c r="S904" s="9">
        <f t="shared" si="58"/>
        <v>41829.757199074069</v>
      </c>
      <c r="T904" s="9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5">
        <f t="shared" si="56"/>
        <v>-4840</v>
      </c>
      <c r="E905">
        <v>5000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>
        <f t="shared" si="57"/>
        <v>80</v>
      </c>
      <c r="Q905" s="5" t="s">
        <v>8325</v>
      </c>
      <c r="R905" t="s">
        <v>8328</v>
      </c>
      <c r="S905" s="9">
        <f t="shared" si="58"/>
        <v>41149.587731481479</v>
      </c>
      <c r="T905" s="9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5">
        <f t="shared" si="56"/>
        <v>-49849</v>
      </c>
      <c r="E906">
        <v>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>
        <f t="shared" si="57"/>
        <v>75.5</v>
      </c>
      <c r="Q906" s="5" t="s">
        <v>8325</v>
      </c>
      <c r="R906" t="s">
        <v>8328</v>
      </c>
      <c r="S906" s="9">
        <f t="shared" si="58"/>
        <v>42341.87195601852</v>
      </c>
      <c r="T906" s="9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5">
        <f t="shared" si="56"/>
        <v>-6304</v>
      </c>
      <c r="E907">
        <v>6500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>
        <f t="shared" si="57"/>
        <v>98</v>
      </c>
      <c r="Q907" s="5" t="s">
        <v>8325</v>
      </c>
      <c r="R907" t="s">
        <v>8328</v>
      </c>
      <c r="S907" s="9">
        <f t="shared" si="58"/>
        <v>40507.031550925924</v>
      </c>
      <c r="T907" s="9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5">
        <f t="shared" si="56"/>
        <v>-15000</v>
      </c>
      <c r="E908">
        <v>15000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>
        <f t="shared" si="57"/>
        <v>0</v>
      </c>
      <c r="Q908" s="5" t="s">
        <v>8325</v>
      </c>
      <c r="R908" t="s">
        <v>8328</v>
      </c>
      <c r="S908" s="9">
        <f t="shared" si="58"/>
        <v>41680.981365740736</v>
      </c>
      <c r="T908" s="9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5">
        <f t="shared" si="56"/>
        <v>-2900</v>
      </c>
      <c r="E909">
        <v>2900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>
        <f t="shared" si="57"/>
        <v>0</v>
      </c>
      <c r="Q909" s="5" t="s">
        <v>8325</v>
      </c>
      <c r="R909" t="s">
        <v>8328</v>
      </c>
      <c r="S909" s="9">
        <f t="shared" si="58"/>
        <v>40766.9840625</v>
      </c>
      <c r="T909" s="9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5">
        <f t="shared" si="56"/>
        <v>-2500</v>
      </c>
      <c r="E910">
        <v>2500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>
        <f t="shared" si="57"/>
        <v>0</v>
      </c>
      <c r="Q910" s="5" t="s">
        <v>8325</v>
      </c>
      <c r="R910" t="s">
        <v>8328</v>
      </c>
      <c r="S910" s="9">
        <f t="shared" si="58"/>
        <v>40340.593229166661</v>
      </c>
      <c r="T910" s="9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5">
        <f t="shared" si="56"/>
        <v>-15480</v>
      </c>
      <c r="E911">
        <v>16000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>
        <f t="shared" si="57"/>
        <v>260</v>
      </c>
      <c r="Q911" s="5" t="s">
        <v>8325</v>
      </c>
      <c r="R911" t="s">
        <v>8328</v>
      </c>
      <c r="S911" s="9">
        <f t="shared" si="58"/>
        <v>41081.481944444444</v>
      </c>
      <c r="T911" s="9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5">
        <f t="shared" si="56"/>
        <v>-427</v>
      </c>
      <c r="E912">
        <v>550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>
        <f t="shared" si="57"/>
        <v>61.5</v>
      </c>
      <c r="Q912" s="5" t="s">
        <v>8325</v>
      </c>
      <c r="R912" t="s">
        <v>8328</v>
      </c>
      <c r="S912" s="9">
        <f t="shared" si="58"/>
        <v>42737.337025462963</v>
      </c>
      <c r="T912" s="9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5">
        <f t="shared" si="56"/>
        <v>-100000</v>
      </c>
      <c r="E913">
        <v>100000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>
        <f t="shared" si="57"/>
        <v>0</v>
      </c>
      <c r="Q913" s="5" t="s">
        <v>8325</v>
      </c>
      <c r="R913" t="s">
        <v>8328</v>
      </c>
      <c r="S913" s="9">
        <f t="shared" si="58"/>
        <v>41641.796817129631</v>
      </c>
      <c r="T913" s="9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5">
        <f t="shared" si="56"/>
        <v>-3470</v>
      </c>
      <c r="E914">
        <v>3500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>
        <f t="shared" si="57"/>
        <v>15</v>
      </c>
      <c r="Q914" s="5" t="s">
        <v>8325</v>
      </c>
      <c r="R914" t="s">
        <v>8328</v>
      </c>
      <c r="S914" s="9">
        <f t="shared" si="58"/>
        <v>41193.901006944441</v>
      </c>
      <c r="T914" s="9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5">
        <f t="shared" si="56"/>
        <v>-28018</v>
      </c>
      <c r="E915">
        <v>30000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>
        <f t="shared" si="57"/>
        <v>991</v>
      </c>
      <c r="Q915" s="5" t="s">
        <v>8325</v>
      </c>
      <c r="R915" t="s">
        <v>8328</v>
      </c>
      <c r="S915" s="9">
        <f t="shared" si="58"/>
        <v>41003.930775462963</v>
      </c>
      <c r="T915" s="9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5">
        <f t="shared" si="56"/>
        <v>-1500</v>
      </c>
      <c r="E916">
        <v>1500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>
        <f t="shared" si="57"/>
        <v>0</v>
      </c>
      <c r="Q916" s="5" t="s">
        <v>8325</v>
      </c>
      <c r="R916" t="s">
        <v>8328</v>
      </c>
      <c r="S916" s="9">
        <f t="shared" si="58"/>
        <v>41116.554942129624</v>
      </c>
      <c r="T916" s="9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5">
        <f t="shared" si="56"/>
        <v>-6125</v>
      </c>
      <c r="E917">
        <v>6500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>
        <f t="shared" si="57"/>
        <v>187.5</v>
      </c>
      <c r="Q917" s="5" t="s">
        <v>8325</v>
      </c>
      <c r="R917" t="s">
        <v>8328</v>
      </c>
      <c r="S917" s="9">
        <f t="shared" si="58"/>
        <v>40937.471226851849</v>
      </c>
      <c r="T917" s="9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5">
        <f t="shared" si="56"/>
        <v>-3300</v>
      </c>
      <c r="E918">
        <v>3300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>
        <f t="shared" si="57"/>
        <v>0</v>
      </c>
      <c r="Q918" s="5" t="s">
        <v>8325</v>
      </c>
      <c r="R918" t="s">
        <v>8328</v>
      </c>
      <c r="S918" s="9">
        <f t="shared" si="58"/>
        <v>40434.645069444443</v>
      </c>
      <c r="T918" s="9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5">
        <f t="shared" si="56"/>
        <v>-4970</v>
      </c>
      <c r="E919">
        <v>5000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>
        <f t="shared" si="57"/>
        <v>15</v>
      </c>
      <c r="Q919" s="5" t="s">
        <v>8325</v>
      </c>
      <c r="R919" t="s">
        <v>8328</v>
      </c>
      <c r="S919" s="9">
        <f t="shared" si="58"/>
        <v>41802.735300925924</v>
      </c>
      <c r="T919" s="9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5">
        <f t="shared" si="56"/>
        <v>-3704</v>
      </c>
      <c r="E920">
        <v>3900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>
        <f t="shared" si="57"/>
        <v>98</v>
      </c>
      <c r="Q920" s="5" t="s">
        <v>8325</v>
      </c>
      <c r="R920" t="s">
        <v>8328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 s="15">
        <f t="shared" si="56"/>
        <v>-19900</v>
      </c>
      <c r="E921">
        <v>20000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>
        <f t="shared" si="57"/>
        <v>50</v>
      </c>
      <c r="Q921" s="5" t="s">
        <v>8325</v>
      </c>
      <c r="R921" t="s">
        <v>8328</v>
      </c>
      <c r="S921" s="9">
        <f t="shared" si="58"/>
        <v>41227.433391203704</v>
      </c>
      <c r="T921" s="9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5">
        <f t="shared" si="56"/>
        <v>-5500</v>
      </c>
      <c r="E922">
        <v>5500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>
        <f t="shared" si="57"/>
        <v>0</v>
      </c>
      <c r="Q922" s="5" t="s">
        <v>8325</v>
      </c>
      <c r="R922" t="s">
        <v>8328</v>
      </c>
      <c r="S922" s="9">
        <f t="shared" si="58"/>
        <v>41562.463217592587</v>
      </c>
      <c r="T922" s="9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5">
        <f t="shared" si="56"/>
        <v>-10365</v>
      </c>
      <c r="E923">
        <v>15000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>
        <f t="shared" si="57"/>
        <v>2317.5</v>
      </c>
      <c r="Q923" s="5" t="s">
        <v>8325</v>
      </c>
      <c r="R923" t="s">
        <v>8328</v>
      </c>
      <c r="S923" s="9">
        <f t="shared" si="58"/>
        <v>40846.962685185186</v>
      </c>
      <c r="T923" s="9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5">
        <f t="shared" si="56"/>
        <v>-21320</v>
      </c>
      <c r="E924">
        <v>27000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>
        <f t="shared" si="57"/>
        <v>2840</v>
      </c>
      <c r="Q924" s="5" t="s">
        <v>8325</v>
      </c>
      <c r="R924" t="s">
        <v>8328</v>
      </c>
      <c r="S924" s="9">
        <f t="shared" si="58"/>
        <v>41878.32167824074</v>
      </c>
      <c r="T924" s="9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5">
        <f t="shared" si="56"/>
        <v>-14670</v>
      </c>
      <c r="E925">
        <v>15000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>
        <f t="shared" si="57"/>
        <v>165</v>
      </c>
      <c r="Q925" s="5" t="s">
        <v>8325</v>
      </c>
      <c r="R925" t="s">
        <v>8328</v>
      </c>
      <c r="S925" s="9">
        <f t="shared" si="58"/>
        <v>41934.751423611109</v>
      </c>
      <c r="T925" s="9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5">
        <f t="shared" si="56"/>
        <v>-2673</v>
      </c>
      <c r="E926">
        <v>3000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>
        <f t="shared" si="57"/>
        <v>163.5</v>
      </c>
      <c r="Q926" s="5" t="s">
        <v>8325</v>
      </c>
      <c r="R926" t="s">
        <v>8328</v>
      </c>
      <c r="S926" s="9">
        <f t="shared" si="58"/>
        <v>41288.734594907401</v>
      </c>
      <c r="T926" s="9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5">
        <f t="shared" si="56"/>
        <v>-5840</v>
      </c>
      <c r="E927">
        <v>6000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>
        <f t="shared" si="57"/>
        <v>80</v>
      </c>
      <c r="Q927" s="5" t="s">
        <v>8325</v>
      </c>
      <c r="R927" t="s">
        <v>8328</v>
      </c>
      <c r="S927" s="9">
        <f t="shared" si="58"/>
        <v>41575.672581018516</v>
      </c>
      <c r="T927" s="9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5">
        <f t="shared" si="56"/>
        <v>-7000</v>
      </c>
      <c r="E928">
        <v>7000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>
        <f t="shared" si="57"/>
        <v>0</v>
      </c>
      <c r="Q928" s="5" t="s">
        <v>8325</v>
      </c>
      <c r="R928" t="s">
        <v>8328</v>
      </c>
      <c r="S928" s="9">
        <f t="shared" si="58"/>
        <v>40337.811689814815</v>
      </c>
      <c r="T928" s="9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5">
        <f t="shared" si="56"/>
        <v>-20000</v>
      </c>
      <c r="E929">
        <v>20000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>
        <f t="shared" si="57"/>
        <v>0</v>
      </c>
      <c r="Q929" s="5" t="s">
        <v>8325</v>
      </c>
      <c r="R929" t="s">
        <v>8328</v>
      </c>
      <c r="S929" s="9">
        <f t="shared" si="58"/>
        <v>41013.614525462959</v>
      </c>
      <c r="T929" s="9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5">
        <f t="shared" si="56"/>
        <v>-12925</v>
      </c>
      <c r="E930">
        <v>14500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>
        <f t="shared" si="57"/>
        <v>787.5</v>
      </c>
      <c r="Q930" s="5" t="s">
        <v>8325</v>
      </c>
      <c r="R930" t="s">
        <v>8328</v>
      </c>
      <c r="S930" s="9">
        <f t="shared" si="58"/>
        <v>41180.654085648144</v>
      </c>
      <c r="T930" s="9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5">
        <f t="shared" si="56"/>
        <v>-500</v>
      </c>
      <c r="E931">
        <v>500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>
        <f t="shared" si="57"/>
        <v>0</v>
      </c>
      <c r="Q931" s="5" t="s">
        <v>8325</v>
      </c>
      <c r="R931" t="s">
        <v>8328</v>
      </c>
      <c r="S931" s="9">
        <f t="shared" si="58"/>
        <v>40978.029733796291</v>
      </c>
      <c r="T931" s="9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5">
        <f t="shared" si="56"/>
        <v>-555</v>
      </c>
      <c r="E932">
        <v>900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>
        <f t="shared" si="57"/>
        <v>172.5</v>
      </c>
      <c r="Q932" s="5" t="s">
        <v>8325</v>
      </c>
      <c r="R932" t="s">
        <v>8328</v>
      </c>
      <c r="S932" s="9">
        <f t="shared" si="58"/>
        <v>40312.707245370366</v>
      </c>
      <c r="T932" s="9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5">
        <f t="shared" si="56"/>
        <v>-1869</v>
      </c>
      <c r="E933">
        <v>2000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>
        <f t="shared" si="57"/>
        <v>65.5</v>
      </c>
      <c r="Q933" s="5" t="s">
        <v>8325</v>
      </c>
      <c r="R933" t="s">
        <v>8328</v>
      </c>
      <c r="S933" s="9">
        <f t="shared" si="58"/>
        <v>41680.151643518519</v>
      </c>
      <c r="T933" s="9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5">
        <f t="shared" si="56"/>
        <v>-8119</v>
      </c>
      <c r="E934">
        <v>9500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>
        <f t="shared" si="57"/>
        <v>690.5</v>
      </c>
      <c r="Q934" s="5" t="s">
        <v>8325</v>
      </c>
      <c r="R934" t="s">
        <v>8328</v>
      </c>
      <c r="S934" s="9">
        <f t="shared" si="58"/>
        <v>41310.760937499996</v>
      </c>
      <c r="T934" s="9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5">
        <f t="shared" si="56"/>
        <v>-1880</v>
      </c>
      <c r="E935">
        <v>2000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>
        <f t="shared" si="57"/>
        <v>60</v>
      </c>
      <c r="Q935" s="5" t="s">
        <v>8325</v>
      </c>
      <c r="R935" t="s">
        <v>8328</v>
      </c>
      <c r="S935" s="9">
        <f t="shared" si="58"/>
        <v>41710.960752314808</v>
      </c>
      <c r="T935" s="9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5">
        <f t="shared" si="56"/>
        <v>-3480</v>
      </c>
      <c r="E936">
        <v>5000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>
        <f t="shared" si="57"/>
        <v>760</v>
      </c>
      <c r="Q936" s="5" t="s">
        <v>8325</v>
      </c>
      <c r="R936" t="s">
        <v>8328</v>
      </c>
      <c r="S936" s="9">
        <f t="shared" si="58"/>
        <v>41733.528749999998</v>
      </c>
      <c r="T936" s="9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5">
        <f t="shared" si="56"/>
        <v>-3450</v>
      </c>
      <c r="E937">
        <v>3500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>
        <f t="shared" si="57"/>
        <v>25</v>
      </c>
      <c r="Q937" s="5" t="s">
        <v>8325</v>
      </c>
      <c r="R937" t="s">
        <v>8328</v>
      </c>
      <c r="S937" s="9">
        <f t="shared" si="58"/>
        <v>42368.125335648147</v>
      </c>
      <c r="T937" s="9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5">
        <f t="shared" si="56"/>
        <v>-1400</v>
      </c>
      <c r="E938">
        <v>1400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>
        <f t="shared" si="57"/>
        <v>0</v>
      </c>
      <c r="Q938" s="5" t="s">
        <v>8325</v>
      </c>
      <c r="R938" t="s">
        <v>8328</v>
      </c>
      <c r="S938" s="9">
        <f t="shared" si="58"/>
        <v>40882.815844907404</v>
      </c>
      <c r="T938" s="9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5">
        <f t="shared" si="56"/>
        <v>-3460</v>
      </c>
      <c r="E939">
        <v>3500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>
        <f t="shared" si="57"/>
        <v>20</v>
      </c>
      <c r="Q939" s="5" t="s">
        <v>8325</v>
      </c>
      <c r="R939" t="s">
        <v>8328</v>
      </c>
      <c r="S939" s="9">
        <f t="shared" si="58"/>
        <v>41551.589780092589</v>
      </c>
      <c r="T939" s="9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5">
        <f t="shared" si="56"/>
        <v>-6975</v>
      </c>
      <c r="E940">
        <v>7000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>
        <f t="shared" si="57"/>
        <v>12.5</v>
      </c>
      <c r="Q940" s="5" t="s">
        <v>8325</v>
      </c>
      <c r="R940" t="s">
        <v>8328</v>
      </c>
      <c r="S940" s="9">
        <f t="shared" si="58"/>
        <v>41124.27138888889</v>
      </c>
      <c r="T940" s="9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5">
        <f t="shared" si="56"/>
        <v>-2710</v>
      </c>
      <c r="E941">
        <v>2750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>
        <f t="shared" si="57"/>
        <v>20</v>
      </c>
      <c r="Q941" s="5" t="s">
        <v>8325</v>
      </c>
      <c r="R941" t="s">
        <v>8328</v>
      </c>
      <c r="S941" s="9">
        <f t="shared" si="58"/>
        <v>41416.554837962962</v>
      </c>
      <c r="T941" s="9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5">
        <f t="shared" si="56"/>
        <v>-7456</v>
      </c>
      <c r="E942">
        <v>9000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>
        <f t="shared" si="57"/>
        <v>772</v>
      </c>
      <c r="Q942" s="5" t="s">
        <v>8319</v>
      </c>
      <c r="R942" t="s">
        <v>8321</v>
      </c>
      <c r="S942" s="9">
        <f t="shared" si="58"/>
        <v>42181.800069444442</v>
      </c>
      <c r="T942" s="9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5">
        <f t="shared" si="56"/>
        <v>-48839</v>
      </c>
      <c r="E943">
        <v>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>
        <f t="shared" si="57"/>
        <v>580.5</v>
      </c>
      <c r="Q943" s="5" t="s">
        <v>8319</v>
      </c>
      <c r="R943" t="s">
        <v>8321</v>
      </c>
      <c r="S943" s="9">
        <f t="shared" si="58"/>
        <v>42745.888252314813</v>
      </c>
      <c r="T943" s="9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5">
        <f t="shared" si="56"/>
        <v>-6832</v>
      </c>
      <c r="E944">
        <v>7500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>
        <f t="shared" si="57"/>
        <v>334</v>
      </c>
      <c r="Q944" s="5" t="s">
        <v>8319</v>
      </c>
      <c r="R944" t="s">
        <v>8321</v>
      </c>
      <c r="S944" s="9">
        <f t="shared" si="58"/>
        <v>42382.634953703702</v>
      </c>
      <c r="T944" s="9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5">
        <f t="shared" si="56"/>
        <v>-2711</v>
      </c>
      <c r="E945">
        <v>3000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>
        <f t="shared" si="57"/>
        <v>144.5</v>
      </c>
      <c r="Q945" s="5" t="s">
        <v>8319</v>
      </c>
      <c r="R945" t="s">
        <v>8321</v>
      </c>
      <c r="S945" s="9">
        <f t="shared" si="58"/>
        <v>42673.459548611114</v>
      </c>
      <c r="T945" s="9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5">
        <f t="shared" si="56"/>
        <v>-43337</v>
      </c>
      <c r="E946">
        <v>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>
        <f t="shared" si="57"/>
        <v>3331.5</v>
      </c>
      <c r="Q946" s="5" t="s">
        <v>8319</v>
      </c>
      <c r="R946" t="s">
        <v>8321</v>
      </c>
      <c r="S946" s="9">
        <f t="shared" si="58"/>
        <v>42444.375578703701</v>
      </c>
      <c r="T946" s="9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5">
        <f t="shared" si="56"/>
        <v>-97516</v>
      </c>
      <c r="E947">
        <v>100000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>
        <f t="shared" si="57"/>
        <v>1242</v>
      </c>
      <c r="Q947" s="5" t="s">
        <v>8319</v>
      </c>
      <c r="R947" t="s">
        <v>8321</v>
      </c>
      <c r="S947" s="9">
        <f t="shared" si="58"/>
        <v>42732.66465277777</v>
      </c>
      <c r="T947" s="9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5">
        <f t="shared" si="56"/>
        <v>-14714</v>
      </c>
      <c r="E948">
        <v>15000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>
        <f t="shared" si="57"/>
        <v>143</v>
      </c>
      <c r="Q948" s="5" t="s">
        <v>8319</v>
      </c>
      <c r="R948" t="s">
        <v>8321</v>
      </c>
      <c r="S948" s="9">
        <f t="shared" si="58"/>
        <v>42592.542222222219</v>
      </c>
      <c r="T948" s="9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5">
        <f t="shared" si="56"/>
        <v>-850</v>
      </c>
      <c r="E949">
        <v>850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>
        <f t="shared" si="57"/>
        <v>0</v>
      </c>
      <c r="Q949" s="5" t="s">
        <v>8319</v>
      </c>
      <c r="R949" t="s">
        <v>8321</v>
      </c>
      <c r="S949" s="9">
        <f t="shared" si="58"/>
        <v>42491.57298611111</v>
      </c>
      <c r="T949" s="9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5">
        <f t="shared" si="56"/>
        <v>-3520</v>
      </c>
      <c r="E950">
        <v>4000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>
        <f t="shared" si="57"/>
        <v>240</v>
      </c>
      <c r="Q950" s="5" t="s">
        <v>8319</v>
      </c>
      <c r="R950" t="s">
        <v>8321</v>
      </c>
      <c r="S950" s="9">
        <f t="shared" si="58"/>
        <v>42411.619953703703</v>
      </c>
      <c r="T950" s="9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5">
        <f t="shared" si="56"/>
        <v>-19727</v>
      </c>
      <c r="E951">
        <v>20000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>
        <f t="shared" si="57"/>
        <v>136.5</v>
      </c>
      <c r="Q951" s="5" t="s">
        <v>8319</v>
      </c>
      <c r="R951" t="s">
        <v>8321</v>
      </c>
      <c r="S951" s="9">
        <f t="shared" si="58"/>
        <v>42360.835370370369</v>
      </c>
      <c r="T951" s="9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5">
        <f t="shared" si="56"/>
        <v>-3598</v>
      </c>
      <c r="E952">
        <v>5000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>
        <f t="shared" si="57"/>
        <v>701</v>
      </c>
      <c r="Q952" s="5" t="s">
        <v>8319</v>
      </c>
      <c r="R952" t="s">
        <v>8321</v>
      </c>
      <c r="S952" s="9">
        <f t="shared" si="58"/>
        <v>42356.54237268518</v>
      </c>
      <c r="T952" s="9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 s="15">
        <f t="shared" si="56"/>
        <v>-30805</v>
      </c>
      <c r="E953">
        <v>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>
        <f t="shared" si="57"/>
        <v>9597.5</v>
      </c>
      <c r="Q953" s="5" t="s">
        <v>8319</v>
      </c>
      <c r="R953" t="s">
        <v>8321</v>
      </c>
      <c r="S953" s="9">
        <f t="shared" si="58"/>
        <v>42480.445277777777</v>
      </c>
      <c r="T953" s="9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5">
        <f t="shared" si="56"/>
        <v>-29428</v>
      </c>
      <c r="E954">
        <v>49000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>
        <f t="shared" si="57"/>
        <v>9786</v>
      </c>
      <c r="Q954" s="5" t="s">
        <v>8319</v>
      </c>
      <c r="R954" t="s">
        <v>8321</v>
      </c>
      <c r="S954" s="9">
        <f t="shared" si="58"/>
        <v>42662.405231481483</v>
      </c>
      <c r="T954" s="9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5">
        <f t="shared" si="56"/>
        <v>-14874</v>
      </c>
      <c r="E955">
        <v>15000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>
        <f t="shared" si="57"/>
        <v>63</v>
      </c>
      <c r="Q955" s="5" t="s">
        <v>8319</v>
      </c>
      <c r="R955" t="s">
        <v>8321</v>
      </c>
      <c r="S955" s="9">
        <f t="shared" si="58"/>
        <v>41998.956006944441</v>
      </c>
      <c r="T955" s="9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5">
        <f t="shared" si="56"/>
        <v>-8489</v>
      </c>
      <c r="E956">
        <v>15000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>
        <f t="shared" si="57"/>
        <v>3255.5</v>
      </c>
      <c r="Q956" s="5" t="s">
        <v>8319</v>
      </c>
      <c r="R956" t="s">
        <v>8321</v>
      </c>
      <c r="S956" s="9">
        <f t="shared" si="58"/>
        <v>42194.625451388885</v>
      </c>
      <c r="T956" s="9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5">
        <f t="shared" si="56"/>
        <v>-283016</v>
      </c>
      <c r="E957">
        <v>300000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>
        <f t="shared" si="57"/>
        <v>8492</v>
      </c>
      <c r="Q957" s="5" t="s">
        <v>8319</v>
      </c>
      <c r="R957" t="s">
        <v>8321</v>
      </c>
      <c r="S957" s="9">
        <f t="shared" si="58"/>
        <v>42586.086805555555</v>
      </c>
      <c r="T957" s="9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5">
        <f t="shared" si="56"/>
        <v>-49139</v>
      </c>
      <c r="E958">
        <v>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>
        <f t="shared" si="57"/>
        <v>430.5</v>
      </c>
      <c r="Q958" s="5" t="s">
        <v>8319</v>
      </c>
      <c r="R958" t="s">
        <v>8321</v>
      </c>
      <c r="S958" s="9">
        <f t="shared" si="58"/>
        <v>42060.705543981479</v>
      </c>
      <c r="T958" s="9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5">
        <f t="shared" si="56"/>
        <v>-11767</v>
      </c>
      <c r="E959">
        <v>12000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>
        <f t="shared" si="57"/>
        <v>116.5</v>
      </c>
      <c r="Q959" s="5" t="s">
        <v>8319</v>
      </c>
      <c r="R959" t="s">
        <v>8321</v>
      </c>
      <c r="S959" s="9">
        <f t="shared" si="58"/>
        <v>42660.344131944446</v>
      </c>
      <c r="T959" s="9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5">
        <f t="shared" si="56"/>
        <v>-6896</v>
      </c>
      <c r="E960">
        <v>7777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>
        <f t="shared" si="57"/>
        <v>440.5</v>
      </c>
      <c r="Q960" s="5" t="s">
        <v>8319</v>
      </c>
      <c r="R960" t="s">
        <v>8321</v>
      </c>
      <c r="S960" s="9">
        <f t="shared" si="58"/>
        <v>42082.594479166662</v>
      </c>
      <c r="T960" s="9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5">
        <f t="shared" si="56"/>
        <v>-30570</v>
      </c>
      <c r="E961">
        <v>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>
        <f t="shared" si="57"/>
        <v>9715</v>
      </c>
      <c r="Q961" s="5" t="s">
        <v>8319</v>
      </c>
      <c r="R961" t="s">
        <v>8321</v>
      </c>
      <c r="S961" s="9">
        <f t="shared" si="58"/>
        <v>41992.96603009259</v>
      </c>
      <c r="T961" s="9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5">
        <f t="shared" si="56"/>
        <v>-29995</v>
      </c>
      <c r="E962">
        <v>55650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>
        <f t="shared" si="57"/>
        <v>12827.5</v>
      </c>
      <c r="Q962" s="5" t="s">
        <v>8319</v>
      </c>
      <c r="R962" t="s">
        <v>8321</v>
      </c>
      <c r="S962" s="9">
        <f t="shared" si="58"/>
        <v>42766.41846064815</v>
      </c>
      <c r="T962" s="9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5">
        <f t="shared" ref="D963:D1026" si="60">F963-E963</f>
        <v>-54921</v>
      </c>
      <c r="E963">
        <v>95000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>
        <f t="shared" ref="P963:P1026" si="61">AVERAGE(D963:E963)</f>
        <v>20039.5</v>
      </c>
      <c r="Q963" s="5" t="s">
        <v>8319</v>
      </c>
      <c r="R963" t="s">
        <v>8321</v>
      </c>
      <c r="S963" s="9">
        <f t="shared" ref="S963:S1026" si="62">(K963/86400)+25569+(-5/24)</f>
        <v>42740.485358796293</v>
      </c>
      <c r="T963" s="9">
        <f t="shared" ref="T963:T1026" si="63">(J963/86400)+25569+(-5/24)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5">
        <f t="shared" si="60"/>
        <v>-1788</v>
      </c>
      <c r="E964">
        <v>2500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>
        <f t="shared" si="61"/>
        <v>356</v>
      </c>
      <c r="Q964" s="5" t="s">
        <v>8319</v>
      </c>
      <c r="R964" t="s">
        <v>8321</v>
      </c>
      <c r="S964" s="9">
        <f t="shared" si="62"/>
        <v>42373.504085648143</v>
      </c>
      <c r="T964" s="9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5">
        <f t="shared" si="60"/>
        <v>-34623</v>
      </c>
      <c r="E965">
        <v>35000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>
        <f t="shared" si="61"/>
        <v>188.5</v>
      </c>
      <c r="Q965" s="5" t="s">
        <v>8319</v>
      </c>
      <c r="R965" t="s">
        <v>8321</v>
      </c>
      <c r="S965" s="9">
        <f t="shared" si="62"/>
        <v>42625.427303240744</v>
      </c>
      <c r="T965" s="9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5">
        <f t="shared" si="60"/>
        <v>-109121</v>
      </c>
      <c r="E966">
        <v>110000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>
        <f t="shared" si="61"/>
        <v>439.5</v>
      </c>
      <c r="Q966" s="5" t="s">
        <v>8319</v>
      </c>
      <c r="R966" t="s">
        <v>8321</v>
      </c>
      <c r="S966" s="9">
        <f t="shared" si="62"/>
        <v>42208.420358796291</v>
      </c>
      <c r="T966" s="9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5">
        <f t="shared" si="60"/>
        <v>-24702</v>
      </c>
      <c r="E967">
        <v>25000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>
        <f t="shared" si="61"/>
        <v>149</v>
      </c>
      <c r="Q967" s="5" t="s">
        <v>8319</v>
      </c>
      <c r="R967" t="s">
        <v>8321</v>
      </c>
      <c r="S967" s="9">
        <f t="shared" si="62"/>
        <v>42636.808402777773</v>
      </c>
      <c r="T967" s="9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5">
        <f t="shared" si="60"/>
        <v>-10224</v>
      </c>
      <c r="E968">
        <v>12000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>
        <f t="shared" si="61"/>
        <v>888</v>
      </c>
      <c r="Q968" s="5" t="s">
        <v>8319</v>
      </c>
      <c r="R968" t="s">
        <v>8321</v>
      </c>
      <c r="S968" s="9">
        <f t="shared" si="62"/>
        <v>42619.427453703705</v>
      </c>
      <c r="T968" s="9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5">
        <f t="shared" si="60"/>
        <v>-16438</v>
      </c>
      <c r="E969">
        <v>20000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>
        <f t="shared" si="61"/>
        <v>1781</v>
      </c>
      <c r="Q969" s="5" t="s">
        <v>8319</v>
      </c>
      <c r="R969" t="s">
        <v>8321</v>
      </c>
      <c r="S969" s="9">
        <f t="shared" si="62"/>
        <v>42422.045995370368</v>
      </c>
      <c r="T969" s="9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5">
        <f t="shared" si="60"/>
        <v>-7894</v>
      </c>
      <c r="E970">
        <v>8000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>
        <f t="shared" si="61"/>
        <v>53</v>
      </c>
      <c r="Q970" s="5" t="s">
        <v>8319</v>
      </c>
      <c r="R970" t="s">
        <v>8321</v>
      </c>
      <c r="S970" s="9">
        <f t="shared" si="62"/>
        <v>41836.639282407406</v>
      </c>
      <c r="T970" s="9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5">
        <f t="shared" si="60"/>
        <v>-16000</v>
      </c>
      <c r="E971">
        <v>30000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>
        <f t="shared" si="61"/>
        <v>7000</v>
      </c>
      <c r="Q971" s="5" t="s">
        <v>8319</v>
      </c>
      <c r="R971" t="s">
        <v>8321</v>
      </c>
      <c r="S971" s="9">
        <f t="shared" si="62"/>
        <v>42742.094988425924</v>
      </c>
      <c r="T971" s="9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5">
        <f t="shared" si="60"/>
        <v>-2704</v>
      </c>
      <c r="E972">
        <v>5000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>
        <f t="shared" si="61"/>
        <v>1148</v>
      </c>
      <c r="Q972" s="5" t="s">
        <v>8319</v>
      </c>
      <c r="R972" t="s">
        <v>8321</v>
      </c>
      <c r="S972" s="9">
        <f t="shared" si="62"/>
        <v>42721.012187499997</v>
      </c>
      <c r="T972" s="9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5">
        <f t="shared" si="60"/>
        <v>-99774</v>
      </c>
      <c r="E973">
        <v>100000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>
        <f t="shared" si="61"/>
        <v>113</v>
      </c>
      <c r="Q973" s="5" t="s">
        <v>8319</v>
      </c>
      <c r="R973" t="s">
        <v>8321</v>
      </c>
      <c r="S973" s="9">
        <f t="shared" si="62"/>
        <v>42111.500694444439</v>
      </c>
      <c r="T973" s="9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5">
        <f t="shared" si="60"/>
        <v>-13075</v>
      </c>
      <c r="E974">
        <v>20000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>
        <f t="shared" si="61"/>
        <v>3462.5</v>
      </c>
      <c r="Q974" s="5" t="s">
        <v>8319</v>
      </c>
      <c r="R974" t="s">
        <v>8321</v>
      </c>
      <c r="S974" s="9">
        <f t="shared" si="62"/>
        <v>41856.657384259255</v>
      </c>
      <c r="T974" s="9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5">
        <f t="shared" si="60"/>
        <v>-19589</v>
      </c>
      <c r="E975">
        <v>20000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>
        <f t="shared" si="61"/>
        <v>205.5</v>
      </c>
      <c r="Q975" s="5" t="s">
        <v>8319</v>
      </c>
      <c r="R975" t="s">
        <v>8321</v>
      </c>
      <c r="S975" s="9">
        <f t="shared" si="62"/>
        <v>42256.806631944441</v>
      </c>
      <c r="T975" s="9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5">
        <f t="shared" si="60"/>
        <v>-49720</v>
      </c>
      <c r="E976">
        <v>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>
        <f t="shared" si="61"/>
        <v>140</v>
      </c>
      <c r="Q976" s="5" t="s">
        <v>8319</v>
      </c>
      <c r="R976" t="s">
        <v>8321</v>
      </c>
      <c r="S976" s="9">
        <f t="shared" si="62"/>
        <v>42424.541157407402</v>
      </c>
      <c r="T976" s="9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5">
        <f t="shared" si="60"/>
        <v>-97393</v>
      </c>
      <c r="E977">
        <v>100000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>
        <f t="shared" si="61"/>
        <v>1303.5</v>
      </c>
      <c r="Q977" s="5" t="s">
        <v>8319</v>
      </c>
      <c r="R977" t="s">
        <v>8321</v>
      </c>
      <c r="S977" s="9">
        <f t="shared" si="62"/>
        <v>42489.488252314812</v>
      </c>
      <c r="T977" s="9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5">
        <f t="shared" si="60"/>
        <v>-147111</v>
      </c>
      <c r="E978">
        <v>150000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>
        <f t="shared" si="61"/>
        <v>1444.5</v>
      </c>
      <c r="Q978" s="5" t="s">
        <v>8319</v>
      </c>
      <c r="R978" t="s">
        <v>8321</v>
      </c>
      <c r="S978" s="9">
        <f t="shared" si="62"/>
        <v>42184.850659722222</v>
      </c>
      <c r="T978" s="9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5">
        <f t="shared" si="60"/>
        <v>-1791</v>
      </c>
      <c r="E979">
        <v>2700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>
        <f t="shared" si="61"/>
        <v>454.5</v>
      </c>
      <c r="Q979" s="5" t="s">
        <v>8319</v>
      </c>
      <c r="R979" t="s">
        <v>8321</v>
      </c>
      <c r="S979" s="9">
        <f t="shared" si="62"/>
        <v>42391.733761574076</v>
      </c>
      <c r="T979" s="9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5">
        <f t="shared" si="60"/>
        <v>-75616</v>
      </c>
      <c r="E980">
        <v>172889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>
        <f t="shared" si="61"/>
        <v>48636.5</v>
      </c>
      <c r="Q980" s="5" t="s">
        <v>8319</v>
      </c>
      <c r="R980" t="s">
        <v>8321</v>
      </c>
      <c r="S980" s="9">
        <f t="shared" si="62"/>
        <v>42395.100706018515</v>
      </c>
      <c r="T980" s="9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5">
        <f t="shared" si="60"/>
        <v>-6013.84</v>
      </c>
      <c r="E981">
        <v>35000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>
        <f t="shared" si="61"/>
        <v>14493.08</v>
      </c>
      <c r="Q981" s="5" t="s">
        <v>8319</v>
      </c>
      <c r="R981" t="s">
        <v>8321</v>
      </c>
      <c r="S981" s="9">
        <f t="shared" si="62"/>
        <v>42506.208657407406</v>
      </c>
      <c r="T981" s="9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5">
        <f t="shared" si="60"/>
        <v>-8514</v>
      </c>
      <c r="E982">
        <v>10000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>
        <f t="shared" si="61"/>
        <v>743</v>
      </c>
      <c r="Q982" s="5" t="s">
        <v>8319</v>
      </c>
      <c r="R982" t="s">
        <v>8321</v>
      </c>
      <c r="S982" s="9">
        <f t="shared" si="62"/>
        <v>41928.695856481478</v>
      </c>
      <c r="T982" s="9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5">
        <f t="shared" si="60"/>
        <v>-88877</v>
      </c>
      <c r="E983">
        <v>88888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>
        <f t="shared" si="61"/>
        <v>5.5</v>
      </c>
      <c r="Q983" s="5" t="s">
        <v>8319</v>
      </c>
      <c r="R983" t="s">
        <v>8321</v>
      </c>
      <c r="S983" s="9">
        <f t="shared" si="62"/>
        <v>41830.738680555551</v>
      </c>
      <c r="T983" s="9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5">
        <f t="shared" si="60"/>
        <v>-17497</v>
      </c>
      <c r="E984">
        <v>17500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>
        <f t="shared" si="61"/>
        <v>1.5</v>
      </c>
      <c r="Q984" s="5" t="s">
        <v>8319</v>
      </c>
      <c r="R984" t="s">
        <v>8321</v>
      </c>
      <c r="S984" s="9">
        <f t="shared" si="62"/>
        <v>42615.544976851852</v>
      </c>
      <c r="T984" s="9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5">
        <f t="shared" si="60"/>
        <v>-73468</v>
      </c>
      <c r="E985">
        <v>104219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>
        <f t="shared" si="61"/>
        <v>15375.5</v>
      </c>
      <c r="Q985" s="5" t="s">
        <v>8319</v>
      </c>
      <c r="R985" t="s">
        <v>8321</v>
      </c>
      <c r="S985" s="9">
        <f t="shared" si="62"/>
        <v>42574.459317129622</v>
      </c>
      <c r="T985" s="9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5">
        <f t="shared" si="60"/>
        <v>-9894</v>
      </c>
      <c r="E986">
        <v>10000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>
        <f t="shared" si="61"/>
        <v>53</v>
      </c>
      <c r="Q986" s="5" t="s">
        <v>8319</v>
      </c>
      <c r="R986" t="s">
        <v>8321</v>
      </c>
      <c r="S986" s="9">
        <f t="shared" si="62"/>
        <v>42060.907499999994</v>
      </c>
      <c r="T986" s="9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5">
        <f t="shared" si="60"/>
        <v>-28112</v>
      </c>
      <c r="E987">
        <v>30000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>
        <f t="shared" si="61"/>
        <v>944</v>
      </c>
      <c r="Q987" s="5" t="s">
        <v>8319</v>
      </c>
      <c r="R987" t="s">
        <v>8321</v>
      </c>
      <c r="S987" s="9">
        <f t="shared" si="62"/>
        <v>42339.759375000001</v>
      </c>
      <c r="T987" s="9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5">
        <f t="shared" si="60"/>
        <v>-17450</v>
      </c>
      <c r="E988">
        <v>20000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>
        <f t="shared" si="61"/>
        <v>1275</v>
      </c>
      <c r="Q988" s="5" t="s">
        <v>8319</v>
      </c>
      <c r="R988" t="s">
        <v>8321</v>
      </c>
      <c r="S988" s="9">
        <f t="shared" si="62"/>
        <v>42324.559027777774</v>
      </c>
      <c r="T988" s="9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5">
        <f t="shared" si="60"/>
        <v>-43390</v>
      </c>
      <c r="E989">
        <v>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>
        <f t="shared" si="61"/>
        <v>3305</v>
      </c>
      <c r="Q989" s="5" t="s">
        <v>8319</v>
      </c>
      <c r="R989" t="s">
        <v>8321</v>
      </c>
      <c r="S989" s="9">
        <f t="shared" si="62"/>
        <v>41773.086226851847</v>
      </c>
      <c r="T989" s="9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5">
        <f t="shared" si="60"/>
        <v>-5000</v>
      </c>
      <c r="E990">
        <v>5000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>
        <f t="shared" si="61"/>
        <v>0</v>
      </c>
      <c r="Q990" s="5" t="s">
        <v>8319</v>
      </c>
      <c r="R990" t="s">
        <v>8321</v>
      </c>
      <c r="S990" s="9">
        <f t="shared" si="62"/>
        <v>42614.148437499993</v>
      </c>
      <c r="T990" s="9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5">
        <f t="shared" si="60"/>
        <v>-8323</v>
      </c>
      <c r="E991">
        <v>10000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>
        <f t="shared" si="61"/>
        <v>838.5</v>
      </c>
      <c r="Q991" s="5" t="s">
        <v>8319</v>
      </c>
      <c r="R991" t="s">
        <v>8321</v>
      </c>
      <c r="S991" s="9">
        <f t="shared" si="62"/>
        <v>42611.725636574069</v>
      </c>
      <c r="T991" s="9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5">
        <f t="shared" si="60"/>
        <v>-24974</v>
      </c>
      <c r="E992">
        <v>25000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>
        <f t="shared" si="61"/>
        <v>13</v>
      </c>
      <c r="Q992" s="5" t="s">
        <v>8319</v>
      </c>
      <c r="R992" t="s">
        <v>8321</v>
      </c>
      <c r="S992" s="9">
        <f t="shared" si="62"/>
        <v>41855.575972222221</v>
      </c>
      <c r="T992" s="9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5">
        <f t="shared" si="60"/>
        <v>-4788</v>
      </c>
      <c r="E993">
        <v>5000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>
        <f t="shared" si="61"/>
        <v>106</v>
      </c>
      <c r="Q993" s="5" t="s">
        <v>8319</v>
      </c>
      <c r="R993" t="s">
        <v>8321</v>
      </c>
      <c r="S993" s="9">
        <f t="shared" si="62"/>
        <v>42538.548472222225</v>
      </c>
      <c r="T993" s="9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5">
        <f t="shared" si="60"/>
        <v>-99533</v>
      </c>
      <c r="E994">
        <v>100000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>
        <f t="shared" si="61"/>
        <v>233.5</v>
      </c>
      <c r="Q994" s="5" t="s">
        <v>8319</v>
      </c>
      <c r="R994" t="s">
        <v>8321</v>
      </c>
      <c r="S994" s="9">
        <f t="shared" si="62"/>
        <v>42437.71665509259</v>
      </c>
      <c r="T994" s="9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5">
        <f t="shared" si="60"/>
        <v>-52439</v>
      </c>
      <c r="E995">
        <v>70000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>
        <f t="shared" si="61"/>
        <v>8780.5</v>
      </c>
      <c r="Q995" s="5" t="s">
        <v>8319</v>
      </c>
      <c r="R995" t="s">
        <v>8321</v>
      </c>
      <c r="S995" s="9">
        <f t="shared" si="62"/>
        <v>42652.756574074076</v>
      </c>
      <c r="T995" s="9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5">
        <f t="shared" si="60"/>
        <v>-195331</v>
      </c>
      <c r="E996">
        <v>200000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>
        <f t="shared" si="61"/>
        <v>2334.5</v>
      </c>
      <c r="Q996" s="5" t="s">
        <v>8319</v>
      </c>
      <c r="R996" t="s">
        <v>8321</v>
      </c>
      <c r="S996" s="9">
        <f t="shared" si="62"/>
        <v>41921.054745370369</v>
      </c>
      <c r="T996" s="9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5">
        <f t="shared" si="60"/>
        <v>-9274</v>
      </c>
      <c r="E997">
        <v>10000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>
        <f t="shared" si="61"/>
        <v>363</v>
      </c>
      <c r="Q997" s="5" t="s">
        <v>8319</v>
      </c>
      <c r="R997" t="s">
        <v>8321</v>
      </c>
      <c r="S997" s="9">
        <f t="shared" si="62"/>
        <v>41947.732407407406</v>
      </c>
      <c r="T997" s="9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5">
        <f t="shared" si="60"/>
        <v>-3935</v>
      </c>
      <c r="E998">
        <v>4000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>
        <f t="shared" si="61"/>
        <v>32.5</v>
      </c>
      <c r="Q998" s="5" t="s">
        <v>8319</v>
      </c>
      <c r="R998" t="s">
        <v>8321</v>
      </c>
      <c r="S998" s="9">
        <f t="shared" si="62"/>
        <v>41817.658101851848</v>
      </c>
      <c r="T998" s="9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5">
        <f t="shared" si="60"/>
        <v>-4935</v>
      </c>
      <c r="E999">
        <v>5000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>
        <f t="shared" si="61"/>
        <v>32.5</v>
      </c>
      <c r="Q999" s="5" t="s">
        <v>8319</v>
      </c>
      <c r="R999" t="s">
        <v>8321</v>
      </c>
      <c r="S999" s="9">
        <f t="shared" si="62"/>
        <v>41940.894641203704</v>
      </c>
      <c r="T999" s="9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5">
        <f t="shared" si="60"/>
        <v>-24865</v>
      </c>
      <c r="E1000">
        <v>60000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>
        <f t="shared" si="61"/>
        <v>17567.5</v>
      </c>
      <c r="Q1000" s="5" t="s">
        <v>8319</v>
      </c>
      <c r="R1000" t="s">
        <v>8321</v>
      </c>
      <c r="S1000" s="9">
        <f t="shared" si="62"/>
        <v>42281.960659722223</v>
      </c>
      <c r="T1000" s="9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5">
        <f t="shared" si="60"/>
        <v>-138317</v>
      </c>
      <c r="E1001">
        <v>150000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>
        <f t="shared" si="61"/>
        <v>5841.5</v>
      </c>
      <c r="Q1001" s="5" t="s">
        <v>8319</v>
      </c>
      <c r="R1001" t="s">
        <v>8321</v>
      </c>
      <c r="S1001" s="9">
        <f t="shared" si="62"/>
        <v>41926.091319444444</v>
      </c>
      <c r="T1001" s="9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5">
        <f t="shared" si="60"/>
        <v>-874876</v>
      </c>
      <c r="E1002">
        <v>894700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>
        <f t="shared" si="61"/>
        <v>9912</v>
      </c>
      <c r="Q1002" s="5" t="s">
        <v>8319</v>
      </c>
      <c r="R1002" t="s">
        <v>8321</v>
      </c>
      <c r="S1002" s="9">
        <f t="shared" si="62"/>
        <v>42748.851388888885</v>
      </c>
      <c r="T1002" s="9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5">
        <f t="shared" si="60"/>
        <v>200</v>
      </c>
      <c r="E1003">
        <v>5000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>
        <f t="shared" si="61"/>
        <v>2600</v>
      </c>
      <c r="Q1003" s="5" t="s">
        <v>8319</v>
      </c>
      <c r="R1003" t="s">
        <v>8321</v>
      </c>
      <c r="S1003" s="9">
        <f t="shared" si="62"/>
        <v>42720.511724537035</v>
      </c>
      <c r="T1003" s="9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5">
        <f t="shared" si="60"/>
        <v>-7039</v>
      </c>
      <c r="E1004">
        <v>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>
        <f t="shared" si="61"/>
        <v>1480</v>
      </c>
      <c r="Q1004" s="5" t="s">
        <v>8319</v>
      </c>
      <c r="R1004" t="s">
        <v>8321</v>
      </c>
      <c r="S1004" s="9">
        <f t="shared" si="62"/>
        <v>42325.475856481477</v>
      </c>
      <c r="T1004" s="9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5">
        <f t="shared" si="60"/>
        <v>-16789</v>
      </c>
      <c r="E1005">
        <v>20000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>
        <f t="shared" si="61"/>
        <v>1605.5</v>
      </c>
      <c r="Q1005" s="5" t="s">
        <v>8319</v>
      </c>
      <c r="R1005" t="s">
        <v>8321</v>
      </c>
      <c r="S1005" s="9">
        <f t="shared" si="62"/>
        <v>42780.500706018516</v>
      </c>
      <c r="T1005" s="9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5">
        <f t="shared" si="60"/>
        <v>-4448</v>
      </c>
      <c r="E1006">
        <v>25000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>
        <f t="shared" si="61"/>
        <v>10276</v>
      </c>
      <c r="Q1006" s="5" t="s">
        <v>8319</v>
      </c>
      <c r="R1006" t="s">
        <v>8321</v>
      </c>
      <c r="S1006" s="9">
        <f t="shared" si="62"/>
        <v>42388.5003125</v>
      </c>
      <c r="T1006" s="9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5">
        <f t="shared" si="60"/>
        <v>-49898</v>
      </c>
      <c r="E1007">
        <v>200000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>
        <f t="shared" si="61"/>
        <v>75051</v>
      </c>
      <c r="Q1007" s="5" t="s">
        <v>8319</v>
      </c>
      <c r="R1007" t="s">
        <v>8321</v>
      </c>
      <c r="S1007" s="9">
        <f t="shared" si="62"/>
        <v>42276.41646990741</v>
      </c>
      <c r="T1007" s="9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5">
        <f t="shared" si="60"/>
        <v>-3766</v>
      </c>
      <c r="E1008">
        <v>4000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>
        <f t="shared" si="61"/>
        <v>117</v>
      </c>
      <c r="Q1008" s="5" t="s">
        <v>8319</v>
      </c>
      <c r="R1008" t="s">
        <v>8321</v>
      </c>
      <c r="S1008" s="9">
        <f t="shared" si="62"/>
        <v>41976.83185185185</v>
      </c>
      <c r="T1008" s="9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5">
        <f t="shared" si="60"/>
        <v>-16704</v>
      </c>
      <c r="E1009">
        <v>30000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>
        <f t="shared" si="61"/>
        <v>6648</v>
      </c>
      <c r="Q1009" s="5" t="s">
        <v>8319</v>
      </c>
      <c r="R1009" t="s">
        <v>8321</v>
      </c>
      <c r="S1009" s="9">
        <f t="shared" si="62"/>
        <v>42676.3752662037</v>
      </c>
      <c r="T1009" s="9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5">
        <f t="shared" si="60"/>
        <v>-93250</v>
      </c>
      <c r="E1010">
        <v>93500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>
        <f t="shared" si="61"/>
        <v>125</v>
      </c>
      <c r="Q1010" s="5" t="s">
        <v>8319</v>
      </c>
      <c r="R1010" t="s">
        <v>8321</v>
      </c>
      <c r="S1010" s="9">
        <f t="shared" si="62"/>
        <v>42702.600868055553</v>
      </c>
      <c r="T1010" s="9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5">
        <f t="shared" si="60"/>
        <v>-43435</v>
      </c>
      <c r="E1011">
        <v>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>
        <f t="shared" si="61"/>
        <v>3282.5</v>
      </c>
      <c r="Q1011" s="5" t="s">
        <v>8319</v>
      </c>
      <c r="R1011" t="s">
        <v>8321</v>
      </c>
      <c r="S1011" s="9">
        <f t="shared" si="62"/>
        <v>42510.396365740737</v>
      </c>
      <c r="T1011" s="9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5">
        <f t="shared" si="60"/>
        <v>-115030</v>
      </c>
      <c r="E1012">
        <v>115250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>
        <f t="shared" si="61"/>
        <v>110</v>
      </c>
      <c r="Q1012" s="5" t="s">
        <v>8319</v>
      </c>
      <c r="R1012" t="s">
        <v>8321</v>
      </c>
      <c r="S1012" s="9">
        <f t="shared" si="62"/>
        <v>42561.621087962958</v>
      </c>
      <c r="T1012" s="9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5">
        <f t="shared" si="60"/>
        <v>-19925</v>
      </c>
      <c r="E1013">
        <v>20000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>
        <f t="shared" si="61"/>
        <v>37.5</v>
      </c>
      <c r="Q1013" s="5" t="s">
        <v>8319</v>
      </c>
      <c r="R1013" t="s">
        <v>8321</v>
      </c>
      <c r="S1013" s="9">
        <f t="shared" si="62"/>
        <v>41946.689756944441</v>
      </c>
      <c r="T1013" s="9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5">
        <f t="shared" si="60"/>
        <v>1071751.05</v>
      </c>
      <c r="E1014">
        <v>5000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>
        <f t="shared" si="61"/>
        <v>538375.52500000002</v>
      </c>
      <c r="Q1014" s="5" t="s">
        <v>8319</v>
      </c>
      <c r="R1014" t="s">
        <v>8321</v>
      </c>
      <c r="S1014" s="9">
        <f t="shared" si="62"/>
        <v>42714.232083333329</v>
      </c>
      <c r="T1014" s="9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5">
        <f t="shared" si="60"/>
        <v>-16368</v>
      </c>
      <c r="E1015">
        <v>25000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>
        <f t="shared" si="61"/>
        <v>4316</v>
      </c>
      <c r="Q1015" s="5" t="s">
        <v>8319</v>
      </c>
      <c r="R1015" t="s">
        <v>8321</v>
      </c>
      <c r="S1015" s="9">
        <f t="shared" si="62"/>
        <v>42339.625648148147</v>
      </c>
      <c r="T1015" s="9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5">
        <f t="shared" si="60"/>
        <v>-6940</v>
      </c>
      <c r="E1016">
        <v>10000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>
        <f t="shared" si="61"/>
        <v>1530</v>
      </c>
      <c r="Q1016" s="5" t="s">
        <v>8319</v>
      </c>
      <c r="R1016" t="s">
        <v>8321</v>
      </c>
      <c r="S1016" s="9">
        <f t="shared" si="62"/>
        <v>41954.79415509259</v>
      </c>
      <c r="T1016" s="9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5">
        <f t="shared" si="60"/>
        <v>-8760</v>
      </c>
      <c r="E1017">
        <v>9000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>
        <f t="shared" si="61"/>
        <v>120</v>
      </c>
      <c r="Q1017" s="5" t="s">
        <v>8319</v>
      </c>
      <c r="R1017" t="s">
        <v>8321</v>
      </c>
      <c r="S1017" s="9">
        <f t="shared" si="62"/>
        <v>42303.670081018521</v>
      </c>
      <c r="T1017" s="9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5">
        <f t="shared" si="60"/>
        <v>-97158</v>
      </c>
      <c r="E1018">
        <v>100000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>
        <f t="shared" si="61"/>
        <v>1421</v>
      </c>
      <c r="Q1018" s="5" t="s">
        <v>8319</v>
      </c>
      <c r="R1018" t="s">
        <v>8321</v>
      </c>
      <c r="S1018" s="9">
        <f t="shared" si="62"/>
        <v>42421.898796296293</v>
      </c>
      <c r="T1018" s="9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5">
        <f t="shared" si="60"/>
        <v>-192803</v>
      </c>
      <c r="E1019">
        <v>250000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>
        <f t="shared" si="61"/>
        <v>28598.5</v>
      </c>
      <c r="Q1019" s="5" t="s">
        <v>8319</v>
      </c>
      <c r="R1019" t="s">
        <v>8321</v>
      </c>
      <c r="S1019" s="9">
        <f t="shared" si="62"/>
        <v>42289.466840277775</v>
      </c>
      <c r="T1019" s="9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5">
        <f t="shared" si="60"/>
        <v>-19379</v>
      </c>
      <c r="E1020">
        <v>20000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>
        <f t="shared" si="61"/>
        <v>310.5</v>
      </c>
      <c r="Q1020" s="5" t="s">
        <v>8319</v>
      </c>
      <c r="R1020" t="s">
        <v>8321</v>
      </c>
      <c r="S1020" s="9">
        <f t="shared" si="62"/>
        <v>42535.283946759257</v>
      </c>
      <c r="T1020" s="9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5">
        <f t="shared" si="60"/>
        <v>-23700</v>
      </c>
      <c r="E1021">
        <v>45000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>
        <f t="shared" si="61"/>
        <v>10650</v>
      </c>
      <c r="Q1021" s="5" t="s">
        <v>8319</v>
      </c>
      <c r="R1021" t="s">
        <v>8321</v>
      </c>
      <c r="S1021" s="9">
        <f t="shared" si="62"/>
        <v>42009.765613425923</v>
      </c>
      <c r="T1021" s="9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5">
        <f t="shared" si="60"/>
        <v>1636</v>
      </c>
      <c r="E1022"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>
        <f t="shared" si="61"/>
        <v>1593</v>
      </c>
      <c r="Q1022" s="5" t="s">
        <v>8325</v>
      </c>
      <c r="R1022" t="s">
        <v>8330</v>
      </c>
      <c r="S1022" s="9">
        <f t="shared" si="62"/>
        <v>42126.861215277771</v>
      </c>
      <c r="T1022" s="9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5">
        <f t="shared" si="60"/>
        <v>7554.1100000000006</v>
      </c>
      <c r="E1023"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>
        <f t="shared" si="61"/>
        <v>5277.0550000000003</v>
      </c>
      <c r="Q1023" s="5" t="s">
        <v>8325</v>
      </c>
      <c r="R1023" t="s">
        <v>8330</v>
      </c>
      <c r="S1023" s="9">
        <f t="shared" si="62"/>
        <v>42271.043645833335</v>
      </c>
      <c r="T1023" s="9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5">
        <f t="shared" si="60"/>
        <v>298</v>
      </c>
      <c r="E1024"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>
        <f t="shared" si="61"/>
        <v>1149</v>
      </c>
      <c r="Q1024" s="5" t="s">
        <v>8325</v>
      </c>
      <c r="R1024" t="s">
        <v>8330</v>
      </c>
      <c r="S1024" s="9">
        <f t="shared" si="62"/>
        <v>42111.438391203701</v>
      </c>
      <c r="T1024" s="9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5">
        <f t="shared" si="60"/>
        <v>2743</v>
      </c>
      <c r="E1025"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>
        <f t="shared" si="61"/>
        <v>2371.5</v>
      </c>
      <c r="Q1025" s="5" t="s">
        <v>8325</v>
      </c>
      <c r="R1025" t="s">
        <v>8330</v>
      </c>
      <c r="S1025" s="9">
        <f t="shared" si="62"/>
        <v>42145.711354166669</v>
      </c>
      <c r="T1025" s="9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5">
        <f t="shared" si="60"/>
        <v>3727.5499999999993</v>
      </c>
      <c r="E1026"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>
        <f t="shared" si="61"/>
        <v>11863.775</v>
      </c>
      <c r="Q1026" s="5" t="s">
        <v>8325</v>
      </c>
      <c r="R1026" t="s">
        <v>8330</v>
      </c>
      <c r="S1026" s="9">
        <f t="shared" si="62"/>
        <v>42370.372256944444</v>
      </c>
      <c r="T1026" s="9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5">
        <f t="shared" ref="D1027:D1090" si="64">F1027-E1027</f>
        <v>6949.820000000007</v>
      </c>
      <c r="E1027"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>
        <f t="shared" ref="P1027:P1090" si="65">AVERAGE(D1027:E1027)</f>
        <v>38474.910000000003</v>
      </c>
      <c r="Q1027" s="5" t="s">
        <v>8325</v>
      </c>
      <c r="R1027" t="s">
        <v>8330</v>
      </c>
      <c r="S1027" s="9">
        <f t="shared" ref="S1027:S1090" si="66">(K1027/86400)+25569+(-5/24)</f>
        <v>42049.625428240739</v>
      </c>
      <c r="T1027" s="9">
        <f t="shared" ref="T1027:T1090" si="67">(J1027/86400)+25569+(-5/24)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5">
        <f t="shared" si="64"/>
        <v>0.57999999999992724</v>
      </c>
      <c r="E1028"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>
        <f t="shared" si="65"/>
        <v>3500.29</v>
      </c>
      <c r="Q1028" s="5" t="s">
        <v>8325</v>
      </c>
      <c r="R1028" t="s">
        <v>8330</v>
      </c>
      <c r="S1028" s="9">
        <f t="shared" si="66"/>
        <v>42426.199259259258</v>
      </c>
      <c r="T1028" s="9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5">
        <f t="shared" si="64"/>
        <v>232</v>
      </c>
      <c r="E1029"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>
        <f t="shared" si="65"/>
        <v>3866.5</v>
      </c>
      <c r="Q1029" s="5" t="s">
        <v>8325</v>
      </c>
      <c r="R1029" t="s">
        <v>8330</v>
      </c>
      <c r="S1029" s="9">
        <f t="shared" si="66"/>
        <v>41904.825775462959</v>
      </c>
      <c r="T1029" s="9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5">
        <f t="shared" si="64"/>
        <v>1727</v>
      </c>
      <c r="E1030"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>
        <f t="shared" si="65"/>
        <v>5863.5</v>
      </c>
      <c r="Q1030" s="5" t="s">
        <v>8325</v>
      </c>
      <c r="R1030" t="s">
        <v>8330</v>
      </c>
      <c r="S1030" s="9">
        <f t="shared" si="66"/>
        <v>42755.419039351851</v>
      </c>
      <c r="T1030" s="9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5">
        <f t="shared" si="64"/>
        <v>1176</v>
      </c>
      <c r="E1031"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>
        <f t="shared" si="65"/>
        <v>5588</v>
      </c>
      <c r="Q1031" s="5" t="s">
        <v>8325</v>
      </c>
      <c r="R1031" t="s">
        <v>8330</v>
      </c>
      <c r="S1031" s="9">
        <f t="shared" si="66"/>
        <v>42044.503553240742</v>
      </c>
      <c r="T1031" s="9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5">
        <f t="shared" si="64"/>
        <v>4842</v>
      </c>
      <c r="E1032"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>
        <f t="shared" si="65"/>
        <v>3421</v>
      </c>
      <c r="Q1032" s="5" t="s">
        <v>8325</v>
      </c>
      <c r="R1032" t="s">
        <v>8330</v>
      </c>
      <c r="S1032" s="9">
        <f t="shared" si="66"/>
        <v>42611.274872685179</v>
      </c>
      <c r="T1032" s="9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5">
        <f t="shared" si="64"/>
        <v>740</v>
      </c>
      <c r="E1033"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>
        <f t="shared" si="65"/>
        <v>5370</v>
      </c>
      <c r="Q1033" s="5" t="s">
        <v>8325</v>
      </c>
      <c r="R1033" t="s">
        <v>8330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5">
        <f t="shared" si="64"/>
        <v>458.84000000000015</v>
      </c>
      <c r="E1034"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>
        <f t="shared" si="65"/>
        <v>2929.42</v>
      </c>
      <c r="Q1034" s="5" t="s">
        <v>8325</v>
      </c>
      <c r="R1034" t="s">
        <v>8330</v>
      </c>
      <c r="S1034" s="9">
        <f t="shared" si="66"/>
        <v>42514.458622685182</v>
      </c>
      <c r="T1034" s="9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5">
        <f t="shared" si="64"/>
        <v>38</v>
      </c>
      <c r="E1035"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>
        <f t="shared" si="65"/>
        <v>683</v>
      </c>
      <c r="Q1035" s="5" t="s">
        <v>8325</v>
      </c>
      <c r="R1035" t="s">
        <v>8330</v>
      </c>
      <c r="S1035" s="9">
        <f t="shared" si="66"/>
        <v>42688.52407407407</v>
      </c>
      <c r="T1035" s="9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5">
        <f t="shared" si="64"/>
        <v>1500.0900000000001</v>
      </c>
      <c r="E1036"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>
        <f t="shared" si="65"/>
        <v>3250.0450000000001</v>
      </c>
      <c r="Q1036" s="5" t="s">
        <v>8325</v>
      </c>
      <c r="R1036" t="s">
        <v>8330</v>
      </c>
      <c r="S1036" s="9">
        <f t="shared" si="66"/>
        <v>42554.958379629628</v>
      </c>
      <c r="T1036" s="9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5">
        <f t="shared" si="64"/>
        <v>352</v>
      </c>
      <c r="E1037"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>
        <f t="shared" si="65"/>
        <v>2476</v>
      </c>
      <c r="Q1037" s="5" t="s">
        <v>8325</v>
      </c>
      <c r="R1037" t="s">
        <v>8330</v>
      </c>
      <c r="S1037" s="9">
        <f t="shared" si="66"/>
        <v>42016.43310185185</v>
      </c>
      <c r="T1037" s="9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5">
        <f t="shared" si="64"/>
        <v>556.22000000000025</v>
      </c>
      <c r="E1038"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>
        <f t="shared" si="65"/>
        <v>2528.11</v>
      </c>
      <c r="Q1038" s="5" t="s">
        <v>8325</v>
      </c>
      <c r="R1038" t="s">
        <v>8330</v>
      </c>
      <c r="S1038" s="9">
        <f t="shared" si="66"/>
        <v>41249.240624999999</v>
      </c>
      <c r="T1038" s="9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5">
        <f t="shared" si="64"/>
        <v>21</v>
      </c>
      <c r="E1039"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>
        <f t="shared" si="65"/>
        <v>510.5</v>
      </c>
      <c r="Q1039" s="5" t="s">
        <v>8325</v>
      </c>
      <c r="R1039" t="s">
        <v>8330</v>
      </c>
      <c r="S1039" s="9">
        <f t="shared" si="66"/>
        <v>42119.61414351852</v>
      </c>
      <c r="T1039" s="9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5">
        <f t="shared" si="64"/>
        <v>680</v>
      </c>
      <c r="E1040"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>
        <f t="shared" si="65"/>
        <v>1090</v>
      </c>
      <c r="Q1040" s="5" t="s">
        <v>8325</v>
      </c>
      <c r="R1040" t="s">
        <v>8330</v>
      </c>
      <c r="S1040" s="9">
        <f t="shared" si="66"/>
        <v>42418.023414351854</v>
      </c>
      <c r="T1040" s="9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5">
        <f t="shared" si="64"/>
        <v>141</v>
      </c>
      <c r="E1041"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>
        <f t="shared" si="65"/>
        <v>320.5</v>
      </c>
      <c r="Q1041" s="5" t="s">
        <v>8325</v>
      </c>
      <c r="R1041" t="s">
        <v>8330</v>
      </c>
      <c r="S1041" s="9">
        <f t="shared" si="66"/>
        <v>42691.900995370372</v>
      </c>
      <c r="T1041" s="9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5">
        <f t="shared" si="64"/>
        <v>-84750</v>
      </c>
      <c r="E1042">
        <v>85000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>
        <f t="shared" si="65"/>
        <v>125</v>
      </c>
      <c r="Q1042" s="5" t="s">
        <v>8331</v>
      </c>
      <c r="R1042" t="s">
        <v>8332</v>
      </c>
      <c r="S1042" s="9">
        <f t="shared" si="66"/>
        <v>42579.500104166662</v>
      </c>
      <c r="T1042" s="9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5">
        <f t="shared" si="64"/>
        <v>-50</v>
      </c>
      <c r="E1043">
        <v>50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>
        <f t="shared" si="65"/>
        <v>0</v>
      </c>
      <c r="Q1043" s="5" t="s">
        <v>8331</v>
      </c>
      <c r="R1043" t="s">
        <v>8332</v>
      </c>
      <c r="S1043" s="9">
        <f t="shared" si="66"/>
        <v>41830.851759259254</v>
      </c>
      <c r="T1043" s="9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5">
        <f t="shared" si="64"/>
        <v>-640</v>
      </c>
      <c r="E1044">
        <v>650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>
        <f t="shared" si="65"/>
        <v>5</v>
      </c>
      <c r="Q1044" s="5" t="s">
        <v>8331</v>
      </c>
      <c r="R1044" t="s">
        <v>8332</v>
      </c>
      <c r="S1044" s="9">
        <f t="shared" si="66"/>
        <v>41851.487824074073</v>
      </c>
      <c r="T1044" s="9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5">
        <f t="shared" si="64"/>
        <v>-91463</v>
      </c>
      <c r="E1045">
        <v>100000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>
        <f t="shared" si="65"/>
        <v>4268.5</v>
      </c>
      <c r="Q1045" s="5" t="s">
        <v>8331</v>
      </c>
      <c r="R1045" t="s">
        <v>8332</v>
      </c>
      <c r="S1045" s="9">
        <f t="shared" si="66"/>
        <v>42114.044618055552</v>
      </c>
      <c r="T1045" s="9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5">
        <f t="shared" si="64"/>
        <v>-6994</v>
      </c>
      <c r="E1046">
        <v>7000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>
        <f t="shared" si="65"/>
        <v>3</v>
      </c>
      <c r="Q1046" s="5" t="s">
        <v>8331</v>
      </c>
      <c r="R1046" t="s">
        <v>8332</v>
      </c>
      <c r="S1046" s="9">
        <f t="shared" si="66"/>
        <v>42011.717604166661</v>
      </c>
      <c r="T1046" s="9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5">
        <f t="shared" si="64"/>
        <v>-9734</v>
      </c>
      <c r="E1047">
        <v>10000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>
        <f t="shared" si="65"/>
        <v>133</v>
      </c>
      <c r="Q1047" s="5" t="s">
        <v>8331</v>
      </c>
      <c r="R1047" t="s">
        <v>8332</v>
      </c>
      <c r="S1047" s="9">
        <f t="shared" si="66"/>
        <v>41844.666087962956</v>
      </c>
      <c r="T1047" s="9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5">
        <f t="shared" si="64"/>
        <v>-3000</v>
      </c>
      <c r="E1048">
        <v>3000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>
        <f t="shared" si="65"/>
        <v>0</v>
      </c>
      <c r="Q1048" s="5" t="s">
        <v>8331</v>
      </c>
      <c r="R1048" t="s">
        <v>8332</v>
      </c>
      <c r="S1048" s="9">
        <f t="shared" si="66"/>
        <v>42319.643055555549</v>
      </c>
      <c r="T1048" s="9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5">
        <f t="shared" si="64"/>
        <v>-1999</v>
      </c>
      <c r="E1049">
        <v>2000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>
        <f t="shared" si="65"/>
        <v>0.5</v>
      </c>
      <c r="Q1049" s="5" t="s">
        <v>8331</v>
      </c>
      <c r="R1049" t="s">
        <v>8332</v>
      </c>
      <c r="S1049" s="9">
        <f t="shared" si="66"/>
        <v>41918.610127314816</v>
      </c>
      <c r="T1049" s="9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5">
        <f t="shared" si="64"/>
        <v>-14788</v>
      </c>
      <c r="E1050">
        <v>15000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>
        <f t="shared" si="65"/>
        <v>106</v>
      </c>
      <c r="Q1050" s="5" t="s">
        <v>8331</v>
      </c>
      <c r="R1050" t="s">
        <v>8332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5">
        <f t="shared" si="64"/>
        <v>-12000</v>
      </c>
      <c r="E1051">
        <v>12000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>
        <f t="shared" si="65"/>
        <v>0</v>
      </c>
      <c r="Q1051" s="5" t="s">
        <v>8331</v>
      </c>
      <c r="R1051" t="s">
        <v>8332</v>
      </c>
      <c r="S1051" s="9">
        <f t="shared" si="66"/>
        <v>42382.222743055558</v>
      </c>
      <c r="T1051" s="9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5">
        <f t="shared" si="64"/>
        <v>-2500</v>
      </c>
      <c r="E1052">
        <v>2500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>
        <f t="shared" si="65"/>
        <v>0</v>
      </c>
      <c r="Q1052" s="5" t="s">
        <v>8331</v>
      </c>
      <c r="R1052" t="s">
        <v>8332</v>
      </c>
      <c r="S1052" s="9">
        <f t="shared" si="66"/>
        <v>42231.588854166665</v>
      </c>
      <c r="T1052" s="9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5">
        <f t="shared" si="64"/>
        <v>-500</v>
      </c>
      <c r="E1053">
        <v>500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>
        <f t="shared" si="65"/>
        <v>0</v>
      </c>
      <c r="Q1053" s="5" t="s">
        <v>8331</v>
      </c>
      <c r="R1053" t="s">
        <v>8332</v>
      </c>
      <c r="S1053" s="9">
        <f t="shared" si="66"/>
        <v>41849.805844907409</v>
      </c>
      <c r="T1053" s="9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5">
        <f t="shared" si="64"/>
        <v>-4336</v>
      </c>
      <c r="E1054">
        <v>4336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>
        <f t="shared" si="65"/>
        <v>0</v>
      </c>
      <c r="Q1054" s="5" t="s">
        <v>8331</v>
      </c>
      <c r="R1054" t="s">
        <v>8332</v>
      </c>
      <c r="S1054" s="9">
        <f t="shared" si="66"/>
        <v>42483.589062499996</v>
      </c>
      <c r="T1054" s="9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5">
        <f t="shared" si="64"/>
        <v>-1485</v>
      </c>
      <c r="E1055">
        <v>1500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>
        <f t="shared" si="65"/>
        <v>7.5</v>
      </c>
      <c r="Q1055" s="5" t="s">
        <v>8331</v>
      </c>
      <c r="R1055" t="s">
        <v>8332</v>
      </c>
      <c r="S1055" s="9">
        <f t="shared" si="66"/>
        <v>42774.964490740742</v>
      </c>
      <c r="T1055" s="9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5">
        <f t="shared" si="64"/>
        <v>-2500</v>
      </c>
      <c r="E1056">
        <v>2500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>
        <f t="shared" si="65"/>
        <v>0</v>
      </c>
      <c r="Q1056" s="5" t="s">
        <v>8331</v>
      </c>
      <c r="R1056" t="s">
        <v>8332</v>
      </c>
      <c r="S1056" s="9">
        <f t="shared" si="66"/>
        <v>41831.643506944441</v>
      </c>
      <c r="T1056" s="9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5">
        <f t="shared" si="64"/>
        <v>-3500</v>
      </c>
      <c r="E1057">
        <v>3500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>
        <f t="shared" si="65"/>
        <v>0</v>
      </c>
      <c r="Q1057" s="5" t="s">
        <v>8331</v>
      </c>
      <c r="R1057" t="s">
        <v>8332</v>
      </c>
      <c r="S1057" s="9">
        <f t="shared" si="66"/>
        <v>42406.784085648142</v>
      </c>
      <c r="T1057" s="9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5">
        <f t="shared" si="64"/>
        <v>-10000</v>
      </c>
      <c r="E1058">
        <v>10000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>
        <f t="shared" si="65"/>
        <v>0</v>
      </c>
      <c r="Q1058" s="5" t="s">
        <v>8331</v>
      </c>
      <c r="R1058" t="s">
        <v>8332</v>
      </c>
      <c r="S1058" s="9">
        <f t="shared" si="66"/>
        <v>42058.511307870365</v>
      </c>
      <c r="T1058" s="9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5">
        <f t="shared" si="64"/>
        <v>-10000</v>
      </c>
      <c r="E1059">
        <v>10000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>
        <f t="shared" si="65"/>
        <v>0</v>
      </c>
      <c r="Q1059" s="5" t="s">
        <v>8331</v>
      </c>
      <c r="R1059" t="s">
        <v>8332</v>
      </c>
      <c r="S1059" s="9">
        <f t="shared" si="66"/>
        <v>42678.662997685184</v>
      </c>
      <c r="T1059" s="9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5">
        <f t="shared" si="64"/>
        <v>-40000</v>
      </c>
      <c r="E1060">
        <v>40000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>
        <f t="shared" si="65"/>
        <v>0</v>
      </c>
      <c r="Q1060" s="5" t="s">
        <v>8331</v>
      </c>
      <c r="R1060" t="s">
        <v>8332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5">
        <f t="shared" si="64"/>
        <v>-1100</v>
      </c>
      <c r="E1061">
        <v>1100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>
        <f t="shared" si="65"/>
        <v>0</v>
      </c>
      <c r="Q1061" s="5" t="s">
        <v>8331</v>
      </c>
      <c r="R1061" t="s">
        <v>8332</v>
      </c>
      <c r="S1061" s="9">
        <f t="shared" si="66"/>
        <v>42046.581666666665</v>
      </c>
      <c r="T1061" s="9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5">
        <f t="shared" si="64"/>
        <v>-4950</v>
      </c>
      <c r="E1062">
        <v>5000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>
        <f t="shared" si="65"/>
        <v>25</v>
      </c>
      <c r="Q1062" s="5" t="s">
        <v>8331</v>
      </c>
      <c r="R1062" t="s">
        <v>8332</v>
      </c>
      <c r="S1062" s="9">
        <f t="shared" si="66"/>
        <v>42079.704780092587</v>
      </c>
      <c r="T1062" s="9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5">
        <f t="shared" si="64"/>
        <v>-4000</v>
      </c>
      <c r="E1063">
        <v>4000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>
        <f t="shared" si="65"/>
        <v>0</v>
      </c>
      <c r="Q1063" s="5" t="s">
        <v>8331</v>
      </c>
      <c r="R1063" t="s">
        <v>8332</v>
      </c>
      <c r="S1063" s="9">
        <f t="shared" si="66"/>
        <v>42432.068379629629</v>
      </c>
      <c r="T1063" s="9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5">
        <f t="shared" si="64"/>
        <v>-9</v>
      </c>
      <c r="E1064">
        <v>199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>
        <f t="shared" si="65"/>
        <v>95</v>
      </c>
      <c r="Q1064" s="5" t="s">
        <v>8331</v>
      </c>
      <c r="R1064" t="s">
        <v>8332</v>
      </c>
      <c r="S1064" s="9">
        <f t="shared" si="66"/>
        <v>42556.598854166667</v>
      </c>
      <c r="T1064" s="9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5">
        <f t="shared" si="64"/>
        <v>-1000</v>
      </c>
      <c r="E1065">
        <v>1000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>
        <f t="shared" si="65"/>
        <v>0</v>
      </c>
      <c r="Q1065" s="5" t="s">
        <v>8331</v>
      </c>
      <c r="R1065" t="s">
        <v>8332</v>
      </c>
      <c r="S1065" s="9">
        <f t="shared" si="66"/>
        <v>42582.822476851848</v>
      </c>
      <c r="T1065" s="9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5">
        <f t="shared" si="64"/>
        <v>-81923</v>
      </c>
      <c r="E1066">
        <v>90000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>
        <f t="shared" si="65"/>
        <v>4038.5</v>
      </c>
      <c r="Q1066" s="5" t="s">
        <v>8333</v>
      </c>
      <c r="R1066" t="s">
        <v>8334</v>
      </c>
      <c r="S1066" s="9">
        <f t="shared" si="66"/>
        <v>41417.019710648143</v>
      </c>
      <c r="T1066" s="9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5">
        <f t="shared" si="64"/>
        <v>-2919</v>
      </c>
      <c r="E1067">
        <v>3000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>
        <f t="shared" si="65"/>
        <v>40.5</v>
      </c>
      <c r="Q1067" s="5" t="s">
        <v>8333</v>
      </c>
      <c r="R1067" t="s">
        <v>8334</v>
      </c>
      <c r="S1067" s="9">
        <f t="shared" si="66"/>
        <v>41661.172708333332</v>
      </c>
      <c r="T1067" s="9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5">
        <f t="shared" si="64"/>
        <v>-144949</v>
      </c>
      <c r="E1068">
        <v>150000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>
        <f t="shared" si="65"/>
        <v>2525.5</v>
      </c>
      <c r="Q1068" s="5" t="s">
        <v>8333</v>
      </c>
      <c r="R1068" t="s">
        <v>8334</v>
      </c>
      <c r="S1068" s="9">
        <f t="shared" si="66"/>
        <v>41445.754421296289</v>
      </c>
      <c r="T1068" s="9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5">
        <f t="shared" si="64"/>
        <v>-370</v>
      </c>
      <c r="E1069">
        <v>500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>
        <f t="shared" si="65"/>
        <v>65</v>
      </c>
      <c r="Q1069" s="5" t="s">
        <v>8333</v>
      </c>
      <c r="R1069" t="s">
        <v>8334</v>
      </c>
      <c r="S1069" s="9">
        <f t="shared" si="66"/>
        <v>41599.647349537037</v>
      </c>
      <c r="T1069" s="9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5">
        <f t="shared" si="64"/>
        <v>-29955</v>
      </c>
      <c r="E1070">
        <v>30000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>
        <f t="shared" si="65"/>
        <v>22.5</v>
      </c>
      <c r="Q1070" s="5" t="s">
        <v>8333</v>
      </c>
      <c r="R1070" t="s">
        <v>8334</v>
      </c>
      <c r="S1070" s="9">
        <f t="shared" si="66"/>
        <v>42440.162777777776</v>
      </c>
      <c r="T1070" s="9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5">
        <f t="shared" si="64"/>
        <v>-1350</v>
      </c>
      <c r="E1071">
        <v>2200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>
        <f t="shared" si="65"/>
        <v>425</v>
      </c>
      <c r="Q1071" s="5" t="s">
        <v>8333</v>
      </c>
      <c r="R1071" t="s">
        <v>8334</v>
      </c>
      <c r="S1071" s="9">
        <f t="shared" si="66"/>
        <v>41572.021516203698</v>
      </c>
      <c r="T1071" s="9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5">
        <f t="shared" si="64"/>
        <v>-9930</v>
      </c>
      <c r="E1072">
        <v>10000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>
        <f t="shared" si="65"/>
        <v>35</v>
      </c>
      <c r="Q1072" s="5" t="s">
        <v>8333</v>
      </c>
      <c r="R1072" t="s">
        <v>8334</v>
      </c>
      <c r="S1072" s="9">
        <f t="shared" si="66"/>
        <v>41162.803495370368</v>
      </c>
      <c r="T1072" s="9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5">
        <f t="shared" si="64"/>
        <v>-100</v>
      </c>
      <c r="E1073">
        <v>100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>
        <f t="shared" si="65"/>
        <v>0</v>
      </c>
      <c r="Q1073" s="5" t="s">
        <v>8333</v>
      </c>
      <c r="R1073" t="s">
        <v>8334</v>
      </c>
      <c r="S1073" s="9">
        <f t="shared" si="66"/>
        <v>42295.545057870368</v>
      </c>
      <c r="T1073" s="9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5">
        <f t="shared" si="64"/>
        <v>-74949</v>
      </c>
      <c r="E1074">
        <v>75000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>
        <f t="shared" si="65"/>
        <v>25.5</v>
      </c>
      <c r="Q1074" s="5" t="s">
        <v>8333</v>
      </c>
      <c r="R1074" t="s">
        <v>8334</v>
      </c>
      <c r="S1074" s="9">
        <f t="shared" si="66"/>
        <v>41645.623807870368</v>
      </c>
      <c r="T1074" s="9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5">
        <f t="shared" si="64"/>
        <v>-740</v>
      </c>
      <c r="E1075">
        <v>750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>
        <f t="shared" si="65"/>
        <v>5</v>
      </c>
      <c r="Q1075" s="5" t="s">
        <v>8333</v>
      </c>
      <c r="R1075" t="s">
        <v>8334</v>
      </c>
      <c r="S1075" s="9">
        <f t="shared" si="66"/>
        <v>40802.756261574068</v>
      </c>
      <c r="T1075" s="9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5">
        <f t="shared" si="64"/>
        <v>-50593</v>
      </c>
      <c r="E1076">
        <v>54000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>
        <f t="shared" si="65"/>
        <v>1703.5</v>
      </c>
      <c r="Q1076" s="5" t="s">
        <v>8333</v>
      </c>
      <c r="R1076" t="s">
        <v>8334</v>
      </c>
      <c r="S1076" s="9">
        <f t="shared" si="66"/>
        <v>41612.964641203704</v>
      </c>
      <c r="T1076" s="9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5">
        <f t="shared" si="64"/>
        <v>-955</v>
      </c>
      <c r="E1077">
        <v>1000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>
        <f t="shared" si="65"/>
        <v>22.5</v>
      </c>
      <c r="Q1077" s="5" t="s">
        <v>8333</v>
      </c>
      <c r="R1077" t="s">
        <v>8334</v>
      </c>
      <c r="S1077" s="9">
        <f t="shared" si="66"/>
        <v>41005.695787037032</v>
      </c>
      <c r="T1077" s="9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5">
        <f t="shared" si="64"/>
        <v>-27926</v>
      </c>
      <c r="E1078">
        <v>75000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>
        <f t="shared" si="65"/>
        <v>23537</v>
      </c>
      <c r="Q1078" s="5" t="s">
        <v>8333</v>
      </c>
      <c r="R1078" t="s">
        <v>8334</v>
      </c>
      <c r="S1078" s="9">
        <f t="shared" si="66"/>
        <v>41838.169560185182</v>
      </c>
      <c r="T1078" s="9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5">
        <f t="shared" si="64"/>
        <v>-17656</v>
      </c>
      <c r="E1079">
        <v>25000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>
        <f t="shared" si="65"/>
        <v>3672</v>
      </c>
      <c r="Q1079" s="5" t="s">
        <v>8333</v>
      </c>
      <c r="R1079" t="s">
        <v>8334</v>
      </c>
      <c r="S1079" s="9">
        <f t="shared" si="66"/>
        <v>42352.958460648144</v>
      </c>
      <c r="T1079" s="9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5">
        <f t="shared" si="64"/>
        <v>-555</v>
      </c>
      <c r="E1080">
        <v>600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>
        <f t="shared" si="65"/>
        <v>22.5</v>
      </c>
      <c r="Q1080" s="5" t="s">
        <v>8333</v>
      </c>
      <c r="R1080" t="s">
        <v>8334</v>
      </c>
      <c r="S1080" s="9">
        <f t="shared" si="66"/>
        <v>40700.987511574072</v>
      </c>
      <c r="T1080" s="9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5">
        <f t="shared" si="64"/>
        <v>-25322</v>
      </c>
      <c r="E1081">
        <v>26000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>
        <f t="shared" si="65"/>
        <v>339</v>
      </c>
      <c r="Q1081" s="5" t="s">
        <v>8333</v>
      </c>
      <c r="R1081" t="s">
        <v>8334</v>
      </c>
      <c r="S1081" s="9">
        <f t="shared" si="66"/>
        <v>42479.358055555553</v>
      </c>
      <c r="T1081" s="9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5">
        <f t="shared" si="64"/>
        <v>-18179</v>
      </c>
      <c r="E1082">
        <v>20000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>
        <f t="shared" si="65"/>
        <v>910.5</v>
      </c>
      <c r="Q1082" s="5" t="s">
        <v>8333</v>
      </c>
      <c r="R1082" t="s">
        <v>8334</v>
      </c>
      <c r="S1082" s="9">
        <f t="shared" si="66"/>
        <v>41739.929780092592</v>
      </c>
      <c r="T1082" s="9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5">
        <f t="shared" si="64"/>
        <v>-67988</v>
      </c>
      <c r="E1083">
        <v>68000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>
        <f t="shared" si="65"/>
        <v>6</v>
      </c>
      <c r="Q1083" s="5" t="s">
        <v>8333</v>
      </c>
      <c r="R1083" t="s">
        <v>8334</v>
      </c>
      <c r="S1083" s="9">
        <f t="shared" si="66"/>
        <v>42002.718657407408</v>
      </c>
      <c r="T1083" s="9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5">
        <f t="shared" si="64"/>
        <v>-9944</v>
      </c>
      <c r="E1084">
        <v>10000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>
        <f t="shared" si="65"/>
        <v>28</v>
      </c>
      <c r="Q1084" s="5" t="s">
        <v>8333</v>
      </c>
      <c r="R1084" t="s">
        <v>8334</v>
      </c>
      <c r="S1084" s="9">
        <f t="shared" si="66"/>
        <v>41101.697777777772</v>
      </c>
      <c r="T1084" s="9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5">
        <f t="shared" si="64"/>
        <v>-49590</v>
      </c>
      <c r="E1085">
        <v>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>
        <f t="shared" si="65"/>
        <v>205</v>
      </c>
      <c r="Q1085" s="5" t="s">
        <v>8333</v>
      </c>
      <c r="R1085" t="s">
        <v>8334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5">
        <f t="shared" si="64"/>
        <v>-550</v>
      </c>
      <c r="E1086">
        <v>550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>
        <f t="shared" si="65"/>
        <v>0</v>
      </c>
      <c r="Q1086" s="5" t="s">
        <v>8333</v>
      </c>
      <c r="R1086" t="s">
        <v>8334</v>
      </c>
      <c r="S1086" s="9">
        <f t="shared" si="66"/>
        <v>41829.703749999993</v>
      </c>
      <c r="T1086" s="9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5">
        <f t="shared" si="64"/>
        <v>-28974</v>
      </c>
      <c r="E1087">
        <v>30000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>
        <f t="shared" si="65"/>
        <v>513</v>
      </c>
      <c r="Q1087" s="5" t="s">
        <v>8333</v>
      </c>
      <c r="R1087" t="s">
        <v>8334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5">
        <f t="shared" si="64"/>
        <v>-17985</v>
      </c>
      <c r="E1088">
        <v>18000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>
        <f t="shared" si="65"/>
        <v>7.5</v>
      </c>
      <c r="Q1088" s="5" t="s">
        <v>8333</v>
      </c>
      <c r="R1088" t="s">
        <v>8334</v>
      </c>
      <c r="S1088" s="9">
        <f t="shared" si="66"/>
        <v>41845.658460648148</v>
      </c>
      <c r="T1088" s="9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5">
        <f t="shared" si="64"/>
        <v>-1100</v>
      </c>
      <c r="E1089">
        <v>1100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>
        <f t="shared" si="65"/>
        <v>0</v>
      </c>
      <c r="Q1089" s="5" t="s">
        <v>8333</v>
      </c>
      <c r="R1089" t="s">
        <v>8334</v>
      </c>
      <c r="S1089" s="9">
        <f t="shared" si="66"/>
        <v>41775.505636574067</v>
      </c>
      <c r="T1089" s="9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5">
        <f t="shared" si="64"/>
        <v>-38617.660000000003</v>
      </c>
      <c r="E1090">
        <v>45000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>
        <f t="shared" si="65"/>
        <v>3191.1699999999983</v>
      </c>
      <c r="Q1090" s="5" t="s">
        <v>8333</v>
      </c>
      <c r="R1090" t="s">
        <v>8334</v>
      </c>
      <c r="S1090" s="9">
        <f t="shared" si="66"/>
        <v>41723.591053240736</v>
      </c>
      <c r="T1090" s="9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5">
        <f t="shared" ref="D1091:D1154" si="68">F1091-E1091</f>
        <v>-13826</v>
      </c>
      <c r="E1091">
        <v>15000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>
        <f t="shared" ref="P1091:P1154" si="69">AVERAGE(D1091:E1091)</f>
        <v>587</v>
      </c>
      <c r="Q1091" s="5" t="s">
        <v>8333</v>
      </c>
      <c r="R1091" t="s">
        <v>8334</v>
      </c>
      <c r="S1091" s="9">
        <f t="shared" ref="S1091:S1154" si="70">(K1091/86400)+25569+(-5/24)</f>
        <v>42150.981192129628</v>
      </c>
      <c r="T1091" s="9">
        <f t="shared" ref="T1091:T1154" si="71">(J1091/86400)+25569+(-5/24)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5">
        <f t="shared" si="68"/>
        <v>-12994</v>
      </c>
      <c r="E1092">
        <v>12999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>
        <f t="shared" si="69"/>
        <v>2.5</v>
      </c>
      <c r="Q1092" s="5" t="s">
        <v>8333</v>
      </c>
      <c r="R1092" t="s">
        <v>8334</v>
      </c>
      <c r="S1092" s="9">
        <f t="shared" si="70"/>
        <v>42122.977465277778</v>
      </c>
      <c r="T1092" s="9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5">
        <f t="shared" si="68"/>
        <v>-175</v>
      </c>
      <c r="E1093">
        <v>200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>
        <f t="shared" si="69"/>
        <v>12.5</v>
      </c>
      <c r="Q1093" s="5" t="s">
        <v>8333</v>
      </c>
      <c r="R1093" t="s">
        <v>8334</v>
      </c>
      <c r="S1093" s="9">
        <f t="shared" si="70"/>
        <v>42440.611944444441</v>
      </c>
      <c r="T1093" s="9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5">
        <f t="shared" si="68"/>
        <v>-1979</v>
      </c>
      <c r="E1094">
        <v>2000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>
        <f t="shared" si="69"/>
        <v>10.5</v>
      </c>
      <c r="Q1094" s="5" t="s">
        <v>8333</v>
      </c>
      <c r="R1094" t="s">
        <v>8334</v>
      </c>
      <c r="S1094" s="9">
        <f t="shared" si="70"/>
        <v>41249.817569444444</v>
      </c>
      <c r="T1094" s="9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5">
        <f t="shared" si="68"/>
        <v>-257.75</v>
      </c>
      <c r="E1095">
        <v>300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>
        <f t="shared" si="69"/>
        <v>21.125</v>
      </c>
      <c r="Q1095" s="5" t="s">
        <v>8333</v>
      </c>
      <c r="R1095" t="s">
        <v>8334</v>
      </c>
      <c r="S1095" s="9">
        <f t="shared" si="70"/>
        <v>42396.765474537031</v>
      </c>
      <c r="T1095" s="9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5">
        <f t="shared" si="68"/>
        <v>-14705.99</v>
      </c>
      <c r="E1096">
        <v>18000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>
        <f t="shared" si="69"/>
        <v>1647.0050000000001</v>
      </c>
      <c r="Q1096" s="5" t="s">
        <v>8333</v>
      </c>
      <c r="R1096" t="s">
        <v>8334</v>
      </c>
      <c r="S1096" s="9">
        <f t="shared" si="70"/>
        <v>40795.505011574074</v>
      </c>
      <c r="T1096" s="9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5">
        <f t="shared" si="68"/>
        <v>-474826</v>
      </c>
      <c r="E1097">
        <v>500000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>
        <f t="shared" si="69"/>
        <v>12587</v>
      </c>
      <c r="Q1097" s="5" t="s">
        <v>8333</v>
      </c>
      <c r="R1097" t="s">
        <v>8334</v>
      </c>
      <c r="S1097" s="9">
        <f t="shared" si="70"/>
        <v>41486.328935185185</v>
      </c>
      <c r="T1097" s="9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5">
        <f t="shared" si="68"/>
        <v>-9848</v>
      </c>
      <c r="E1098">
        <v>12000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>
        <f t="shared" si="69"/>
        <v>1076</v>
      </c>
      <c r="Q1098" s="5" t="s">
        <v>8333</v>
      </c>
      <c r="R1098" t="s">
        <v>8334</v>
      </c>
      <c r="S1098" s="9">
        <f t="shared" si="70"/>
        <v>41885.309652777774</v>
      </c>
      <c r="T1098" s="9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5">
        <f t="shared" si="68"/>
        <v>-99953</v>
      </c>
      <c r="E1099">
        <v>100000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>
        <f t="shared" si="69"/>
        <v>23.5</v>
      </c>
      <c r="Q1099" s="5" t="s">
        <v>8333</v>
      </c>
      <c r="R1099" t="s">
        <v>8334</v>
      </c>
      <c r="S1099" s="9">
        <f t="shared" si="70"/>
        <v>41660.584224537037</v>
      </c>
      <c r="T1099" s="9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5">
        <f t="shared" si="68"/>
        <v>-23197</v>
      </c>
      <c r="E1100">
        <v>25000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>
        <f t="shared" si="69"/>
        <v>901.5</v>
      </c>
      <c r="Q1100" s="5" t="s">
        <v>8333</v>
      </c>
      <c r="R1100" t="s">
        <v>8334</v>
      </c>
      <c r="S1100" s="9">
        <f t="shared" si="70"/>
        <v>41712.554340277777</v>
      </c>
      <c r="T1100" s="9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5">
        <f t="shared" si="68"/>
        <v>-4975</v>
      </c>
      <c r="E1101">
        <v>5000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>
        <f t="shared" si="69"/>
        <v>12.5</v>
      </c>
      <c r="Q1101" s="5" t="s">
        <v>8333</v>
      </c>
      <c r="R1101" t="s">
        <v>8334</v>
      </c>
      <c r="S1101" s="9">
        <f t="shared" si="70"/>
        <v>42107.628101851849</v>
      </c>
      <c r="T1101" s="9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5">
        <f t="shared" si="68"/>
        <v>-3900</v>
      </c>
      <c r="E1102">
        <v>4000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>
        <f t="shared" si="69"/>
        <v>50</v>
      </c>
      <c r="Q1102" s="5" t="s">
        <v>8333</v>
      </c>
      <c r="R1102" t="s">
        <v>8334</v>
      </c>
      <c r="S1102" s="9">
        <f t="shared" si="70"/>
        <v>42383.902442129627</v>
      </c>
      <c r="T1102" s="9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5">
        <f t="shared" si="68"/>
        <v>-99959</v>
      </c>
      <c r="E1103">
        <v>100000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>
        <f t="shared" si="69"/>
        <v>20.5</v>
      </c>
      <c r="Q1103" s="5" t="s">
        <v>8333</v>
      </c>
      <c r="R1103" t="s">
        <v>8334</v>
      </c>
      <c r="S1103" s="9">
        <f t="shared" si="70"/>
        <v>42538.564097222225</v>
      </c>
      <c r="T1103" s="9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5">
        <f t="shared" si="68"/>
        <v>-7575</v>
      </c>
      <c r="E1104">
        <v>8000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>
        <f t="shared" si="69"/>
        <v>212.5</v>
      </c>
      <c r="Q1104" s="5" t="s">
        <v>8333</v>
      </c>
      <c r="R1104" t="s">
        <v>8334</v>
      </c>
      <c r="S1104" s="9">
        <f t="shared" si="70"/>
        <v>41576.837094907409</v>
      </c>
      <c r="T1104" s="9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5">
        <f t="shared" si="68"/>
        <v>-14757</v>
      </c>
      <c r="E1105">
        <v>15000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>
        <f t="shared" si="69"/>
        <v>121.5</v>
      </c>
      <c r="Q1105" s="5" t="s">
        <v>8333</v>
      </c>
      <c r="R1105" t="s">
        <v>8334</v>
      </c>
      <c r="S1105" s="9">
        <f t="shared" si="70"/>
        <v>42479.013773148145</v>
      </c>
      <c r="T1105" s="9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5">
        <f t="shared" si="68"/>
        <v>-57029</v>
      </c>
      <c r="E1106">
        <v>60000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>
        <f t="shared" si="69"/>
        <v>1485.5</v>
      </c>
      <c r="Q1106" s="5" t="s">
        <v>8333</v>
      </c>
      <c r="R1106" t="s">
        <v>8334</v>
      </c>
      <c r="S1106" s="9">
        <f t="shared" si="70"/>
        <v>41771.201631944445</v>
      </c>
      <c r="T1106" s="9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5">
        <f t="shared" si="68"/>
        <v>-898569</v>
      </c>
      <c r="E1107">
        <v>900000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>
        <f t="shared" si="69"/>
        <v>715.5</v>
      </c>
      <c r="Q1107" s="5" t="s">
        <v>8333</v>
      </c>
      <c r="R1107" t="s">
        <v>8334</v>
      </c>
      <c r="S1107" s="9">
        <f t="shared" si="70"/>
        <v>41691.927395833329</v>
      </c>
      <c r="T1107" s="9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5">
        <f t="shared" si="68"/>
        <v>-235</v>
      </c>
      <c r="E1108">
        <v>400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>
        <f t="shared" si="69"/>
        <v>82.5</v>
      </c>
      <c r="Q1108" s="5" t="s">
        <v>8333</v>
      </c>
      <c r="R1108" t="s">
        <v>8334</v>
      </c>
      <c r="S1108" s="9">
        <f t="shared" si="70"/>
        <v>40973.532118055555</v>
      </c>
      <c r="T1108" s="9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5">
        <f t="shared" si="68"/>
        <v>-10000</v>
      </c>
      <c r="E1109">
        <v>10000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>
        <f t="shared" si="69"/>
        <v>0</v>
      </c>
      <c r="Q1109" s="5" t="s">
        <v>8333</v>
      </c>
      <c r="R1109" t="s">
        <v>8334</v>
      </c>
      <c r="S1109" s="9">
        <f t="shared" si="70"/>
        <v>41813.653055555551</v>
      </c>
      <c r="T1109" s="9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5">
        <f t="shared" si="68"/>
        <v>-24267.5</v>
      </c>
      <c r="E1110">
        <v>25000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>
        <f t="shared" si="69"/>
        <v>366.25</v>
      </c>
      <c r="Q1110" s="5" t="s">
        <v>8333</v>
      </c>
      <c r="R1110" t="s">
        <v>8334</v>
      </c>
      <c r="S1110" s="9">
        <f t="shared" si="70"/>
        <v>40952.42864583333</v>
      </c>
      <c r="T1110" s="9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5">
        <f t="shared" si="68"/>
        <v>-9955</v>
      </c>
      <c r="E1111">
        <v>10000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>
        <f t="shared" si="69"/>
        <v>22.5</v>
      </c>
      <c r="Q1111" s="5" t="s">
        <v>8333</v>
      </c>
      <c r="R1111" t="s">
        <v>8334</v>
      </c>
      <c r="S1111" s="9">
        <f t="shared" si="70"/>
        <v>42662.543865740743</v>
      </c>
      <c r="T1111" s="9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5">
        <f t="shared" si="68"/>
        <v>-49745</v>
      </c>
      <c r="E1112">
        <v>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>
        <f t="shared" si="69"/>
        <v>127.5</v>
      </c>
      <c r="Q1112" s="5" t="s">
        <v>8333</v>
      </c>
      <c r="R1112" t="s">
        <v>8334</v>
      </c>
      <c r="S1112" s="9">
        <f t="shared" si="70"/>
        <v>41220.72479166666</v>
      </c>
      <c r="T1112" s="9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5">
        <f t="shared" si="68"/>
        <v>-2499</v>
      </c>
      <c r="E1113">
        <v>2500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>
        <f t="shared" si="69"/>
        <v>0.5</v>
      </c>
      <c r="Q1113" s="5" t="s">
        <v>8333</v>
      </c>
      <c r="R1113" t="s">
        <v>8334</v>
      </c>
      <c r="S1113" s="9">
        <f t="shared" si="70"/>
        <v>42346.995254629626</v>
      </c>
      <c r="T1113" s="9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5">
        <f t="shared" si="68"/>
        <v>-56727.08</v>
      </c>
      <c r="E1114">
        <v>88000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>
        <f t="shared" si="69"/>
        <v>15636.46</v>
      </c>
      <c r="Q1114" s="5" t="s">
        <v>8333</v>
      </c>
      <c r="R1114" t="s">
        <v>8334</v>
      </c>
      <c r="S1114" s="9">
        <f t="shared" si="70"/>
        <v>41963.551053240742</v>
      </c>
      <c r="T1114" s="9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5">
        <f t="shared" si="68"/>
        <v>-995</v>
      </c>
      <c r="E1115">
        <v>1000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>
        <f t="shared" si="69"/>
        <v>2.5</v>
      </c>
      <c r="Q1115" s="5" t="s">
        <v>8333</v>
      </c>
      <c r="R1115" t="s">
        <v>8334</v>
      </c>
      <c r="S1115" s="9">
        <f t="shared" si="70"/>
        <v>41835.768749999996</v>
      </c>
      <c r="T1115" s="9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5">
        <f t="shared" si="68"/>
        <v>-5990</v>
      </c>
      <c r="E1116">
        <v>6000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>
        <f t="shared" si="69"/>
        <v>5</v>
      </c>
      <c r="Q1116" s="5" t="s">
        <v>8333</v>
      </c>
      <c r="R1116" t="s">
        <v>8334</v>
      </c>
      <c r="S1116" s="9">
        <f t="shared" si="70"/>
        <v>41526.13758101852</v>
      </c>
      <c r="T1116" s="9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5">
        <f t="shared" si="68"/>
        <v>-39947</v>
      </c>
      <c r="E1117">
        <v>40000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>
        <f t="shared" si="69"/>
        <v>26.5</v>
      </c>
      <c r="Q1117" s="5" t="s">
        <v>8333</v>
      </c>
      <c r="R1117" t="s">
        <v>8334</v>
      </c>
      <c r="S1117" s="9">
        <f t="shared" si="70"/>
        <v>42429.487210648142</v>
      </c>
      <c r="T1117" s="9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5">
        <f t="shared" si="68"/>
        <v>-499821.48</v>
      </c>
      <c r="E1118">
        <v>500000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>
        <f t="shared" si="69"/>
        <v>89.260000000009313</v>
      </c>
      <c r="Q1118" s="5" t="s">
        <v>8333</v>
      </c>
      <c r="R1118" t="s">
        <v>8334</v>
      </c>
      <c r="S1118" s="9">
        <f t="shared" si="70"/>
        <v>41009.638981481483</v>
      </c>
      <c r="T1118" s="9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5">
        <f t="shared" si="68"/>
        <v>-917</v>
      </c>
      <c r="E1119">
        <v>1000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>
        <f t="shared" si="69"/>
        <v>41.5</v>
      </c>
      <c r="Q1119" s="5" t="s">
        <v>8333</v>
      </c>
      <c r="R1119" t="s">
        <v>8334</v>
      </c>
      <c r="S1119" s="9">
        <f t="shared" si="70"/>
        <v>42333.390196759261</v>
      </c>
      <c r="T1119" s="9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5">
        <f t="shared" si="68"/>
        <v>-4391</v>
      </c>
      <c r="E1120">
        <v>4500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>
        <f t="shared" si="69"/>
        <v>54.5</v>
      </c>
      <c r="Q1120" s="5" t="s">
        <v>8333</v>
      </c>
      <c r="R1120" t="s">
        <v>8334</v>
      </c>
      <c r="S1120" s="9">
        <f t="shared" si="70"/>
        <v>41703.958090277774</v>
      </c>
      <c r="T1120" s="9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5">
        <f t="shared" si="68"/>
        <v>-2095</v>
      </c>
      <c r="E1121">
        <v>2100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>
        <f t="shared" si="69"/>
        <v>2.5</v>
      </c>
      <c r="Q1121" s="5" t="s">
        <v>8333</v>
      </c>
      <c r="R1121" t="s">
        <v>8334</v>
      </c>
      <c r="S1121" s="9">
        <f t="shared" si="70"/>
        <v>41722.584074074075</v>
      </c>
      <c r="T1121" s="9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5">
        <f t="shared" si="68"/>
        <v>-25000</v>
      </c>
      <c r="E1122">
        <v>25000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>
        <f t="shared" si="69"/>
        <v>0</v>
      </c>
      <c r="Q1122" s="5" t="s">
        <v>8333</v>
      </c>
      <c r="R1122" t="s">
        <v>8334</v>
      </c>
      <c r="S1122" s="9">
        <f t="shared" si="70"/>
        <v>40799.664351851847</v>
      </c>
      <c r="T1122" s="9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5">
        <f t="shared" si="68"/>
        <v>-249971</v>
      </c>
      <c r="E1123">
        <v>250000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>
        <f t="shared" si="69"/>
        <v>14.5</v>
      </c>
      <c r="Q1123" s="5" t="s">
        <v>8333</v>
      </c>
      <c r="R1123" t="s">
        <v>8334</v>
      </c>
      <c r="S1123" s="9">
        <f t="shared" si="70"/>
        <v>42412.72587962963</v>
      </c>
      <c r="T1123" s="9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5">
        <f t="shared" si="68"/>
        <v>-3200</v>
      </c>
      <c r="E1124">
        <v>3200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>
        <f t="shared" si="69"/>
        <v>0</v>
      </c>
      <c r="Q1124" s="5" t="s">
        <v>8333</v>
      </c>
      <c r="R1124" t="s">
        <v>8334</v>
      </c>
      <c r="S1124" s="9">
        <f t="shared" si="70"/>
        <v>41410.495659722219</v>
      </c>
      <c r="T1124" s="9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5">
        <f t="shared" si="68"/>
        <v>-4989</v>
      </c>
      <c r="E1125">
        <v>5000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>
        <f t="shared" si="69"/>
        <v>5.5</v>
      </c>
      <c r="Q1125" s="5" t="s">
        <v>8333</v>
      </c>
      <c r="R1125" t="s">
        <v>8334</v>
      </c>
      <c r="S1125" s="9">
        <f t="shared" si="70"/>
        <v>41718.315370370365</v>
      </c>
      <c r="T1125" s="9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5">
        <f t="shared" si="68"/>
        <v>-89575</v>
      </c>
      <c r="E1126">
        <v>90000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>
        <f t="shared" si="69"/>
        <v>212.5</v>
      </c>
      <c r="Q1126" s="5" t="s">
        <v>8333</v>
      </c>
      <c r="R1126" t="s">
        <v>8335</v>
      </c>
      <c r="S1126" s="9">
        <f t="shared" si="70"/>
        <v>42094.458923611113</v>
      </c>
      <c r="T1126" s="9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5">
        <f t="shared" si="68"/>
        <v>-3000</v>
      </c>
      <c r="E1127">
        <v>3000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>
        <f t="shared" si="69"/>
        <v>0</v>
      </c>
      <c r="Q1127" s="5" t="s">
        <v>8333</v>
      </c>
      <c r="R1127" t="s">
        <v>8335</v>
      </c>
      <c r="S1127" s="9">
        <f t="shared" si="70"/>
        <v>42212.415856481479</v>
      </c>
      <c r="T1127" s="9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5">
        <f t="shared" si="68"/>
        <v>-1990</v>
      </c>
      <c r="E1128">
        <v>2000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>
        <f t="shared" si="69"/>
        <v>5</v>
      </c>
      <c r="Q1128" s="5" t="s">
        <v>8333</v>
      </c>
      <c r="R1128" t="s">
        <v>8335</v>
      </c>
      <c r="S1128" s="9">
        <f t="shared" si="70"/>
        <v>42535.119143518517</v>
      </c>
      <c r="T1128" s="9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5">
        <f t="shared" si="68"/>
        <v>-34415</v>
      </c>
      <c r="E1129">
        <v>35000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>
        <f t="shared" si="69"/>
        <v>292.5</v>
      </c>
      <c r="Q1129" s="5" t="s">
        <v>8333</v>
      </c>
      <c r="R1129" t="s">
        <v>8335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5">
        <f t="shared" si="68"/>
        <v>-999</v>
      </c>
      <c r="E1130">
        <v>1000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>
        <f t="shared" si="69"/>
        <v>0.5</v>
      </c>
      <c r="Q1130" s="5" t="s">
        <v>8333</v>
      </c>
      <c r="R1130" t="s">
        <v>8335</v>
      </c>
      <c r="S1130" s="9">
        <f t="shared" si="70"/>
        <v>41828.441168981481</v>
      </c>
      <c r="T1130" s="9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5">
        <f t="shared" si="68"/>
        <v>-19979</v>
      </c>
      <c r="E1131">
        <v>20000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>
        <f t="shared" si="69"/>
        <v>10.5</v>
      </c>
      <c r="Q1131" s="5" t="s">
        <v>8333</v>
      </c>
      <c r="R1131" t="s">
        <v>8335</v>
      </c>
      <c r="S1131" s="9">
        <f t="shared" si="70"/>
        <v>42496.056631944441</v>
      </c>
      <c r="T1131" s="9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5">
        <f t="shared" si="68"/>
        <v>-4989</v>
      </c>
      <c r="E1132">
        <v>5000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>
        <f t="shared" si="69"/>
        <v>5.5</v>
      </c>
      <c r="Q1132" s="5" t="s">
        <v>8333</v>
      </c>
      <c r="R1132" t="s">
        <v>8335</v>
      </c>
      <c r="S1132" s="9">
        <f t="shared" si="70"/>
        <v>41908.788194444445</v>
      </c>
      <c r="T1132" s="9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5">
        <f t="shared" si="68"/>
        <v>-40000</v>
      </c>
      <c r="E1133">
        <v>40000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>
        <f t="shared" si="69"/>
        <v>0</v>
      </c>
      <c r="Q1133" s="5" t="s">
        <v>8333</v>
      </c>
      <c r="R1133" t="s">
        <v>8335</v>
      </c>
      <c r="S1133" s="9">
        <f t="shared" si="70"/>
        <v>42332.699861111112</v>
      </c>
      <c r="T1133" s="9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5">
        <f t="shared" si="68"/>
        <v>-8562</v>
      </c>
      <c r="E1134">
        <v>10000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>
        <f t="shared" si="69"/>
        <v>719</v>
      </c>
      <c r="Q1134" s="5" t="s">
        <v>8333</v>
      </c>
      <c r="R1134" t="s">
        <v>8335</v>
      </c>
      <c r="S1134" s="9">
        <f t="shared" si="70"/>
        <v>42705.907071759262</v>
      </c>
      <c r="T1134" s="9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5">
        <f t="shared" si="68"/>
        <v>-2980</v>
      </c>
      <c r="E1135">
        <v>3000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>
        <f t="shared" si="69"/>
        <v>10</v>
      </c>
      <c r="Q1135" s="5" t="s">
        <v>8333</v>
      </c>
      <c r="R1135" t="s">
        <v>8335</v>
      </c>
      <c r="S1135" s="9">
        <f t="shared" si="70"/>
        <v>41821.198854166665</v>
      </c>
      <c r="T1135" s="9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5">
        <f t="shared" si="68"/>
        <v>-24999</v>
      </c>
      <c r="E1136">
        <v>25000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>
        <f t="shared" si="69"/>
        <v>0.5</v>
      </c>
      <c r="Q1136" s="5" t="s">
        <v>8333</v>
      </c>
      <c r="R1136" t="s">
        <v>8335</v>
      </c>
      <c r="S1136" s="9">
        <f t="shared" si="70"/>
        <v>41958.07671296296</v>
      </c>
      <c r="T1136" s="9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5">
        <f t="shared" si="68"/>
        <v>-950</v>
      </c>
      <c r="E1137">
        <v>1000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>
        <f t="shared" si="69"/>
        <v>25</v>
      </c>
      <c r="Q1137" s="5" t="s">
        <v>8333</v>
      </c>
      <c r="R1137" t="s">
        <v>8335</v>
      </c>
      <c r="S1137" s="9">
        <f t="shared" si="70"/>
        <v>42558.781180555554</v>
      </c>
      <c r="T1137" s="9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5">
        <f t="shared" si="68"/>
        <v>-3920</v>
      </c>
      <c r="E1138">
        <v>4190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>
        <f t="shared" si="69"/>
        <v>135</v>
      </c>
      <c r="Q1138" s="5" t="s">
        <v>8333</v>
      </c>
      <c r="R1138" t="s">
        <v>8335</v>
      </c>
      <c r="S1138" s="9">
        <f t="shared" si="70"/>
        <v>42327.46329861111</v>
      </c>
      <c r="T1138" s="9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5">
        <f t="shared" si="68"/>
        <v>-15125</v>
      </c>
      <c r="E1139">
        <v>25000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>
        <f t="shared" si="69"/>
        <v>4937.5</v>
      </c>
      <c r="Q1139" s="5" t="s">
        <v>8333</v>
      </c>
      <c r="R1139" t="s">
        <v>8335</v>
      </c>
      <c r="S1139" s="9">
        <f t="shared" si="70"/>
        <v>42453.611354166664</v>
      </c>
      <c r="T1139" s="9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5">
        <f t="shared" si="68"/>
        <v>-34875</v>
      </c>
      <c r="E1140">
        <v>35000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>
        <f t="shared" si="69"/>
        <v>62.5</v>
      </c>
      <c r="Q1140" s="5" t="s">
        <v>8333</v>
      </c>
      <c r="R1140" t="s">
        <v>8335</v>
      </c>
      <c r="S1140" s="9">
        <f t="shared" si="70"/>
        <v>42736.698275462964</v>
      </c>
      <c r="T1140" s="9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5">
        <f t="shared" si="68"/>
        <v>-7995</v>
      </c>
      <c r="E1141">
        <v>8000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>
        <f t="shared" si="69"/>
        <v>2.5</v>
      </c>
      <c r="Q1141" s="5" t="s">
        <v>8333</v>
      </c>
      <c r="R1141" t="s">
        <v>8335</v>
      </c>
      <c r="S1141" s="9">
        <f t="shared" si="70"/>
        <v>41975.139189814814</v>
      </c>
      <c r="T1141" s="9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5">
        <f t="shared" si="68"/>
        <v>-5000</v>
      </c>
      <c r="E1142">
        <v>5000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>
        <f t="shared" si="69"/>
        <v>0</v>
      </c>
      <c r="Q1142" s="5" t="s">
        <v>8333</v>
      </c>
      <c r="R1142" t="s">
        <v>8335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5">
        <f t="shared" si="68"/>
        <v>-500</v>
      </c>
      <c r="E1143">
        <v>500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>
        <f t="shared" si="69"/>
        <v>0</v>
      </c>
      <c r="Q1143" s="5" t="s">
        <v>8333</v>
      </c>
      <c r="R1143" t="s">
        <v>8335</v>
      </c>
      <c r="S1143" s="9">
        <f t="shared" si="70"/>
        <v>42164.491319444445</v>
      </c>
      <c r="T1143" s="9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5">
        <f t="shared" si="68"/>
        <v>-4000</v>
      </c>
      <c r="E1144">
        <v>4000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>
        <f t="shared" si="69"/>
        <v>0</v>
      </c>
      <c r="Q1144" s="5" t="s">
        <v>8333</v>
      </c>
      <c r="R1144" t="s">
        <v>8335</v>
      </c>
      <c r="S1144" s="9">
        <f t="shared" si="70"/>
        <v>42021.797766203701</v>
      </c>
      <c r="T1144" s="9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5">
        <f t="shared" si="68"/>
        <v>-44814</v>
      </c>
      <c r="E1145">
        <v>45000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>
        <f t="shared" si="69"/>
        <v>93</v>
      </c>
      <c r="Q1145" s="5" t="s">
        <v>8333</v>
      </c>
      <c r="R1145" t="s">
        <v>8335</v>
      </c>
      <c r="S1145" s="9">
        <f t="shared" si="70"/>
        <v>42324.985254629624</v>
      </c>
      <c r="T1145" s="9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5">
        <f t="shared" si="68"/>
        <v>-9300</v>
      </c>
      <c r="E1146">
        <v>9300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>
        <f t="shared" si="69"/>
        <v>0</v>
      </c>
      <c r="Q1146" s="5" t="s">
        <v>8336</v>
      </c>
      <c r="R1146" t="s">
        <v>8337</v>
      </c>
      <c r="S1146" s="9">
        <f t="shared" si="70"/>
        <v>42092.973611111105</v>
      </c>
      <c r="T1146" s="9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5">
        <f t="shared" si="68"/>
        <v>-79900</v>
      </c>
      <c r="E1147">
        <v>80000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>
        <f t="shared" si="69"/>
        <v>50</v>
      </c>
      <c r="Q1147" s="5" t="s">
        <v>8336</v>
      </c>
      <c r="R1147" t="s">
        <v>8337</v>
      </c>
      <c r="S1147" s="9">
        <f t="shared" si="70"/>
        <v>41854.539259259254</v>
      </c>
      <c r="T1147" s="9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5">
        <f t="shared" si="68"/>
        <v>-5470</v>
      </c>
      <c r="E1148">
        <v>6000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>
        <f t="shared" si="69"/>
        <v>265</v>
      </c>
      <c r="Q1148" s="5" t="s">
        <v>8336</v>
      </c>
      <c r="R1148" t="s">
        <v>8337</v>
      </c>
      <c r="S1148" s="9">
        <f t="shared" si="70"/>
        <v>41723.745057870365</v>
      </c>
      <c r="T1148" s="9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5">
        <f t="shared" si="68"/>
        <v>-25000</v>
      </c>
      <c r="E1149">
        <v>25000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>
        <f t="shared" si="69"/>
        <v>0</v>
      </c>
      <c r="Q1149" s="5" t="s">
        <v>8336</v>
      </c>
      <c r="R1149" t="s">
        <v>8337</v>
      </c>
      <c r="S1149" s="9">
        <f t="shared" si="70"/>
        <v>41871.763692129629</v>
      </c>
      <c r="T1149" s="9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5">
        <f t="shared" si="68"/>
        <v>-14927</v>
      </c>
      <c r="E1150">
        <v>15000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>
        <f t="shared" si="69"/>
        <v>36.5</v>
      </c>
      <c r="Q1150" s="5" t="s">
        <v>8336</v>
      </c>
      <c r="R1150" t="s">
        <v>8337</v>
      </c>
      <c r="S1150" s="9">
        <f t="shared" si="70"/>
        <v>42674.962743055548</v>
      </c>
      <c r="T1150" s="9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5">
        <f t="shared" si="68"/>
        <v>-49925</v>
      </c>
      <c r="E1151">
        <v>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>
        <f t="shared" si="69"/>
        <v>37.5</v>
      </c>
      <c r="Q1151" s="5" t="s">
        <v>8336</v>
      </c>
      <c r="R1151" t="s">
        <v>8337</v>
      </c>
      <c r="S1151" s="9">
        <f t="shared" si="70"/>
        <v>42507.501921296294</v>
      </c>
      <c r="T1151" s="9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5">
        <f t="shared" si="68"/>
        <v>-2248</v>
      </c>
      <c r="E1152">
        <v>2500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>
        <f t="shared" si="69"/>
        <v>126</v>
      </c>
      <c r="Q1152" s="5" t="s">
        <v>8336</v>
      </c>
      <c r="R1152" t="s">
        <v>8337</v>
      </c>
      <c r="S1152" s="9">
        <f t="shared" si="70"/>
        <v>42317.74623842592</v>
      </c>
      <c r="T1152" s="9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5">
        <f t="shared" si="68"/>
        <v>-25000</v>
      </c>
      <c r="E1153">
        <v>25000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>
        <f t="shared" si="69"/>
        <v>0</v>
      </c>
      <c r="Q1153" s="5" t="s">
        <v>8336</v>
      </c>
      <c r="R1153" t="s">
        <v>8337</v>
      </c>
      <c r="S1153" s="9">
        <f t="shared" si="70"/>
        <v>42223.894247685188</v>
      </c>
      <c r="T1153" s="9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5">
        <f t="shared" si="68"/>
        <v>-15089</v>
      </c>
      <c r="E1154">
        <v>16000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>
        <f t="shared" si="69"/>
        <v>455.5</v>
      </c>
      <c r="Q1154" s="5" t="s">
        <v>8336</v>
      </c>
      <c r="R1154" t="s">
        <v>8337</v>
      </c>
      <c r="S1154" s="9">
        <f t="shared" si="70"/>
        <v>42109.501296296294</v>
      </c>
      <c r="T1154" s="9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5">
        <f t="shared" ref="D1155:D1218" si="72">F1155-E1155</f>
        <v>-7950</v>
      </c>
      <c r="E1155">
        <v>8000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>
        <f t="shared" ref="P1155:P1218" si="73">AVERAGE(D1155:E1155)</f>
        <v>25</v>
      </c>
      <c r="Q1155" s="5" t="s">
        <v>8336</v>
      </c>
      <c r="R1155" t="s">
        <v>8337</v>
      </c>
      <c r="S1155" s="9">
        <f t="shared" ref="S1155:S1218" si="74">(K1155/86400)+25569+(-5/24)</f>
        <v>42143.505844907406</v>
      </c>
      <c r="T1155" s="9">
        <f t="shared" ref="T1155:T1218" si="75">(J1155/86400)+25569+(-5/24)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5">
        <f t="shared" si="72"/>
        <v>-4675</v>
      </c>
      <c r="E1156">
        <v>5000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>
        <f t="shared" si="73"/>
        <v>162.5</v>
      </c>
      <c r="Q1156" s="5" t="s">
        <v>8336</v>
      </c>
      <c r="R1156" t="s">
        <v>8337</v>
      </c>
      <c r="S1156" s="9">
        <f t="shared" si="74"/>
        <v>42222.900532407402</v>
      </c>
      <c r="T1156" s="9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5">
        <f t="shared" si="72"/>
        <v>-24812</v>
      </c>
      <c r="E1157">
        <v>25000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>
        <f t="shared" si="73"/>
        <v>94</v>
      </c>
      <c r="Q1157" s="5" t="s">
        <v>8336</v>
      </c>
      <c r="R1157" t="s">
        <v>8337</v>
      </c>
      <c r="S1157" s="9">
        <f t="shared" si="74"/>
        <v>41835.555648148147</v>
      </c>
      <c r="T1157" s="9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5">
        <f t="shared" si="72"/>
        <v>-6500</v>
      </c>
      <c r="E1158">
        <v>6500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>
        <f t="shared" si="73"/>
        <v>0</v>
      </c>
      <c r="Q1158" s="5" t="s">
        <v>8336</v>
      </c>
      <c r="R1158" t="s">
        <v>8337</v>
      </c>
      <c r="S1158" s="9">
        <f t="shared" si="74"/>
        <v>42028.862986111104</v>
      </c>
      <c r="T1158" s="9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5">
        <f t="shared" si="72"/>
        <v>-9849</v>
      </c>
      <c r="E1159">
        <v>10000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>
        <f t="shared" si="73"/>
        <v>75.5</v>
      </c>
      <c r="Q1159" s="5" t="s">
        <v>8336</v>
      </c>
      <c r="R1159" t="s">
        <v>8337</v>
      </c>
      <c r="S1159" s="9">
        <f t="shared" si="74"/>
        <v>41918.419907407406</v>
      </c>
      <c r="T1159" s="9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5">
        <f t="shared" si="72"/>
        <v>-7465</v>
      </c>
      <c r="E1160">
        <v>7500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>
        <f t="shared" si="73"/>
        <v>17.5</v>
      </c>
      <c r="Q1160" s="5" t="s">
        <v>8336</v>
      </c>
      <c r="R1160" t="s">
        <v>8337</v>
      </c>
      <c r="S1160" s="9">
        <f t="shared" si="74"/>
        <v>41951.883425925924</v>
      </c>
      <c r="T1160" s="9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5">
        <f t="shared" si="72"/>
        <v>-6750</v>
      </c>
      <c r="E1161">
        <v>6750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>
        <f t="shared" si="73"/>
        <v>0</v>
      </c>
      <c r="Q1161" s="5" t="s">
        <v>8336</v>
      </c>
      <c r="R1161" t="s">
        <v>8337</v>
      </c>
      <c r="S1161" s="9">
        <f t="shared" si="74"/>
        <v>42154.518113425926</v>
      </c>
      <c r="T1161" s="9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5">
        <f t="shared" si="72"/>
        <v>-28845</v>
      </c>
      <c r="E1162">
        <v>30000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>
        <f t="shared" si="73"/>
        <v>577.5</v>
      </c>
      <c r="Q1162" s="5" t="s">
        <v>8336</v>
      </c>
      <c r="R1162" t="s">
        <v>8337</v>
      </c>
      <c r="S1162" s="9">
        <f t="shared" si="74"/>
        <v>42060.946597222217</v>
      </c>
      <c r="T1162" s="9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5">
        <f t="shared" si="72"/>
        <v>-18000</v>
      </c>
      <c r="E1163">
        <v>18000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>
        <f t="shared" si="73"/>
        <v>0</v>
      </c>
      <c r="Q1163" s="5" t="s">
        <v>8336</v>
      </c>
      <c r="R1163" t="s">
        <v>8337</v>
      </c>
      <c r="S1163" s="9">
        <f t="shared" si="74"/>
        <v>42122.421168981477</v>
      </c>
      <c r="T1163" s="9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5">
        <f t="shared" si="72"/>
        <v>-59965</v>
      </c>
      <c r="E1164">
        <v>60000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>
        <f t="shared" si="73"/>
        <v>17.5</v>
      </c>
      <c r="Q1164" s="5" t="s">
        <v>8336</v>
      </c>
      <c r="R1164" t="s">
        <v>8337</v>
      </c>
      <c r="S1164" s="9">
        <f t="shared" si="74"/>
        <v>41876.475277777776</v>
      </c>
      <c r="T1164" s="9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5">
        <f t="shared" si="72"/>
        <v>-5200</v>
      </c>
      <c r="E1165">
        <v>5200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>
        <f t="shared" si="73"/>
        <v>0</v>
      </c>
      <c r="Q1165" s="5" t="s">
        <v>8336</v>
      </c>
      <c r="R1165" t="s">
        <v>8337</v>
      </c>
      <c r="S1165" s="9">
        <f t="shared" si="74"/>
        <v>41830.515277777777</v>
      </c>
      <c r="T1165" s="9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5">
        <f t="shared" si="72"/>
        <v>-10000</v>
      </c>
      <c r="E1166">
        <v>10000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>
        <f t="shared" si="73"/>
        <v>0</v>
      </c>
      <c r="Q1166" s="5" t="s">
        <v>8336</v>
      </c>
      <c r="R1166" t="s">
        <v>8337</v>
      </c>
      <c r="S1166" s="9">
        <f t="shared" si="74"/>
        <v>42509.51599537037</v>
      </c>
      <c r="T1166" s="9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5">
        <f t="shared" si="72"/>
        <v>-7929.5</v>
      </c>
      <c r="E1167">
        <v>10000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>
        <f t="shared" si="73"/>
        <v>1035.25</v>
      </c>
      <c r="Q1167" s="5" t="s">
        <v>8336</v>
      </c>
      <c r="R1167" t="s">
        <v>8337</v>
      </c>
      <c r="S1167" s="9">
        <f t="shared" si="74"/>
        <v>41792.00613425926</v>
      </c>
      <c r="T1167" s="9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5">
        <f t="shared" si="72"/>
        <v>-12129</v>
      </c>
      <c r="E1168">
        <v>15000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>
        <f t="shared" si="73"/>
        <v>1435.5</v>
      </c>
      <c r="Q1168" s="5" t="s">
        <v>8336</v>
      </c>
      <c r="R1168" t="s">
        <v>8337</v>
      </c>
      <c r="S1168" s="9">
        <f t="shared" si="74"/>
        <v>42150.277106481481</v>
      </c>
      <c r="T1168" s="9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5">
        <f t="shared" si="72"/>
        <v>-59021</v>
      </c>
      <c r="E1169">
        <v>60000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>
        <f t="shared" si="73"/>
        <v>489.5</v>
      </c>
      <c r="Q1169" s="5" t="s">
        <v>8336</v>
      </c>
      <c r="R1169" t="s">
        <v>8337</v>
      </c>
      <c r="S1169" s="9">
        <f t="shared" si="74"/>
        <v>41863.526562499996</v>
      </c>
      <c r="T1169" s="9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5">
        <f t="shared" si="72"/>
        <v>-16980</v>
      </c>
      <c r="E1170">
        <v>18000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>
        <f t="shared" si="73"/>
        <v>510</v>
      </c>
      <c r="Q1170" s="5" t="s">
        <v>8336</v>
      </c>
      <c r="R1170" t="s">
        <v>8337</v>
      </c>
      <c r="S1170" s="9">
        <f t="shared" si="74"/>
        <v>42604.845659722218</v>
      </c>
      <c r="T1170" s="9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5">
        <f t="shared" si="72"/>
        <v>-9983</v>
      </c>
      <c r="E1171">
        <v>10000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>
        <f t="shared" si="73"/>
        <v>8.5</v>
      </c>
      <c r="Q1171" s="5" t="s">
        <v>8336</v>
      </c>
      <c r="R1171" t="s">
        <v>8337</v>
      </c>
      <c r="S1171" s="9">
        <f t="shared" si="74"/>
        <v>42027.145405092589</v>
      </c>
      <c r="T1171" s="9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5">
        <f t="shared" si="72"/>
        <v>-24900</v>
      </c>
      <c r="E1172">
        <v>25000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>
        <f t="shared" si="73"/>
        <v>50</v>
      </c>
      <c r="Q1172" s="5" t="s">
        <v>8336</v>
      </c>
      <c r="R1172" t="s">
        <v>8337</v>
      </c>
      <c r="S1172" s="9">
        <f t="shared" si="74"/>
        <v>42124.684849537036</v>
      </c>
      <c r="T1172" s="9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5">
        <f t="shared" si="72"/>
        <v>-24975</v>
      </c>
      <c r="E1173">
        <v>25000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>
        <f t="shared" si="73"/>
        <v>12.5</v>
      </c>
      <c r="Q1173" s="5" t="s">
        <v>8336</v>
      </c>
      <c r="R1173" t="s">
        <v>8337</v>
      </c>
      <c r="S1173" s="9">
        <f t="shared" si="74"/>
        <v>41938.596377314811</v>
      </c>
      <c r="T1173" s="9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5">
        <f t="shared" si="72"/>
        <v>-9000</v>
      </c>
      <c r="E1174">
        <v>9000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>
        <f t="shared" si="73"/>
        <v>0</v>
      </c>
      <c r="Q1174" s="5" t="s">
        <v>8336</v>
      </c>
      <c r="R1174" t="s">
        <v>8337</v>
      </c>
      <c r="S1174" s="9">
        <f t="shared" si="74"/>
        <v>41841.473981481475</v>
      </c>
      <c r="T1174" s="9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5">
        <f t="shared" si="72"/>
        <v>-124970</v>
      </c>
      <c r="E1175">
        <v>125000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>
        <f t="shared" si="73"/>
        <v>15</v>
      </c>
      <c r="Q1175" s="5" t="s">
        <v>8336</v>
      </c>
      <c r="R1175" t="s">
        <v>8337</v>
      </c>
      <c r="S1175" s="9">
        <f t="shared" si="74"/>
        <v>42183.97751157407</v>
      </c>
      <c r="T1175" s="9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5">
        <f t="shared" si="72"/>
        <v>-14114</v>
      </c>
      <c r="E1176">
        <v>15000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>
        <f t="shared" si="73"/>
        <v>443</v>
      </c>
      <c r="Q1176" s="5" t="s">
        <v>8336</v>
      </c>
      <c r="R1176" t="s">
        <v>8337</v>
      </c>
      <c r="S1176" s="9">
        <f t="shared" si="74"/>
        <v>42468.633414351854</v>
      </c>
      <c r="T1176" s="9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5">
        <f t="shared" si="72"/>
        <v>-19415</v>
      </c>
      <c r="E1177">
        <v>20000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>
        <f t="shared" si="73"/>
        <v>292.5</v>
      </c>
      <c r="Q1177" s="5" t="s">
        <v>8336</v>
      </c>
      <c r="R1177" t="s">
        <v>8337</v>
      </c>
      <c r="S1177" s="9">
        <f t="shared" si="74"/>
        <v>42170.520127314812</v>
      </c>
      <c r="T1177" s="9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5">
        <f t="shared" si="72"/>
        <v>-174990</v>
      </c>
      <c r="E1178">
        <v>175000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>
        <f t="shared" si="73"/>
        <v>5</v>
      </c>
      <c r="Q1178" s="5" t="s">
        <v>8336</v>
      </c>
      <c r="R1178" t="s">
        <v>8337</v>
      </c>
      <c r="S1178" s="9">
        <f t="shared" si="74"/>
        <v>42745.811319444438</v>
      </c>
      <c r="T1178" s="9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5">
        <f t="shared" si="72"/>
        <v>-6000</v>
      </c>
      <c r="E1179">
        <v>6000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>
        <f t="shared" si="73"/>
        <v>0</v>
      </c>
      <c r="Q1179" s="5" t="s">
        <v>8336</v>
      </c>
      <c r="R1179" t="s">
        <v>8337</v>
      </c>
      <c r="S1179" s="9">
        <f t="shared" si="74"/>
        <v>41897.452499999999</v>
      </c>
      <c r="T1179" s="9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5">
        <f t="shared" si="72"/>
        <v>-74995</v>
      </c>
      <c r="E1180">
        <v>75000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>
        <f t="shared" si="73"/>
        <v>2.5</v>
      </c>
      <c r="Q1180" s="5" t="s">
        <v>8336</v>
      </c>
      <c r="R1180" t="s">
        <v>8337</v>
      </c>
      <c r="S1180" s="9">
        <f t="shared" si="74"/>
        <v>41837.69736111111</v>
      </c>
      <c r="T1180" s="9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5">
        <f t="shared" si="72"/>
        <v>-56800</v>
      </c>
      <c r="E1181">
        <v>60000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>
        <f t="shared" si="73"/>
        <v>1600</v>
      </c>
      <c r="Q1181" s="5" t="s">
        <v>8336</v>
      </c>
      <c r="R1181" t="s">
        <v>8337</v>
      </c>
      <c r="S1181" s="9">
        <f t="shared" si="74"/>
        <v>42275.511886574073</v>
      </c>
      <c r="T1181" s="9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5">
        <f t="shared" si="72"/>
        <v>-44125</v>
      </c>
      <c r="E1182">
        <v>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>
        <f t="shared" si="73"/>
        <v>2937.5</v>
      </c>
      <c r="Q1182" s="5" t="s">
        <v>8336</v>
      </c>
      <c r="R1182" t="s">
        <v>8337</v>
      </c>
      <c r="S1182" s="9">
        <f t="shared" si="74"/>
        <v>41781.598541666666</v>
      </c>
      <c r="T1182" s="9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5">
        <f t="shared" si="72"/>
        <v>-49996</v>
      </c>
      <c r="E1183">
        <v>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>
        <f t="shared" si="73"/>
        <v>2</v>
      </c>
      <c r="Q1183" s="5" t="s">
        <v>8336</v>
      </c>
      <c r="R1183" t="s">
        <v>8337</v>
      </c>
      <c r="S1183" s="9">
        <f t="shared" si="74"/>
        <v>42034.131030092591</v>
      </c>
      <c r="T1183" s="9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5">
        <f t="shared" si="72"/>
        <v>-958</v>
      </c>
      <c r="E1184">
        <v>1000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>
        <f t="shared" si="73"/>
        <v>21</v>
      </c>
      <c r="Q1184" s="5" t="s">
        <v>8336</v>
      </c>
      <c r="R1184" t="s">
        <v>8337</v>
      </c>
      <c r="S1184" s="9">
        <f t="shared" si="74"/>
        <v>42728.619074074071</v>
      </c>
      <c r="T1184" s="9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5">
        <f t="shared" si="72"/>
        <v>-2400</v>
      </c>
      <c r="E1185">
        <v>2500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>
        <f t="shared" si="73"/>
        <v>50</v>
      </c>
      <c r="Q1185" s="5" t="s">
        <v>8336</v>
      </c>
      <c r="R1185" t="s">
        <v>8337</v>
      </c>
      <c r="S1185" s="9">
        <f t="shared" si="74"/>
        <v>42656.653043981474</v>
      </c>
      <c r="T1185" s="9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5">
        <f t="shared" si="72"/>
        <v>1086</v>
      </c>
      <c r="E1186"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>
        <f t="shared" si="73"/>
        <v>11543</v>
      </c>
      <c r="Q1186" s="5" t="s">
        <v>8338</v>
      </c>
      <c r="R1186" t="s">
        <v>8339</v>
      </c>
      <c r="S1186" s="9">
        <f t="shared" si="74"/>
        <v>42741.391331018516</v>
      </c>
      <c r="T1186" s="9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5">
        <f t="shared" si="72"/>
        <v>680</v>
      </c>
      <c r="E1187"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>
        <f t="shared" si="73"/>
        <v>6590</v>
      </c>
      <c r="Q1187" s="5" t="s">
        <v>8338</v>
      </c>
      <c r="R1187" t="s">
        <v>8339</v>
      </c>
      <c r="S1187" s="9">
        <f t="shared" si="74"/>
        <v>42130.656817129631</v>
      </c>
      <c r="T1187" s="9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5">
        <f t="shared" si="72"/>
        <v>505</v>
      </c>
      <c r="E1188"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>
        <f t="shared" si="73"/>
        <v>4002.5</v>
      </c>
      <c r="Q1188" s="5" t="s">
        <v>8338</v>
      </c>
      <c r="R1188" t="s">
        <v>8339</v>
      </c>
      <c r="S1188" s="9">
        <f t="shared" si="74"/>
        <v>42123.655034722215</v>
      </c>
      <c r="T1188" s="9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5">
        <f t="shared" si="72"/>
        <v>361</v>
      </c>
      <c r="E1189"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>
        <f t="shared" si="73"/>
        <v>4555.5</v>
      </c>
      <c r="Q1189" s="5" t="s">
        <v>8338</v>
      </c>
      <c r="R1189" t="s">
        <v>8339</v>
      </c>
      <c r="S1189" s="9">
        <f t="shared" si="74"/>
        <v>42109.686608796292</v>
      </c>
      <c r="T1189" s="9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5">
        <f t="shared" si="72"/>
        <v>1211</v>
      </c>
      <c r="E1190"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>
        <f t="shared" si="73"/>
        <v>1605.5</v>
      </c>
      <c r="Q1190" s="5" t="s">
        <v>8338</v>
      </c>
      <c r="R1190" t="s">
        <v>8339</v>
      </c>
      <c r="S1190" s="9">
        <f t="shared" si="74"/>
        <v>42711.492361111108</v>
      </c>
      <c r="T1190" s="9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5">
        <f t="shared" si="72"/>
        <v>700</v>
      </c>
      <c r="E1191"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>
        <f t="shared" si="73"/>
        <v>4850</v>
      </c>
      <c r="Q1191" s="5" t="s">
        <v>8338</v>
      </c>
      <c r="R1191" t="s">
        <v>8339</v>
      </c>
      <c r="S1191" s="9">
        <f t="shared" si="74"/>
        <v>42529.770775462959</v>
      </c>
      <c r="T1191" s="9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5">
        <f t="shared" si="72"/>
        <v>175</v>
      </c>
      <c r="E1192"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>
        <f t="shared" si="73"/>
        <v>337.5</v>
      </c>
      <c r="Q1192" s="5" t="s">
        <v>8338</v>
      </c>
      <c r="R1192" t="s">
        <v>8339</v>
      </c>
      <c r="S1192" s="9">
        <f t="shared" si="74"/>
        <v>41852.457465277774</v>
      </c>
      <c r="T1192" s="9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5">
        <f t="shared" si="72"/>
        <v>245</v>
      </c>
      <c r="E1193"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>
        <f t="shared" si="73"/>
        <v>1472.5</v>
      </c>
      <c r="Q1193" s="5" t="s">
        <v>8338</v>
      </c>
      <c r="R1193" t="s">
        <v>8339</v>
      </c>
      <c r="S1193" s="9">
        <f t="shared" si="74"/>
        <v>42419.395370370366</v>
      </c>
      <c r="T1193" s="9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5">
        <f t="shared" si="72"/>
        <v>190</v>
      </c>
      <c r="E1194"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>
        <f t="shared" si="73"/>
        <v>145</v>
      </c>
      <c r="Q1194" s="5" t="s">
        <v>8338</v>
      </c>
      <c r="R1194" t="s">
        <v>8339</v>
      </c>
      <c r="S1194" s="9">
        <f t="shared" si="74"/>
        <v>42747.298356481479</v>
      </c>
      <c r="T1194" s="9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5">
        <f t="shared" si="72"/>
        <v>831</v>
      </c>
      <c r="E1195"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>
        <f t="shared" si="73"/>
        <v>10915.5</v>
      </c>
      <c r="Q1195" s="5" t="s">
        <v>8338</v>
      </c>
      <c r="R1195" t="s">
        <v>8339</v>
      </c>
      <c r="S1195" s="9">
        <f t="shared" si="74"/>
        <v>42409.567743055552</v>
      </c>
      <c r="T1195" s="9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5">
        <f t="shared" si="72"/>
        <v>27780</v>
      </c>
      <c r="E1196"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>
        <f t="shared" si="73"/>
        <v>20140</v>
      </c>
      <c r="Q1196" s="5" t="s">
        <v>8338</v>
      </c>
      <c r="R1196" t="s">
        <v>8339</v>
      </c>
      <c r="S1196" s="9">
        <f t="shared" si="74"/>
        <v>42072.27984953703</v>
      </c>
      <c r="T1196" s="9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5">
        <f t="shared" si="72"/>
        <v>3500</v>
      </c>
      <c r="E1197"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>
        <f t="shared" si="73"/>
        <v>6750</v>
      </c>
      <c r="Q1197" s="5" t="s">
        <v>8338</v>
      </c>
      <c r="R1197" t="s">
        <v>8339</v>
      </c>
      <c r="S1197" s="9">
        <f t="shared" si="74"/>
        <v>42298.139502314814</v>
      </c>
      <c r="T1197" s="9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5">
        <f t="shared" si="72"/>
        <v>24637</v>
      </c>
      <c r="E1198"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>
        <f t="shared" si="73"/>
        <v>19568.5</v>
      </c>
      <c r="Q1198" s="5" t="s">
        <v>8338</v>
      </c>
      <c r="R1198" t="s">
        <v>8339</v>
      </c>
      <c r="S1198" s="9">
        <f t="shared" si="74"/>
        <v>42326.610405092586</v>
      </c>
      <c r="T1198" s="9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5">
        <f t="shared" si="72"/>
        <v>22994</v>
      </c>
      <c r="E1199"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>
        <f t="shared" si="73"/>
        <v>18997</v>
      </c>
      <c r="Q1199" s="5" t="s">
        <v>8338</v>
      </c>
      <c r="R1199" t="s">
        <v>8339</v>
      </c>
      <c r="S1199" s="9">
        <f t="shared" si="74"/>
        <v>42503.456412037034</v>
      </c>
      <c r="T1199" s="9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5">
        <f t="shared" si="72"/>
        <v>5621</v>
      </c>
      <c r="E1200"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>
        <f t="shared" si="73"/>
        <v>4560.5</v>
      </c>
      <c r="Q1200" s="5" t="s">
        <v>8338</v>
      </c>
      <c r="R1200" t="s">
        <v>8339</v>
      </c>
      <c r="S1200" s="9">
        <f t="shared" si="74"/>
        <v>42333.410717592589</v>
      </c>
      <c r="T1200" s="9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5">
        <f t="shared" si="72"/>
        <v>35</v>
      </c>
      <c r="E1201"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>
        <f t="shared" si="73"/>
        <v>1346.5</v>
      </c>
      <c r="Q1201" s="5" t="s">
        <v>8338</v>
      </c>
      <c r="R1201" t="s">
        <v>8339</v>
      </c>
      <c r="S1201" s="9">
        <f t="shared" si="74"/>
        <v>42161.562499999993</v>
      </c>
      <c r="T1201" s="9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5">
        <f t="shared" si="72"/>
        <v>1229</v>
      </c>
      <c r="E1202"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>
        <f t="shared" si="73"/>
        <v>3014.5</v>
      </c>
      <c r="Q1202" s="5" t="s">
        <v>8338</v>
      </c>
      <c r="R1202" t="s">
        <v>8339</v>
      </c>
      <c r="S1202" s="9">
        <f t="shared" si="74"/>
        <v>42089.269166666665</v>
      </c>
      <c r="T1202" s="9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5">
        <f t="shared" si="72"/>
        <v>146.27000000000044</v>
      </c>
      <c r="E1203"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>
        <f t="shared" si="73"/>
        <v>3073.1350000000002</v>
      </c>
      <c r="Q1203" s="5" t="s">
        <v>8338</v>
      </c>
      <c r="R1203" t="s">
        <v>8339</v>
      </c>
      <c r="S1203" s="9">
        <f t="shared" si="74"/>
        <v>42536.398680555554</v>
      </c>
      <c r="T1203" s="9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5">
        <f t="shared" si="72"/>
        <v>24811</v>
      </c>
      <c r="E1204"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>
        <f t="shared" si="73"/>
        <v>24905.5</v>
      </c>
      <c r="Q1204" s="5" t="s">
        <v>8338</v>
      </c>
      <c r="R1204" t="s">
        <v>8339</v>
      </c>
      <c r="S1204" s="9">
        <f t="shared" si="74"/>
        <v>42152.08048611111</v>
      </c>
      <c r="T1204" s="9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5">
        <f t="shared" si="72"/>
        <v>400</v>
      </c>
      <c r="E1205"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>
        <f t="shared" si="73"/>
        <v>8350</v>
      </c>
      <c r="Q1205" s="5" t="s">
        <v>8338</v>
      </c>
      <c r="R1205" t="s">
        <v>8339</v>
      </c>
      <c r="S1205" s="9">
        <f t="shared" si="74"/>
        <v>42125.4065625</v>
      </c>
      <c r="T1205" s="9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5">
        <f t="shared" si="72"/>
        <v>383</v>
      </c>
      <c r="E1206"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>
        <f t="shared" si="73"/>
        <v>6691.5</v>
      </c>
      <c r="Q1206" s="5" t="s">
        <v>8338</v>
      </c>
      <c r="R1206" t="s">
        <v>8339</v>
      </c>
      <c r="S1206" s="9">
        <f t="shared" si="74"/>
        <v>42297.539733796293</v>
      </c>
      <c r="T1206" s="9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5">
        <f t="shared" si="72"/>
        <v>112</v>
      </c>
      <c r="E1207"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>
        <f t="shared" si="73"/>
        <v>6556</v>
      </c>
      <c r="Q1207" s="5" t="s">
        <v>8338</v>
      </c>
      <c r="R1207" t="s">
        <v>8339</v>
      </c>
      <c r="S1207" s="9">
        <f t="shared" si="74"/>
        <v>42138.298043981478</v>
      </c>
      <c r="T1207" s="9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5">
        <f t="shared" si="72"/>
        <v>135</v>
      </c>
      <c r="E1208"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>
        <f t="shared" si="73"/>
        <v>517.5</v>
      </c>
      <c r="Q1208" s="5" t="s">
        <v>8338</v>
      </c>
      <c r="R1208" t="s">
        <v>8339</v>
      </c>
      <c r="S1208" s="9">
        <f t="shared" si="74"/>
        <v>42772.567743055552</v>
      </c>
      <c r="T1208" s="9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5">
        <f t="shared" si="72"/>
        <v>696</v>
      </c>
      <c r="E1209"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>
        <f t="shared" si="73"/>
        <v>8698</v>
      </c>
      <c r="Q1209" s="5" t="s">
        <v>8338</v>
      </c>
      <c r="R1209" t="s">
        <v>8339</v>
      </c>
      <c r="S1209" s="9">
        <f t="shared" si="74"/>
        <v>42430.221909722219</v>
      </c>
      <c r="T1209" s="9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5">
        <f t="shared" si="72"/>
        <v>5530</v>
      </c>
      <c r="E1210"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>
        <f t="shared" si="73"/>
        <v>7765</v>
      </c>
      <c r="Q1210" s="5" t="s">
        <v>8338</v>
      </c>
      <c r="R1210" t="s">
        <v>8339</v>
      </c>
      <c r="S1210" s="9">
        <f t="shared" si="74"/>
        <v>42423.500740740739</v>
      </c>
      <c r="T1210" s="9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5">
        <f t="shared" si="72"/>
        <v>360</v>
      </c>
      <c r="E1211"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>
        <f t="shared" si="73"/>
        <v>3180</v>
      </c>
      <c r="Q1211" s="5" t="s">
        <v>8338</v>
      </c>
      <c r="R1211" t="s">
        <v>8339</v>
      </c>
      <c r="S1211" s="9">
        <f t="shared" si="74"/>
        <v>42761.637789351851</v>
      </c>
      <c r="T1211" s="9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5">
        <f t="shared" si="72"/>
        <v>30863</v>
      </c>
      <c r="E1212"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>
        <f t="shared" si="73"/>
        <v>25431.5</v>
      </c>
      <c r="Q1212" s="5" t="s">
        <v>8338</v>
      </c>
      <c r="R1212" t="s">
        <v>8339</v>
      </c>
      <c r="S1212" s="9">
        <f t="shared" si="74"/>
        <v>42132.733472222222</v>
      </c>
      <c r="T1212" s="9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5">
        <f t="shared" si="72"/>
        <v>11</v>
      </c>
      <c r="E1213"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>
        <f t="shared" si="73"/>
        <v>505.5</v>
      </c>
      <c r="Q1213" s="5" t="s">
        <v>8338</v>
      </c>
      <c r="R1213" t="s">
        <v>8339</v>
      </c>
      <c r="S1213" s="9">
        <f t="shared" si="74"/>
        <v>42515.658113425925</v>
      </c>
      <c r="T1213" s="9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5">
        <f t="shared" si="72"/>
        <v>726</v>
      </c>
      <c r="E1214"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>
        <f t="shared" si="73"/>
        <v>1613</v>
      </c>
      <c r="Q1214" s="5" t="s">
        <v>8338</v>
      </c>
      <c r="R1214" t="s">
        <v>8339</v>
      </c>
      <c r="S1214" s="9">
        <f t="shared" si="74"/>
        <v>42318.741840277777</v>
      </c>
      <c r="T1214" s="9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5">
        <f t="shared" si="72"/>
        <v>145</v>
      </c>
      <c r="E1215"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>
        <f t="shared" si="73"/>
        <v>3322.5</v>
      </c>
      <c r="Q1215" s="5" t="s">
        <v>8338</v>
      </c>
      <c r="R1215" t="s">
        <v>8339</v>
      </c>
      <c r="S1215" s="9">
        <f t="shared" si="74"/>
        <v>42731.547453703701</v>
      </c>
      <c r="T1215" s="9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5">
        <f t="shared" si="72"/>
        <v>636</v>
      </c>
      <c r="E1216"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>
        <f t="shared" si="73"/>
        <v>1318</v>
      </c>
      <c r="Q1216" s="5" t="s">
        <v>8338</v>
      </c>
      <c r="R1216" t="s">
        <v>8339</v>
      </c>
      <c r="S1216" s="9">
        <f t="shared" si="74"/>
        <v>42104.632002314807</v>
      </c>
      <c r="T1216" s="9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5">
        <f t="shared" si="72"/>
        <v>34304.01</v>
      </c>
      <c r="E1217"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>
        <f t="shared" si="73"/>
        <v>19652.005000000001</v>
      </c>
      <c r="Q1217" s="5" t="s">
        <v>8338</v>
      </c>
      <c r="R1217" t="s">
        <v>8339</v>
      </c>
      <c r="S1217" s="9">
        <f t="shared" si="74"/>
        <v>41759.714768518512</v>
      </c>
      <c r="T1217" s="9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5">
        <f t="shared" si="72"/>
        <v>6398</v>
      </c>
      <c r="E1218"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>
        <f t="shared" si="73"/>
        <v>10199</v>
      </c>
      <c r="Q1218" s="5" t="s">
        <v>8338</v>
      </c>
      <c r="R1218" t="s">
        <v>8339</v>
      </c>
      <c r="S1218" s="9">
        <f t="shared" si="74"/>
        <v>42247.408067129632</v>
      </c>
      <c r="T1218" s="9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5">
        <f t="shared" ref="D1219:D1282" si="76">F1219-E1219</f>
        <v>689</v>
      </c>
      <c r="E1219"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>
        <f t="shared" ref="P1219:P1282" si="77">AVERAGE(D1219:E1219)</f>
        <v>13594.5</v>
      </c>
      <c r="Q1219" s="5" t="s">
        <v>8338</v>
      </c>
      <c r="R1219" t="s">
        <v>8339</v>
      </c>
      <c r="S1219" s="9">
        <f t="shared" ref="S1219:S1282" si="78">(K1219/86400)+25569+(-5/24)</f>
        <v>42535.6011574074</v>
      </c>
      <c r="T1219" s="9">
        <f t="shared" ref="T1219:T1282" si="79">(J1219/86400)+25569+(-5/24)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5">
        <f t="shared" si="76"/>
        <v>6505</v>
      </c>
      <c r="E1220"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>
        <f t="shared" si="77"/>
        <v>7752.5</v>
      </c>
      <c r="Q1220" s="5" t="s">
        <v>8338</v>
      </c>
      <c r="R1220" t="s">
        <v>8339</v>
      </c>
      <c r="S1220" s="9">
        <f t="shared" si="78"/>
        <v>42278.453703703701</v>
      </c>
      <c r="T1220" s="9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5">
        <f t="shared" si="76"/>
        <v>9674</v>
      </c>
      <c r="E1221"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>
        <f t="shared" si="77"/>
        <v>13012</v>
      </c>
      <c r="Q1221" s="5" t="s">
        <v>8338</v>
      </c>
      <c r="R1221" t="s">
        <v>8339</v>
      </c>
      <c r="S1221" s="9">
        <f t="shared" si="78"/>
        <v>42633.253622685188</v>
      </c>
      <c r="T1221" s="9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5">
        <f t="shared" si="76"/>
        <v>565</v>
      </c>
      <c r="E1222"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>
        <f t="shared" si="77"/>
        <v>7782.5</v>
      </c>
      <c r="Q1222" s="5" t="s">
        <v>8338</v>
      </c>
      <c r="R1222" t="s">
        <v>8339</v>
      </c>
      <c r="S1222" s="9">
        <f t="shared" si="78"/>
        <v>42211.420277777775</v>
      </c>
      <c r="T1222" s="9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5">
        <f t="shared" si="76"/>
        <v>251.01000000000022</v>
      </c>
      <c r="E1223"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>
        <f t="shared" si="77"/>
        <v>1225.5050000000001</v>
      </c>
      <c r="Q1223" s="5" t="s">
        <v>8338</v>
      </c>
      <c r="R1223" t="s">
        <v>8339</v>
      </c>
      <c r="S1223" s="9">
        <f t="shared" si="78"/>
        <v>42680.267222222225</v>
      </c>
      <c r="T1223" s="9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5">
        <f t="shared" si="76"/>
        <v>7215</v>
      </c>
      <c r="E1224"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>
        <f t="shared" si="77"/>
        <v>5607.5</v>
      </c>
      <c r="Q1224" s="5" t="s">
        <v>8338</v>
      </c>
      <c r="R1224" t="s">
        <v>8339</v>
      </c>
      <c r="S1224" s="9">
        <f t="shared" si="78"/>
        <v>42430.512118055551</v>
      </c>
      <c r="T1224" s="9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5">
        <f t="shared" si="76"/>
        <v>2397</v>
      </c>
      <c r="E1225"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>
        <f t="shared" si="77"/>
        <v>11098.5</v>
      </c>
      <c r="Q1225" s="5" t="s">
        <v>8338</v>
      </c>
      <c r="R1225" t="s">
        <v>8339</v>
      </c>
      <c r="S1225" s="9">
        <f t="shared" si="78"/>
        <v>42653.968854166662</v>
      </c>
      <c r="T1225" s="9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5">
        <f t="shared" si="76"/>
        <v>-13940</v>
      </c>
      <c r="E1226">
        <v>15000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>
        <f t="shared" si="77"/>
        <v>530</v>
      </c>
      <c r="Q1226" s="5" t="s">
        <v>8325</v>
      </c>
      <c r="R1226" t="s">
        <v>8340</v>
      </c>
      <c r="S1226" s="9">
        <f t="shared" si="78"/>
        <v>41736.341458333329</v>
      </c>
      <c r="T1226" s="9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5">
        <f t="shared" si="76"/>
        <v>-2868</v>
      </c>
      <c r="E1227">
        <v>3000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>
        <f t="shared" si="77"/>
        <v>66</v>
      </c>
      <c r="Q1227" s="5" t="s">
        <v>8325</v>
      </c>
      <c r="R1227" t="s">
        <v>8340</v>
      </c>
      <c r="S1227" s="9">
        <f t="shared" si="78"/>
        <v>41509.697662037033</v>
      </c>
      <c r="T1227" s="9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5">
        <f t="shared" si="76"/>
        <v>-48063</v>
      </c>
      <c r="E1228">
        <v>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>
        <f t="shared" si="77"/>
        <v>968.5</v>
      </c>
      <c r="Q1228" s="5" t="s">
        <v>8325</v>
      </c>
      <c r="R1228" t="s">
        <v>8340</v>
      </c>
      <c r="S1228" s="9">
        <f t="shared" si="78"/>
        <v>41715.666446759256</v>
      </c>
      <c r="T1228" s="9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5">
        <f t="shared" si="76"/>
        <v>-2000</v>
      </c>
      <c r="E1229">
        <v>2000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>
        <f t="shared" si="77"/>
        <v>0</v>
      </c>
      <c r="Q1229" s="5" t="s">
        <v>8325</v>
      </c>
      <c r="R1229" t="s">
        <v>8340</v>
      </c>
      <c r="S1229" s="9">
        <f t="shared" si="78"/>
        <v>41827.710833333331</v>
      </c>
      <c r="T1229" s="9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5">
        <f t="shared" si="76"/>
        <v>-3535</v>
      </c>
      <c r="E1230">
        <v>5000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>
        <f t="shared" si="77"/>
        <v>732.5</v>
      </c>
      <c r="Q1230" s="5" t="s">
        <v>8325</v>
      </c>
      <c r="R1230" t="s">
        <v>8340</v>
      </c>
      <c r="S1230" s="9">
        <f t="shared" si="78"/>
        <v>40754.520925925921</v>
      </c>
      <c r="T1230" s="9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5">
        <f t="shared" si="76"/>
        <v>-2725</v>
      </c>
      <c r="E1231">
        <v>2750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>
        <f t="shared" si="77"/>
        <v>12.5</v>
      </c>
      <c r="Q1231" s="5" t="s">
        <v>8325</v>
      </c>
      <c r="R1231" t="s">
        <v>8340</v>
      </c>
      <c r="S1231" s="9">
        <f t="shared" si="78"/>
        <v>40985.251469907402</v>
      </c>
      <c r="T1231" s="9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5">
        <f t="shared" si="76"/>
        <v>-500000</v>
      </c>
      <c r="E1232">
        <v>500000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>
        <f t="shared" si="77"/>
        <v>0</v>
      </c>
      <c r="Q1232" s="5" t="s">
        <v>8325</v>
      </c>
      <c r="R1232" t="s">
        <v>8340</v>
      </c>
      <c r="S1232" s="9">
        <f t="shared" si="78"/>
        <v>40568.764236111107</v>
      </c>
      <c r="T1232" s="9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5">
        <f t="shared" si="76"/>
        <v>-5000</v>
      </c>
      <c r="E1233">
        <v>5000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>
        <f t="shared" si="77"/>
        <v>0</v>
      </c>
      <c r="Q1233" s="5" t="s">
        <v>8325</v>
      </c>
      <c r="R1233" t="s">
        <v>8340</v>
      </c>
      <c r="S1233" s="9">
        <f t="shared" si="78"/>
        <v>42193.733425925922</v>
      </c>
      <c r="T1233" s="9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5">
        <f t="shared" si="76"/>
        <v>-4960</v>
      </c>
      <c r="E1234">
        <v>5000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>
        <f t="shared" si="77"/>
        <v>20</v>
      </c>
      <c r="Q1234" s="5" t="s">
        <v>8325</v>
      </c>
      <c r="R1234" t="s">
        <v>8340</v>
      </c>
      <c r="S1234" s="9">
        <f t="shared" si="78"/>
        <v>41506.639699074069</v>
      </c>
      <c r="T1234" s="9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5">
        <f t="shared" si="76"/>
        <v>-884</v>
      </c>
      <c r="E1235">
        <v>1000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>
        <f t="shared" si="77"/>
        <v>58</v>
      </c>
      <c r="Q1235" s="5" t="s">
        <v>8325</v>
      </c>
      <c r="R1235" t="s">
        <v>8340</v>
      </c>
      <c r="S1235" s="9">
        <f t="shared" si="78"/>
        <v>40939.740439814814</v>
      </c>
      <c r="T1235" s="9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5">
        <f t="shared" si="76"/>
        <v>-50000</v>
      </c>
      <c r="E1236">
        <v>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>
        <f t="shared" si="77"/>
        <v>0</v>
      </c>
      <c r="Q1236" s="5" t="s">
        <v>8325</v>
      </c>
      <c r="R1236" t="s">
        <v>8340</v>
      </c>
      <c r="S1236" s="9">
        <f t="shared" si="78"/>
        <v>42007.580347222225</v>
      </c>
      <c r="T1236" s="9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5">
        <f t="shared" si="76"/>
        <v>-7324</v>
      </c>
      <c r="E1237">
        <v>7534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>
        <f t="shared" si="77"/>
        <v>105</v>
      </c>
      <c r="Q1237" s="5" t="s">
        <v>8325</v>
      </c>
      <c r="R1237" t="s">
        <v>8340</v>
      </c>
      <c r="S1237" s="9">
        <f t="shared" si="78"/>
        <v>41582.927071759259</v>
      </c>
      <c r="T1237" s="9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5">
        <f t="shared" si="76"/>
        <v>-2500</v>
      </c>
      <c r="E1238">
        <v>2500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>
        <f t="shared" si="77"/>
        <v>0</v>
      </c>
      <c r="Q1238" s="5" t="s">
        <v>8325</v>
      </c>
      <c r="R1238" t="s">
        <v>8340</v>
      </c>
      <c r="S1238" s="9">
        <f t="shared" si="78"/>
        <v>41110.47180555555</v>
      </c>
      <c r="T1238" s="9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5">
        <f t="shared" si="76"/>
        <v>-25000</v>
      </c>
      <c r="E1239">
        <v>25000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>
        <f t="shared" si="77"/>
        <v>0</v>
      </c>
      <c r="Q1239" s="5" t="s">
        <v>8325</v>
      </c>
      <c r="R1239" t="s">
        <v>8340</v>
      </c>
      <c r="S1239" s="9">
        <f t="shared" si="78"/>
        <v>41125.074826388889</v>
      </c>
      <c r="T1239" s="9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5">
        <f t="shared" si="76"/>
        <v>-822</v>
      </c>
      <c r="E1240">
        <v>1000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>
        <f t="shared" si="77"/>
        <v>89</v>
      </c>
      <c r="Q1240" s="5" t="s">
        <v>8325</v>
      </c>
      <c r="R1240" t="s">
        <v>8340</v>
      </c>
      <c r="S1240" s="9">
        <f t="shared" si="78"/>
        <v>40731.402037037034</v>
      </c>
      <c r="T1240" s="9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5">
        <f t="shared" si="76"/>
        <v>-2500</v>
      </c>
      <c r="E1241">
        <v>2500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>
        <f t="shared" si="77"/>
        <v>0</v>
      </c>
      <c r="Q1241" s="5" t="s">
        <v>8325</v>
      </c>
      <c r="R1241" t="s">
        <v>8340</v>
      </c>
      <c r="S1241" s="9">
        <f t="shared" si="78"/>
        <v>40883.754247685181</v>
      </c>
      <c r="T1241" s="9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5">
        <f t="shared" si="76"/>
        <v>-7759</v>
      </c>
      <c r="E1242">
        <v>8000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>
        <f t="shared" si="77"/>
        <v>120.5</v>
      </c>
      <c r="Q1242" s="5" t="s">
        <v>8325</v>
      </c>
      <c r="R1242" t="s">
        <v>8340</v>
      </c>
      <c r="S1242" s="9">
        <f t="shared" si="78"/>
        <v>41408.831678240742</v>
      </c>
      <c r="T1242" s="9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5">
        <f t="shared" si="76"/>
        <v>-2463</v>
      </c>
      <c r="E1243">
        <v>5000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>
        <f t="shared" si="77"/>
        <v>1268.5</v>
      </c>
      <c r="Q1243" s="5" t="s">
        <v>8325</v>
      </c>
      <c r="R1243" t="s">
        <v>8340</v>
      </c>
      <c r="S1243" s="9">
        <f t="shared" si="78"/>
        <v>41923.629398148143</v>
      </c>
      <c r="T1243" s="9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5">
        <f t="shared" si="76"/>
        <v>-906</v>
      </c>
      <c r="E1244">
        <v>911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>
        <f t="shared" si="77"/>
        <v>2.5</v>
      </c>
      <c r="Q1244" s="5" t="s">
        <v>8325</v>
      </c>
      <c r="R1244" t="s">
        <v>8340</v>
      </c>
      <c r="S1244" s="9">
        <f t="shared" si="78"/>
        <v>40781.957199074073</v>
      </c>
      <c r="T1244" s="9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5">
        <f t="shared" si="76"/>
        <v>-10309</v>
      </c>
      <c r="E1245">
        <v>12000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>
        <f t="shared" si="77"/>
        <v>845.5</v>
      </c>
      <c r="Q1245" s="5" t="s">
        <v>8325</v>
      </c>
      <c r="R1245" t="s">
        <v>8340</v>
      </c>
      <c r="S1245" s="9">
        <f t="shared" si="78"/>
        <v>40671.670960648145</v>
      </c>
      <c r="T1245" s="9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5">
        <f t="shared" si="76"/>
        <v>76</v>
      </c>
      <c r="E1246"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>
        <f t="shared" si="77"/>
        <v>1038</v>
      </c>
      <c r="Q1246" s="5" t="s">
        <v>8325</v>
      </c>
      <c r="R1246" t="s">
        <v>8326</v>
      </c>
      <c r="S1246" s="9">
        <f t="shared" si="78"/>
        <v>41355.617164351854</v>
      </c>
      <c r="T1246" s="9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5">
        <f t="shared" si="76"/>
        <v>405</v>
      </c>
      <c r="E1247"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>
        <f t="shared" si="77"/>
        <v>1202.5</v>
      </c>
      <c r="Q1247" s="5" t="s">
        <v>8325</v>
      </c>
      <c r="R1247" t="s">
        <v>8326</v>
      </c>
      <c r="S1247" s="9">
        <f t="shared" si="78"/>
        <v>41774.391597222224</v>
      </c>
      <c r="T1247" s="9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5">
        <f t="shared" si="76"/>
        <v>340</v>
      </c>
      <c r="E1248"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>
        <f t="shared" si="77"/>
        <v>1170</v>
      </c>
      <c r="Q1248" s="5" t="s">
        <v>8325</v>
      </c>
      <c r="R1248" t="s">
        <v>8326</v>
      </c>
      <c r="S1248" s="9">
        <f t="shared" si="78"/>
        <v>40837.835057870368</v>
      </c>
      <c r="T1248" s="9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5">
        <f t="shared" si="76"/>
        <v>775</v>
      </c>
      <c r="E1249"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>
        <f t="shared" si="77"/>
        <v>2137.5</v>
      </c>
      <c r="Q1249" s="5" t="s">
        <v>8325</v>
      </c>
      <c r="R1249" t="s">
        <v>8326</v>
      </c>
      <c r="S1249" s="9">
        <f t="shared" si="78"/>
        <v>41370.083969907406</v>
      </c>
      <c r="T1249" s="9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5">
        <f t="shared" si="76"/>
        <v>1291</v>
      </c>
      <c r="E1250"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>
        <f t="shared" si="77"/>
        <v>1895.5</v>
      </c>
      <c r="Q1250" s="5" t="s">
        <v>8325</v>
      </c>
      <c r="R1250" t="s">
        <v>8326</v>
      </c>
      <c r="S1250" s="9">
        <f t="shared" si="78"/>
        <v>41767.448530092588</v>
      </c>
      <c r="T1250" s="9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5">
        <f t="shared" si="76"/>
        <v>222</v>
      </c>
      <c r="E1251"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>
        <f t="shared" si="77"/>
        <v>2611</v>
      </c>
      <c r="Q1251" s="5" t="s">
        <v>8325</v>
      </c>
      <c r="R1251" t="s">
        <v>8326</v>
      </c>
      <c r="S1251" s="9">
        <f t="shared" si="78"/>
        <v>41067.532534722217</v>
      </c>
      <c r="T1251" s="9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5">
        <f t="shared" si="76"/>
        <v>30046</v>
      </c>
      <c r="E1252"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>
        <f t="shared" si="77"/>
        <v>30023</v>
      </c>
      <c r="Q1252" s="5" t="s">
        <v>8325</v>
      </c>
      <c r="R1252" t="s">
        <v>8326</v>
      </c>
      <c r="S1252" s="9">
        <f t="shared" si="78"/>
        <v>41843.434386574074</v>
      </c>
      <c r="T1252" s="9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5">
        <f t="shared" si="76"/>
        <v>108</v>
      </c>
      <c r="E1253"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>
        <f t="shared" si="77"/>
        <v>3054</v>
      </c>
      <c r="Q1253" s="5" t="s">
        <v>8325</v>
      </c>
      <c r="R1253" t="s">
        <v>8326</v>
      </c>
      <c r="S1253" s="9">
        <f t="shared" si="78"/>
        <v>40751.606099537035</v>
      </c>
      <c r="T1253" s="9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5">
        <f t="shared" si="76"/>
        <v>1318</v>
      </c>
      <c r="E1254"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>
        <f t="shared" si="77"/>
        <v>2409</v>
      </c>
      <c r="Q1254" s="5" t="s">
        <v>8325</v>
      </c>
      <c r="R1254" t="s">
        <v>8326</v>
      </c>
      <c r="S1254" s="9">
        <f t="shared" si="78"/>
        <v>41543.779733796291</v>
      </c>
      <c r="T1254" s="9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5">
        <f t="shared" si="76"/>
        <v>30373.32</v>
      </c>
      <c r="E1255"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>
        <f t="shared" si="77"/>
        <v>15191.66</v>
      </c>
      <c r="Q1255" s="5" t="s">
        <v>8325</v>
      </c>
      <c r="R1255" t="s">
        <v>8326</v>
      </c>
      <c r="S1255" s="9">
        <f t="shared" si="78"/>
        <v>41855.575312499997</v>
      </c>
      <c r="T1255" s="9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5">
        <f t="shared" si="76"/>
        <v>6623</v>
      </c>
      <c r="E1256"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>
        <f t="shared" si="77"/>
        <v>6661.5</v>
      </c>
      <c r="Q1256" s="5" t="s">
        <v>8325</v>
      </c>
      <c r="R1256" t="s">
        <v>8326</v>
      </c>
      <c r="S1256" s="9">
        <f t="shared" si="78"/>
        <v>40487.413032407407</v>
      </c>
      <c r="T1256" s="9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5">
        <f t="shared" si="76"/>
        <v>3071</v>
      </c>
      <c r="E1257"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>
        <f t="shared" si="77"/>
        <v>3035.5</v>
      </c>
      <c r="Q1257" s="5" t="s">
        <v>8325</v>
      </c>
      <c r="R1257" t="s">
        <v>8326</v>
      </c>
      <c r="S1257" s="9">
        <f t="shared" si="78"/>
        <v>41579.637175925927</v>
      </c>
      <c r="T1257" s="9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5">
        <f t="shared" si="76"/>
        <v>5389.1299999999974</v>
      </c>
      <c r="E1258"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>
        <f t="shared" si="77"/>
        <v>17694.564999999999</v>
      </c>
      <c r="Q1258" s="5" t="s">
        <v>8325</v>
      </c>
      <c r="R1258" t="s">
        <v>8326</v>
      </c>
      <c r="S1258" s="9">
        <f t="shared" si="78"/>
        <v>40921.711006944439</v>
      </c>
      <c r="T1258" s="9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5">
        <f t="shared" si="76"/>
        <v>10710</v>
      </c>
      <c r="E1259"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>
        <f t="shared" si="77"/>
        <v>8105</v>
      </c>
      <c r="Q1259" s="5" t="s">
        <v>8325</v>
      </c>
      <c r="R1259" t="s">
        <v>8326</v>
      </c>
      <c r="S1259" s="9">
        <f t="shared" si="78"/>
        <v>40586.877199074072</v>
      </c>
      <c r="T1259" s="9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5">
        <f t="shared" si="76"/>
        <v>13577.560000000001</v>
      </c>
      <c r="E1260"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>
        <f t="shared" si="77"/>
        <v>12788.78</v>
      </c>
      <c r="Q1260" s="5" t="s">
        <v>8325</v>
      </c>
      <c r="R1260" t="s">
        <v>8326</v>
      </c>
      <c r="S1260" s="9">
        <f t="shared" si="78"/>
        <v>41487.402916666666</v>
      </c>
      <c r="T1260" s="9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5">
        <f t="shared" si="76"/>
        <v>106</v>
      </c>
      <c r="E1261"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>
        <f t="shared" si="77"/>
        <v>1303</v>
      </c>
      <c r="Q1261" s="5" t="s">
        <v>8325</v>
      </c>
      <c r="R1261" t="s">
        <v>8326</v>
      </c>
      <c r="S1261" s="9">
        <f t="shared" si="78"/>
        <v>41766.762314814812</v>
      </c>
      <c r="T1261" s="9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5">
        <f t="shared" si="76"/>
        <v>451</v>
      </c>
      <c r="E1262"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>
        <f t="shared" si="77"/>
        <v>1875.5</v>
      </c>
      <c r="Q1262" s="5" t="s">
        <v>8325</v>
      </c>
      <c r="R1262" t="s">
        <v>8326</v>
      </c>
      <c r="S1262" s="9">
        <f t="shared" si="78"/>
        <v>41666.63449074074</v>
      </c>
      <c r="T1262" s="9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5">
        <f t="shared" si="76"/>
        <v>25</v>
      </c>
      <c r="E1263"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>
        <f t="shared" si="77"/>
        <v>1012.5</v>
      </c>
      <c r="Q1263" s="5" t="s">
        <v>8325</v>
      </c>
      <c r="R1263" t="s">
        <v>8326</v>
      </c>
      <c r="S1263" s="9">
        <f t="shared" si="78"/>
        <v>41638.134571759256</v>
      </c>
      <c r="T1263" s="9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5">
        <f t="shared" si="76"/>
        <v>1652</v>
      </c>
      <c r="E1264"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>
        <f t="shared" si="77"/>
        <v>4076</v>
      </c>
      <c r="Q1264" s="5" t="s">
        <v>8325</v>
      </c>
      <c r="R1264" t="s">
        <v>8326</v>
      </c>
      <c r="S1264" s="9">
        <f t="shared" si="78"/>
        <v>41656.554305555554</v>
      </c>
      <c r="T1264" s="9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5">
        <f t="shared" si="76"/>
        <v>285</v>
      </c>
      <c r="E1265"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>
        <f t="shared" si="77"/>
        <v>892.5</v>
      </c>
      <c r="Q1265" s="5" t="s">
        <v>8325</v>
      </c>
      <c r="R1265" t="s">
        <v>8326</v>
      </c>
      <c r="S1265" s="9">
        <f t="shared" si="78"/>
        <v>41691.875810185185</v>
      </c>
      <c r="T1265" s="9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5">
        <f t="shared" si="76"/>
        <v>432</v>
      </c>
      <c r="E1266"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>
        <f t="shared" si="77"/>
        <v>541</v>
      </c>
      <c r="Q1266" s="5" t="s">
        <v>8325</v>
      </c>
      <c r="R1266" t="s">
        <v>8326</v>
      </c>
      <c r="S1266" s="9">
        <f t="shared" si="78"/>
        <v>41547.454664351848</v>
      </c>
      <c r="T1266" s="9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5">
        <f t="shared" si="76"/>
        <v>670.17000000000007</v>
      </c>
      <c r="E1267"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>
        <f t="shared" si="77"/>
        <v>2085.085</v>
      </c>
      <c r="Q1267" s="5" t="s">
        <v>8325</v>
      </c>
      <c r="R1267" t="s">
        <v>8326</v>
      </c>
      <c r="S1267" s="9">
        <f t="shared" si="78"/>
        <v>40465.446932870364</v>
      </c>
      <c r="T1267" s="9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5">
        <f t="shared" si="76"/>
        <v>45</v>
      </c>
      <c r="E1268"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>
        <f t="shared" si="77"/>
        <v>4772.5</v>
      </c>
      <c r="Q1268" s="5" t="s">
        <v>8325</v>
      </c>
      <c r="R1268" t="s">
        <v>8326</v>
      </c>
      <c r="S1268" s="9">
        <f t="shared" si="78"/>
        <v>41620.668344907404</v>
      </c>
      <c r="T1268" s="9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5">
        <f t="shared" si="76"/>
        <v>396</v>
      </c>
      <c r="E1269"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>
        <f t="shared" si="77"/>
        <v>11198</v>
      </c>
      <c r="Q1269" s="5" t="s">
        <v>8325</v>
      </c>
      <c r="R1269" t="s">
        <v>8326</v>
      </c>
      <c r="S1269" s="9">
        <f t="shared" si="78"/>
        <v>41449.376828703702</v>
      </c>
      <c r="T1269" s="9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5">
        <f t="shared" si="76"/>
        <v>2000</v>
      </c>
      <c r="E1270"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>
        <f t="shared" si="77"/>
        <v>7000</v>
      </c>
      <c r="Q1270" s="5" t="s">
        <v>8325</v>
      </c>
      <c r="R1270" t="s">
        <v>8326</v>
      </c>
      <c r="S1270" s="9">
        <f t="shared" si="78"/>
        <v>41507.637118055551</v>
      </c>
      <c r="T1270" s="9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5">
        <f t="shared" si="76"/>
        <v>1626</v>
      </c>
      <c r="E1271"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>
        <f t="shared" si="77"/>
        <v>10213</v>
      </c>
      <c r="Q1271" s="5" t="s">
        <v>8325</v>
      </c>
      <c r="R1271" t="s">
        <v>8326</v>
      </c>
      <c r="S1271" s="9">
        <f t="shared" si="78"/>
        <v>42445.614722222221</v>
      </c>
      <c r="T1271" s="9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5">
        <f t="shared" si="76"/>
        <v>1472</v>
      </c>
      <c r="E1272"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>
        <f t="shared" si="77"/>
        <v>5736</v>
      </c>
      <c r="Q1272" s="5" t="s">
        <v>8325</v>
      </c>
      <c r="R1272" t="s">
        <v>8326</v>
      </c>
      <c r="S1272" s="9">
        <f t="shared" si="78"/>
        <v>40933.648634259254</v>
      </c>
      <c r="T1272" s="9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5">
        <f t="shared" si="76"/>
        <v>135</v>
      </c>
      <c r="E1273"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>
        <f t="shared" si="77"/>
        <v>3817.5</v>
      </c>
      <c r="Q1273" s="5" t="s">
        <v>8325</v>
      </c>
      <c r="R1273" t="s">
        <v>8326</v>
      </c>
      <c r="S1273" s="9">
        <f t="shared" si="78"/>
        <v>41561.475219907406</v>
      </c>
      <c r="T1273" s="9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5">
        <f t="shared" si="76"/>
        <v>300</v>
      </c>
      <c r="E1274"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>
        <f t="shared" si="77"/>
        <v>2650</v>
      </c>
      <c r="Q1274" s="5" t="s">
        <v>8325</v>
      </c>
      <c r="R1274" t="s">
        <v>8326</v>
      </c>
      <c r="S1274" s="9">
        <f t="shared" si="78"/>
        <v>40274.536793981482</v>
      </c>
      <c r="T1274" s="9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5">
        <f t="shared" si="76"/>
        <v>140</v>
      </c>
      <c r="E1275"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>
        <f t="shared" si="77"/>
        <v>2070</v>
      </c>
      <c r="Q1275" s="5" t="s">
        <v>8325</v>
      </c>
      <c r="R1275" t="s">
        <v>8326</v>
      </c>
      <c r="S1275" s="9">
        <f t="shared" si="78"/>
        <v>41852.521886574068</v>
      </c>
      <c r="T1275" s="9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5">
        <f t="shared" si="76"/>
        <v>13743.839999999997</v>
      </c>
      <c r="E1276"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>
        <f t="shared" si="77"/>
        <v>19371.919999999998</v>
      </c>
      <c r="Q1276" s="5" t="s">
        <v>8325</v>
      </c>
      <c r="R1276" t="s">
        <v>8326</v>
      </c>
      <c r="S1276" s="9">
        <f t="shared" si="78"/>
        <v>41116.481770833328</v>
      </c>
      <c r="T1276" s="9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5">
        <f t="shared" si="76"/>
        <v>9321.0999999999985</v>
      </c>
      <c r="E1277"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>
        <f t="shared" si="77"/>
        <v>12160.55</v>
      </c>
      <c r="Q1277" s="5" t="s">
        <v>8325</v>
      </c>
      <c r="R1277" t="s">
        <v>8326</v>
      </c>
      <c r="S1277" s="9">
        <f t="shared" si="78"/>
        <v>41458.659571759257</v>
      </c>
      <c r="T1277" s="9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5">
        <f t="shared" si="76"/>
        <v>132.63000000000011</v>
      </c>
      <c r="E1278"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>
        <f t="shared" si="77"/>
        <v>1566.3150000000001</v>
      </c>
      <c r="Q1278" s="5" t="s">
        <v>8325</v>
      </c>
      <c r="R1278" t="s">
        <v>8326</v>
      </c>
      <c r="S1278" s="9">
        <f t="shared" si="78"/>
        <v>40007.49591435185</v>
      </c>
      <c r="T1278" s="9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5">
        <f t="shared" si="76"/>
        <v>918.64999999999964</v>
      </c>
      <c r="E1279"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>
        <f t="shared" si="77"/>
        <v>7959.3249999999998</v>
      </c>
      <c r="Q1279" s="5" t="s">
        <v>8325</v>
      </c>
      <c r="R1279" t="s">
        <v>8326</v>
      </c>
      <c r="S1279" s="9">
        <f t="shared" si="78"/>
        <v>41121.35355324074</v>
      </c>
      <c r="T1279" s="9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5">
        <f t="shared" si="76"/>
        <v>3571</v>
      </c>
      <c r="E1280"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>
        <f t="shared" si="77"/>
        <v>5035.5</v>
      </c>
      <c r="Q1280" s="5" t="s">
        <v>8325</v>
      </c>
      <c r="R1280" t="s">
        <v>8326</v>
      </c>
      <c r="S1280" s="9">
        <f t="shared" si="78"/>
        <v>41786.346828703703</v>
      </c>
      <c r="T1280" s="9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5">
        <f t="shared" si="76"/>
        <v>1348.17</v>
      </c>
      <c r="E1281"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>
        <f t="shared" si="77"/>
        <v>6932.085</v>
      </c>
      <c r="Q1281" s="5" t="s">
        <v>8325</v>
      </c>
      <c r="R1281" t="s">
        <v>8326</v>
      </c>
      <c r="S1281" s="9">
        <f t="shared" si="78"/>
        <v>41681.890856481477</v>
      </c>
      <c r="T1281" s="9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5">
        <f t="shared" si="76"/>
        <v>1636.7799999999988</v>
      </c>
      <c r="E1282"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>
        <f t="shared" si="77"/>
        <v>8318.39</v>
      </c>
      <c r="Q1282" s="5" t="s">
        <v>8325</v>
      </c>
      <c r="R1282" t="s">
        <v>8326</v>
      </c>
      <c r="S1282" s="9">
        <f t="shared" si="78"/>
        <v>40513.54923611111</v>
      </c>
      <c r="T1282" s="9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5">
        <f t="shared" ref="D1283:D1346" si="80">F1283-E1283</f>
        <v>750</v>
      </c>
      <c r="E1283"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>
        <f t="shared" ref="P1283:P1346" si="81">AVERAGE(D1283:E1283)</f>
        <v>3875</v>
      </c>
      <c r="Q1283" s="5" t="s">
        <v>8325</v>
      </c>
      <c r="R1283" t="s">
        <v>8326</v>
      </c>
      <c r="S1283" s="9">
        <f t="shared" ref="S1283:S1346" si="82">(K1283/86400)+25569+(-5/24)</f>
        <v>41463.535138888888</v>
      </c>
      <c r="T1283" s="9">
        <f t="shared" ref="T1283:T1346" si="83">(J1283/86400)+25569+(-5/24)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5">
        <f t="shared" si="80"/>
        <v>3542</v>
      </c>
      <c r="E1284"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>
        <f t="shared" si="81"/>
        <v>9271</v>
      </c>
      <c r="Q1284" s="5" t="s">
        <v>8325</v>
      </c>
      <c r="R1284" t="s">
        <v>8326</v>
      </c>
      <c r="S1284" s="9">
        <f t="shared" si="82"/>
        <v>41586.266840277771</v>
      </c>
      <c r="T1284" s="9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5">
        <f t="shared" si="80"/>
        <v>1110.5</v>
      </c>
      <c r="E1285"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>
        <f t="shared" si="81"/>
        <v>1055.25</v>
      </c>
      <c r="Q1285" s="5" t="s">
        <v>8325</v>
      </c>
      <c r="R1285" t="s">
        <v>8326</v>
      </c>
      <c r="S1285" s="9">
        <f t="shared" si="82"/>
        <v>41320.50913194444</v>
      </c>
      <c r="T1285" s="9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5">
        <f t="shared" si="80"/>
        <v>20</v>
      </c>
      <c r="E1286"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>
        <f t="shared" si="81"/>
        <v>1010</v>
      </c>
      <c r="Q1286" s="5" t="s">
        <v>8317</v>
      </c>
      <c r="R1286" t="s">
        <v>8318</v>
      </c>
      <c r="S1286" s="9">
        <f t="shared" si="82"/>
        <v>42712.026412037034</v>
      </c>
      <c r="T1286" s="9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5">
        <f t="shared" si="80"/>
        <v>33</v>
      </c>
      <c r="E1287"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>
        <f t="shared" si="81"/>
        <v>1016.5</v>
      </c>
      <c r="Q1287" s="5" t="s">
        <v>8317</v>
      </c>
      <c r="R1287" t="s">
        <v>8318</v>
      </c>
      <c r="S1287" s="9">
        <f t="shared" si="82"/>
        <v>42160.374710648146</v>
      </c>
      <c r="T1287" s="9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5">
        <f t="shared" si="80"/>
        <v>125</v>
      </c>
      <c r="E1288"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>
        <f t="shared" si="81"/>
        <v>812.5</v>
      </c>
      <c r="Q1288" s="5" t="s">
        <v>8317</v>
      </c>
      <c r="R1288" t="s">
        <v>8318</v>
      </c>
      <c r="S1288" s="9">
        <f t="shared" si="82"/>
        <v>42039.176238425927</v>
      </c>
      <c r="T1288" s="9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5">
        <f t="shared" si="80"/>
        <v>355</v>
      </c>
      <c r="E1289"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>
        <f t="shared" si="81"/>
        <v>302.5</v>
      </c>
      <c r="Q1289" s="5" t="s">
        <v>8317</v>
      </c>
      <c r="R1289" t="s">
        <v>8318</v>
      </c>
      <c r="S1289" s="9">
        <f t="shared" si="82"/>
        <v>42107.412685185183</v>
      </c>
      <c r="T1289" s="9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5">
        <f t="shared" si="80"/>
        <v>18</v>
      </c>
      <c r="E1290"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>
        <f t="shared" si="81"/>
        <v>2009</v>
      </c>
      <c r="Q1290" s="5" t="s">
        <v>8317</v>
      </c>
      <c r="R1290" t="s">
        <v>8318</v>
      </c>
      <c r="S1290" s="9">
        <f t="shared" si="82"/>
        <v>42560.946331018517</v>
      </c>
      <c r="T1290" s="9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5">
        <f t="shared" si="80"/>
        <v>376</v>
      </c>
      <c r="E1291"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>
        <f t="shared" si="81"/>
        <v>938</v>
      </c>
      <c r="Q1291" s="5" t="s">
        <v>8317</v>
      </c>
      <c r="R1291" t="s">
        <v>8318</v>
      </c>
      <c r="S1291" s="9">
        <f t="shared" si="82"/>
        <v>42708.926446759258</v>
      </c>
      <c r="T1291" s="9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5">
        <f t="shared" si="80"/>
        <v>300</v>
      </c>
      <c r="E1292"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>
        <f t="shared" si="81"/>
        <v>1900</v>
      </c>
      <c r="Q1292" s="5" t="s">
        <v>8317</v>
      </c>
      <c r="R1292" t="s">
        <v>8318</v>
      </c>
      <c r="S1292" s="9">
        <f t="shared" si="82"/>
        <v>42086.406608796293</v>
      </c>
      <c r="T1292" s="9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5">
        <f t="shared" si="80"/>
        <v>1371</v>
      </c>
      <c r="E1293"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>
        <f t="shared" si="81"/>
        <v>2185.5</v>
      </c>
      <c r="Q1293" s="5" t="s">
        <v>8317</v>
      </c>
      <c r="R1293" t="s">
        <v>8318</v>
      </c>
      <c r="S1293" s="9">
        <f t="shared" si="82"/>
        <v>42064.444340277776</v>
      </c>
      <c r="T1293" s="9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5">
        <f t="shared" si="80"/>
        <v>170</v>
      </c>
      <c r="E1294"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>
        <f t="shared" si="81"/>
        <v>935</v>
      </c>
      <c r="Q1294" s="5" t="s">
        <v>8317</v>
      </c>
      <c r="R1294" t="s">
        <v>8318</v>
      </c>
      <c r="S1294" s="9">
        <f t="shared" si="82"/>
        <v>42256.555879629632</v>
      </c>
      <c r="T1294" s="9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5">
        <f t="shared" si="80"/>
        <v>335</v>
      </c>
      <c r="E1295"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>
        <f t="shared" si="81"/>
        <v>7667.5</v>
      </c>
      <c r="Q1295" s="5" t="s">
        <v>8317</v>
      </c>
      <c r="R1295" t="s">
        <v>8318</v>
      </c>
      <c r="S1295" s="9">
        <f t="shared" si="82"/>
        <v>42292.492719907408</v>
      </c>
      <c r="T1295" s="9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5">
        <f t="shared" si="80"/>
        <v>110</v>
      </c>
      <c r="E1296"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>
        <f t="shared" si="81"/>
        <v>305</v>
      </c>
      <c r="Q1296" s="5" t="s">
        <v>8317</v>
      </c>
      <c r="R1296" t="s">
        <v>8318</v>
      </c>
      <c r="S1296" s="9">
        <f t="shared" si="82"/>
        <v>42278.245335648149</v>
      </c>
      <c r="T1296" s="9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5">
        <f t="shared" si="80"/>
        <v>49</v>
      </c>
      <c r="E1297"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>
        <f t="shared" si="81"/>
        <v>1274.5</v>
      </c>
      <c r="Q1297" s="5" t="s">
        <v>8317</v>
      </c>
      <c r="R1297" t="s">
        <v>8318</v>
      </c>
      <c r="S1297" s="9">
        <f t="shared" si="82"/>
        <v>42184.364548611113</v>
      </c>
      <c r="T1297" s="9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5">
        <f t="shared" si="80"/>
        <v>350</v>
      </c>
      <c r="E1298"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>
        <f t="shared" si="81"/>
        <v>600</v>
      </c>
      <c r="Q1298" s="5" t="s">
        <v>8317</v>
      </c>
      <c r="R1298" t="s">
        <v>8318</v>
      </c>
      <c r="S1298" s="9">
        <f t="shared" si="82"/>
        <v>42422.842280092591</v>
      </c>
      <c r="T1298" s="9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5">
        <f t="shared" si="80"/>
        <v>1905</v>
      </c>
      <c r="E1299"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>
        <f t="shared" si="81"/>
        <v>10952.5</v>
      </c>
      <c r="Q1299" s="5" t="s">
        <v>8317</v>
      </c>
      <c r="R1299" t="s">
        <v>8318</v>
      </c>
      <c r="S1299" s="9">
        <f t="shared" si="82"/>
        <v>42461.538865740738</v>
      </c>
      <c r="T1299" s="9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5">
        <f t="shared" si="80"/>
        <v>93</v>
      </c>
      <c r="E1300"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>
        <f t="shared" si="81"/>
        <v>1046.5</v>
      </c>
      <c r="Q1300" s="5" t="s">
        <v>8317</v>
      </c>
      <c r="R1300" t="s">
        <v>8318</v>
      </c>
      <c r="S1300" s="9">
        <f t="shared" si="82"/>
        <v>42458.472592592589</v>
      </c>
      <c r="T1300" s="9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5">
        <f t="shared" si="80"/>
        <v>840</v>
      </c>
      <c r="E1301"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>
        <f t="shared" si="81"/>
        <v>2170</v>
      </c>
      <c r="Q1301" s="5" t="s">
        <v>8317</v>
      </c>
      <c r="R1301" t="s">
        <v>8318</v>
      </c>
      <c r="S1301" s="9">
        <f t="shared" si="82"/>
        <v>42169.606006944443</v>
      </c>
      <c r="T1301" s="9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5">
        <f t="shared" si="80"/>
        <v>1050</v>
      </c>
      <c r="E1302"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>
        <f t="shared" si="81"/>
        <v>2025</v>
      </c>
      <c r="Q1302" s="5" t="s">
        <v>8317</v>
      </c>
      <c r="R1302" t="s">
        <v>8318</v>
      </c>
      <c r="S1302" s="9">
        <f t="shared" si="82"/>
        <v>42483.466874999998</v>
      </c>
      <c r="T1302" s="9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5">
        <f t="shared" si="80"/>
        <v>55</v>
      </c>
      <c r="E1303"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>
        <f t="shared" si="81"/>
        <v>1027.5</v>
      </c>
      <c r="Q1303" s="5" t="s">
        <v>8317</v>
      </c>
      <c r="R1303" t="s">
        <v>8318</v>
      </c>
      <c r="S1303" s="9">
        <f t="shared" si="82"/>
        <v>42195.541412037033</v>
      </c>
      <c r="T1303" s="9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5">
        <f t="shared" si="80"/>
        <v>0</v>
      </c>
      <c r="E1304"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>
        <f t="shared" si="81"/>
        <v>1250</v>
      </c>
      <c r="Q1304" s="5" t="s">
        <v>8317</v>
      </c>
      <c r="R1304" t="s">
        <v>8318</v>
      </c>
      <c r="S1304" s="9">
        <f t="shared" si="82"/>
        <v>42674.849664351852</v>
      </c>
      <c r="T1304" s="9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5">
        <f t="shared" si="80"/>
        <v>1059.1300000000001</v>
      </c>
      <c r="E1305"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>
        <f t="shared" si="81"/>
        <v>2279.5650000000001</v>
      </c>
      <c r="Q1305" s="5" t="s">
        <v>8317</v>
      </c>
      <c r="R1305" t="s">
        <v>8318</v>
      </c>
      <c r="S1305" s="9">
        <f t="shared" si="82"/>
        <v>42566.232870370368</v>
      </c>
      <c r="T1305" s="9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5">
        <f t="shared" si="80"/>
        <v>-24149</v>
      </c>
      <c r="E1306">
        <v>40000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>
        <f t="shared" si="81"/>
        <v>7925.5</v>
      </c>
      <c r="Q1306" s="5" t="s">
        <v>8319</v>
      </c>
      <c r="R1306" t="s">
        <v>8321</v>
      </c>
      <c r="S1306" s="9">
        <f t="shared" si="82"/>
        <v>42746.986168981479</v>
      </c>
      <c r="T1306" s="9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5">
        <f t="shared" si="80"/>
        <v>-22207</v>
      </c>
      <c r="E1307">
        <v>30000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>
        <f t="shared" si="81"/>
        <v>3896.5</v>
      </c>
      <c r="Q1307" s="5" t="s">
        <v>8319</v>
      </c>
      <c r="R1307" t="s">
        <v>8321</v>
      </c>
      <c r="S1307" s="9">
        <f t="shared" si="82"/>
        <v>42543.457268518519</v>
      </c>
      <c r="T1307" s="9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5">
        <f t="shared" si="80"/>
        <v>-38229</v>
      </c>
      <c r="E1308">
        <v>110000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>
        <f t="shared" si="81"/>
        <v>35885.5</v>
      </c>
      <c r="Q1308" s="5" t="s">
        <v>8319</v>
      </c>
      <c r="R1308" t="s">
        <v>8321</v>
      </c>
      <c r="S1308" s="9">
        <f t="shared" si="82"/>
        <v>41947.249236111107</v>
      </c>
      <c r="T1308" s="9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5">
        <f t="shared" si="80"/>
        <v>-44243</v>
      </c>
      <c r="E1309">
        <v>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>
        <f t="shared" si="81"/>
        <v>2878.5</v>
      </c>
      <c r="Q1309" s="5" t="s">
        <v>8319</v>
      </c>
      <c r="R1309" t="s">
        <v>8321</v>
      </c>
      <c r="S1309" s="9">
        <f t="shared" si="82"/>
        <v>42387.294895833336</v>
      </c>
      <c r="T1309" s="9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5">
        <f t="shared" si="80"/>
        <v>-8864</v>
      </c>
      <c r="E1310">
        <v>10000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>
        <f t="shared" si="81"/>
        <v>568</v>
      </c>
      <c r="Q1310" s="5" t="s">
        <v>8319</v>
      </c>
      <c r="R1310" t="s">
        <v>8321</v>
      </c>
      <c r="S1310" s="9">
        <f t="shared" si="82"/>
        <v>42611.405231481483</v>
      </c>
      <c r="T1310" s="9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5">
        <f t="shared" si="80"/>
        <v>1379</v>
      </c>
      <c r="E1311">
        <v>11500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>
        <f t="shared" si="81"/>
        <v>6439.5</v>
      </c>
      <c r="Q1311" s="5" t="s">
        <v>8319</v>
      </c>
      <c r="R1311" t="s">
        <v>8321</v>
      </c>
      <c r="S1311" s="9">
        <f t="shared" si="82"/>
        <v>42257.674398148149</v>
      </c>
      <c r="T1311" s="9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5">
        <f t="shared" si="80"/>
        <v>-16900</v>
      </c>
      <c r="E1312">
        <v>20000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>
        <f t="shared" si="81"/>
        <v>1550</v>
      </c>
      <c r="Q1312" s="5" t="s">
        <v>8319</v>
      </c>
      <c r="R1312" t="s">
        <v>8321</v>
      </c>
      <c r="S1312" s="9">
        <f t="shared" si="82"/>
        <v>42556.458912037029</v>
      </c>
      <c r="T1312" s="9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5">
        <f t="shared" si="80"/>
        <v>-169930</v>
      </c>
      <c r="E1313">
        <v>250000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>
        <f t="shared" si="81"/>
        <v>40035</v>
      </c>
      <c r="Q1313" s="5" t="s">
        <v>8319</v>
      </c>
      <c r="R1313" t="s">
        <v>8321</v>
      </c>
      <c r="S1313" s="9">
        <f t="shared" si="82"/>
        <v>42669.593969907401</v>
      </c>
      <c r="T1313" s="9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5">
        <f t="shared" si="80"/>
        <v>-4572</v>
      </c>
      <c r="E1314">
        <v>4600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>
        <f t="shared" si="81"/>
        <v>14</v>
      </c>
      <c r="Q1314" s="5" t="s">
        <v>8319</v>
      </c>
      <c r="R1314" t="s">
        <v>8321</v>
      </c>
      <c r="S1314" s="9">
        <f t="shared" si="82"/>
        <v>42082.494467592587</v>
      </c>
      <c r="T1314" s="9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5">
        <f t="shared" si="80"/>
        <v>-27554</v>
      </c>
      <c r="E1315">
        <v>40000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>
        <f t="shared" si="81"/>
        <v>6223</v>
      </c>
      <c r="Q1315" s="5" t="s">
        <v>8319</v>
      </c>
      <c r="R1315" t="s">
        <v>8321</v>
      </c>
      <c r="S1315" s="9">
        <f t="shared" si="82"/>
        <v>42402.50131944444</v>
      </c>
      <c r="T1315" s="9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5">
        <f t="shared" si="80"/>
        <v>-177972</v>
      </c>
      <c r="E1316">
        <v>180000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>
        <f t="shared" si="81"/>
        <v>1014</v>
      </c>
      <c r="Q1316" s="5" t="s">
        <v>8319</v>
      </c>
      <c r="R1316" t="s">
        <v>8321</v>
      </c>
      <c r="S1316" s="9">
        <f t="shared" si="82"/>
        <v>42604.461342592585</v>
      </c>
      <c r="T1316" s="9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5">
        <f t="shared" si="80"/>
        <v>-59596</v>
      </c>
      <c r="E1317">
        <v>100000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>
        <f t="shared" si="81"/>
        <v>20202</v>
      </c>
      <c r="Q1317" s="5" t="s">
        <v>8319</v>
      </c>
      <c r="R1317" t="s">
        <v>8321</v>
      </c>
      <c r="S1317" s="9">
        <f t="shared" si="82"/>
        <v>42278.289907407401</v>
      </c>
      <c r="T1317" s="9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5">
        <f t="shared" si="80"/>
        <v>-74999</v>
      </c>
      <c r="E1318">
        <v>75000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>
        <f t="shared" si="81"/>
        <v>0.5</v>
      </c>
      <c r="Q1318" s="5" t="s">
        <v>8319</v>
      </c>
      <c r="R1318" t="s">
        <v>8321</v>
      </c>
      <c r="S1318" s="9">
        <f t="shared" si="82"/>
        <v>42393.753576388888</v>
      </c>
      <c r="T1318" s="9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5">
        <f t="shared" si="80"/>
        <v>-188533</v>
      </c>
      <c r="E1319">
        <v>200000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>
        <f t="shared" si="81"/>
        <v>5733.5</v>
      </c>
      <c r="Q1319" s="5" t="s">
        <v>8319</v>
      </c>
      <c r="R1319" t="s">
        <v>8321</v>
      </c>
      <c r="S1319" s="9">
        <f t="shared" si="82"/>
        <v>42520.027152777773</v>
      </c>
      <c r="T1319" s="9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5">
        <f t="shared" si="80"/>
        <v>-33870</v>
      </c>
      <c r="E1320">
        <v>40000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>
        <f t="shared" si="81"/>
        <v>3065</v>
      </c>
      <c r="Q1320" s="5" t="s">
        <v>8319</v>
      </c>
      <c r="R1320" t="s">
        <v>8321</v>
      </c>
      <c r="S1320" s="9">
        <f t="shared" si="82"/>
        <v>41984.835324074076</v>
      </c>
      <c r="T1320" s="9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5">
        <f t="shared" si="80"/>
        <v>-4924</v>
      </c>
      <c r="E1321">
        <v>5800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>
        <f t="shared" si="81"/>
        <v>438</v>
      </c>
      <c r="Q1321" s="5" t="s">
        <v>8319</v>
      </c>
      <c r="R1321" t="s">
        <v>8321</v>
      </c>
      <c r="S1321" s="9">
        <f t="shared" si="82"/>
        <v>41816.603761574072</v>
      </c>
      <c r="T1321" s="9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5">
        <f t="shared" si="80"/>
        <v>-99497</v>
      </c>
      <c r="E1322">
        <v>100000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>
        <f t="shared" si="81"/>
        <v>251.5</v>
      </c>
      <c r="Q1322" s="5" t="s">
        <v>8319</v>
      </c>
      <c r="R1322" t="s">
        <v>8321</v>
      </c>
      <c r="S1322" s="9">
        <f t="shared" si="82"/>
        <v>42705.482013888883</v>
      </c>
      <c r="T1322" s="9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5">
        <f t="shared" si="80"/>
        <v>-455981</v>
      </c>
      <c r="E1323">
        <v>462000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>
        <f t="shared" si="81"/>
        <v>3009.5</v>
      </c>
      <c r="Q1323" s="5" t="s">
        <v>8319</v>
      </c>
      <c r="R1323" t="s">
        <v>8321</v>
      </c>
      <c r="S1323" s="9">
        <f t="shared" si="82"/>
        <v>42697.540937499994</v>
      </c>
      <c r="T1323" s="9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5">
        <f t="shared" si="80"/>
        <v>-34894</v>
      </c>
      <c r="E1324">
        <v>35000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>
        <f t="shared" si="81"/>
        <v>53</v>
      </c>
      <c r="Q1324" s="5" t="s">
        <v>8319</v>
      </c>
      <c r="R1324" t="s">
        <v>8321</v>
      </c>
      <c r="S1324" s="9">
        <f t="shared" si="82"/>
        <v>42115.448206018518</v>
      </c>
      <c r="T1324" s="9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5">
        <f t="shared" si="80"/>
        <v>-13668</v>
      </c>
      <c r="E1325">
        <v>15000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>
        <f t="shared" si="81"/>
        <v>666</v>
      </c>
      <c r="Q1325" s="5" t="s">
        <v>8319</v>
      </c>
      <c r="R1325" t="s">
        <v>8321</v>
      </c>
      <c r="S1325" s="9">
        <f t="shared" si="82"/>
        <v>42451.490115740737</v>
      </c>
      <c r="T1325" s="9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5">
        <f t="shared" si="80"/>
        <v>-45080</v>
      </c>
      <c r="E1326">
        <v>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>
        <f t="shared" si="81"/>
        <v>2460</v>
      </c>
      <c r="Q1326" s="5" t="s">
        <v>8319</v>
      </c>
      <c r="R1326" t="s">
        <v>8321</v>
      </c>
      <c r="S1326" s="9">
        <f t="shared" si="82"/>
        <v>42626.425370370365</v>
      </c>
      <c r="T1326" s="9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5">
        <f t="shared" si="80"/>
        <v>-19514</v>
      </c>
      <c r="E1327">
        <v>20000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>
        <f t="shared" si="81"/>
        <v>243</v>
      </c>
      <c r="Q1327" s="5" t="s">
        <v>8319</v>
      </c>
      <c r="R1327" t="s">
        <v>8321</v>
      </c>
      <c r="S1327" s="9">
        <f t="shared" si="82"/>
        <v>42703.877719907403</v>
      </c>
      <c r="T1327" s="9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5">
        <f t="shared" si="80"/>
        <v>-98870</v>
      </c>
      <c r="E1328">
        <v>100000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>
        <f t="shared" si="81"/>
        <v>565</v>
      </c>
      <c r="Q1328" s="5" t="s">
        <v>8319</v>
      </c>
      <c r="R1328" t="s">
        <v>8321</v>
      </c>
      <c r="S1328" s="9">
        <f t="shared" si="82"/>
        <v>41974.583657407406</v>
      </c>
      <c r="T1328" s="9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5">
        <f t="shared" si="80"/>
        <v>-46295</v>
      </c>
      <c r="E1329">
        <v>48000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>
        <f t="shared" si="81"/>
        <v>852.5</v>
      </c>
      <c r="Q1329" s="5" t="s">
        <v>8319</v>
      </c>
      <c r="R1329" t="s">
        <v>8321</v>
      </c>
      <c r="S1329" s="9">
        <f t="shared" si="82"/>
        <v>42123.470312500001</v>
      </c>
      <c r="T1329" s="9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5">
        <f t="shared" si="80"/>
        <v>-73252</v>
      </c>
      <c r="E1330">
        <v>75000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>
        <f t="shared" si="81"/>
        <v>874</v>
      </c>
      <c r="Q1330" s="5" t="s">
        <v>8319</v>
      </c>
      <c r="R1330" t="s">
        <v>8321</v>
      </c>
      <c r="S1330" s="9">
        <f t="shared" si="82"/>
        <v>42612.434421296297</v>
      </c>
      <c r="T1330" s="9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5">
        <f t="shared" si="80"/>
        <v>-49592</v>
      </c>
      <c r="E1331">
        <v>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>
        <f t="shared" si="81"/>
        <v>204</v>
      </c>
      <c r="Q1331" s="5" t="s">
        <v>8319</v>
      </c>
      <c r="R1331" t="s">
        <v>8321</v>
      </c>
      <c r="S1331" s="9">
        <f t="shared" si="82"/>
        <v>41935.013252314813</v>
      </c>
      <c r="T1331" s="9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5">
        <f t="shared" si="80"/>
        <v>-27127</v>
      </c>
      <c r="E1332">
        <v>35000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>
        <f t="shared" si="81"/>
        <v>3936.5</v>
      </c>
      <c r="Q1332" s="5" t="s">
        <v>8319</v>
      </c>
      <c r="R1332" t="s">
        <v>8321</v>
      </c>
      <c r="S1332" s="9">
        <f t="shared" si="82"/>
        <v>42522.068391203698</v>
      </c>
      <c r="T1332" s="9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5">
        <f t="shared" si="80"/>
        <v>-246583</v>
      </c>
      <c r="E1333">
        <v>250000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>
        <f t="shared" si="81"/>
        <v>1708.5</v>
      </c>
      <c r="Q1333" s="5" t="s">
        <v>8319</v>
      </c>
      <c r="R1333" t="s">
        <v>8321</v>
      </c>
      <c r="S1333" s="9">
        <f t="shared" si="82"/>
        <v>42569.295763888884</v>
      </c>
      <c r="T1333" s="9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5">
        <f t="shared" si="80"/>
        <v>-10115</v>
      </c>
      <c r="E1334">
        <v>10115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>
        <f t="shared" si="81"/>
        <v>0</v>
      </c>
      <c r="Q1334" s="5" t="s">
        <v>8319</v>
      </c>
      <c r="R1334" t="s">
        <v>8321</v>
      </c>
      <c r="S1334" s="9">
        <f t="shared" si="82"/>
        <v>42731.851944444446</v>
      </c>
      <c r="T1334" s="9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5">
        <f t="shared" si="80"/>
        <v>-2500</v>
      </c>
      <c r="E1335">
        <v>2500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>
        <f t="shared" si="81"/>
        <v>0</v>
      </c>
      <c r="Q1335" s="5" t="s">
        <v>8319</v>
      </c>
      <c r="R1335" t="s">
        <v>8321</v>
      </c>
      <c r="S1335" s="9">
        <f t="shared" si="82"/>
        <v>41805.8984375</v>
      </c>
      <c r="T1335" s="9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5">
        <f t="shared" si="80"/>
        <v>-118697</v>
      </c>
      <c r="E1336">
        <v>133000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>
        <f t="shared" si="81"/>
        <v>7151.5</v>
      </c>
      <c r="Q1336" s="5" t="s">
        <v>8319</v>
      </c>
      <c r="R1336" t="s">
        <v>8321</v>
      </c>
      <c r="S1336" s="9">
        <f t="shared" si="82"/>
        <v>42410.565821759257</v>
      </c>
      <c r="T1336" s="9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5">
        <f t="shared" si="80"/>
        <v>-20060</v>
      </c>
      <c r="E1337">
        <v>25000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>
        <f t="shared" si="81"/>
        <v>2470</v>
      </c>
      <c r="Q1337" s="5" t="s">
        <v>8319</v>
      </c>
      <c r="R1337" t="s">
        <v>8321</v>
      </c>
      <c r="S1337" s="9">
        <f t="shared" si="82"/>
        <v>42313.728032407402</v>
      </c>
      <c r="T1337" s="9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5">
        <f t="shared" si="80"/>
        <v>-15053</v>
      </c>
      <c r="E1338">
        <v>100000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>
        <f t="shared" si="81"/>
        <v>42473.5</v>
      </c>
      <c r="Q1338" s="5" t="s">
        <v>8319</v>
      </c>
      <c r="R1338" t="s">
        <v>8321</v>
      </c>
      <c r="S1338" s="9">
        <f t="shared" si="82"/>
        <v>41955.655416666668</v>
      </c>
      <c r="T1338" s="9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5">
        <f t="shared" si="80"/>
        <v>-25309</v>
      </c>
      <c r="E1339">
        <v>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>
        <f t="shared" si="81"/>
        <v>12345.5</v>
      </c>
      <c r="Q1339" s="5" t="s">
        <v>8319</v>
      </c>
      <c r="R1339" t="s">
        <v>8321</v>
      </c>
      <c r="S1339" s="9">
        <f t="shared" si="82"/>
        <v>42767.368969907409</v>
      </c>
      <c r="T1339" s="9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5">
        <f t="shared" si="80"/>
        <v>-29009</v>
      </c>
      <c r="E1340">
        <v>30000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>
        <f t="shared" si="81"/>
        <v>495.5</v>
      </c>
      <c r="Q1340" s="5" t="s">
        <v>8319</v>
      </c>
      <c r="R1340" t="s">
        <v>8321</v>
      </c>
      <c r="S1340" s="9">
        <f t="shared" si="82"/>
        <v>42188.595289351848</v>
      </c>
      <c r="T1340" s="9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5">
        <f t="shared" si="80"/>
        <v>-46683</v>
      </c>
      <c r="E1341">
        <v>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>
        <f t="shared" si="81"/>
        <v>1658.5</v>
      </c>
      <c r="Q1341" s="5" t="s">
        <v>8319</v>
      </c>
      <c r="R1341" t="s">
        <v>8321</v>
      </c>
      <c r="S1341" s="9">
        <f t="shared" si="82"/>
        <v>41936.438831018517</v>
      </c>
      <c r="T1341" s="9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5">
        <f t="shared" si="80"/>
        <v>-1680</v>
      </c>
      <c r="E1342">
        <v>1680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>
        <f t="shared" si="81"/>
        <v>0</v>
      </c>
      <c r="Q1342" s="5" t="s">
        <v>8319</v>
      </c>
      <c r="R1342" t="s">
        <v>8321</v>
      </c>
      <c r="S1342" s="9">
        <f t="shared" si="82"/>
        <v>41836.387187499997</v>
      </c>
      <c r="T1342" s="9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5">
        <f t="shared" si="80"/>
        <v>-7410</v>
      </c>
      <c r="E1343">
        <v>25000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>
        <f t="shared" si="81"/>
        <v>8795</v>
      </c>
      <c r="Q1343" s="5" t="s">
        <v>8319</v>
      </c>
      <c r="R1343" t="s">
        <v>8321</v>
      </c>
      <c r="S1343" s="9">
        <f t="shared" si="82"/>
        <v>42612.415706018517</v>
      </c>
      <c r="T1343" s="9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5">
        <f t="shared" si="80"/>
        <v>-49900</v>
      </c>
      <c r="E1344">
        <v>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>
        <f t="shared" si="81"/>
        <v>50</v>
      </c>
      <c r="Q1344" s="5" t="s">
        <v>8319</v>
      </c>
      <c r="R1344" t="s">
        <v>8321</v>
      </c>
      <c r="S1344" s="9">
        <f t="shared" si="82"/>
        <v>42172.608090277776</v>
      </c>
      <c r="T1344" s="9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5">
        <f t="shared" si="80"/>
        <v>1149</v>
      </c>
      <c r="E1345">
        <v>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>
        <f t="shared" si="81"/>
        <v>25574.5</v>
      </c>
      <c r="Q1345" s="5" t="s">
        <v>8319</v>
      </c>
      <c r="R1345" t="s">
        <v>8321</v>
      </c>
      <c r="S1345" s="9">
        <f t="shared" si="82"/>
        <v>42542.318090277775</v>
      </c>
      <c r="T1345" s="9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5">
        <f t="shared" si="80"/>
        <v>4166</v>
      </c>
      <c r="E1346"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>
        <f t="shared" si="81"/>
        <v>2833</v>
      </c>
      <c r="Q1346" s="5" t="s">
        <v>8322</v>
      </c>
      <c r="R1346" t="s">
        <v>8323</v>
      </c>
      <c r="S1346" s="9">
        <f t="shared" si="82"/>
        <v>42522.581469907404</v>
      </c>
      <c r="T1346" s="9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5">
        <f t="shared" ref="D1347:D1410" si="84">F1347-E1347</f>
        <v>75</v>
      </c>
      <c r="E1347"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>
        <f t="shared" ref="P1347:P1410" si="85">AVERAGE(D1347:E1347)</f>
        <v>187.5</v>
      </c>
      <c r="Q1347" s="5" t="s">
        <v>8322</v>
      </c>
      <c r="R1347" t="s">
        <v>8323</v>
      </c>
      <c r="S1347" s="9">
        <f t="shared" ref="S1347:S1410" si="86">(K1347/86400)+25569+(-5/24)</f>
        <v>41799.606006944443</v>
      </c>
      <c r="T1347" s="9">
        <f t="shared" ref="T1347:T1410" si="87">(J1347/86400)+25569+(-5/24)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5">
        <f t="shared" si="84"/>
        <v>2319</v>
      </c>
      <c r="E1348"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>
        <f t="shared" si="85"/>
        <v>3609.5</v>
      </c>
      <c r="Q1348" s="5" t="s">
        <v>8322</v>
      </c>
      <c r="R1348" t="s">
        <v>8323</v>
      </c>
      <c r="S1348" s="9">
        <f t="shared" si="86"/>
        <v>41421.867488425924</v>
      </c>
      <c r="T1348" s="9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5">
        <f t="shared" si="84"/>
        <v>55</v>
      </c>
      <c r="E1349"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>
        <f t="shared" si="85"/>
        <v>1277.5</v>
      </c>
      <c r="Q1349" s="5" t="s">
        <v>8322</v>
      </c>
      <c r="R1349" t="s">
        <v>8323</v>
      </c>
      <c r="S1349" s="9">
        <f t="shared" si="86"/>
        <v>42040.429687499993</v>
      </c>
      <c r="T1349" s="9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5">
        <f t="shared" si="84"/>
        <v>110</v>
      </c>
      <c r="E1350"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>
        <f t="shared" si="85"/>
        <v>2992.5</v>
      </c>
      <c r="Q1350" s="5" t="s">
        <v>8322</v>
      </c>
      <c r="R1350" t="s">
        <v>8323</v>
      </c>
      <c r="S1350" s="9">
        <f t="shared" si="86"/>
        <v>41963.297835648147</v>
      </c>
      <c r="T1350" s="9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5">
        <f t="shared" si="84"/>
        <v>5210</v>
      </c>
      <c r="E1351"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>
        <f t="shared" si="85"/>
        <v>5105</v>
      </c>
      <c r="Q1351" s="5" t="s">
        <v>8322</v>
      </c>
      <c r="R1351" t="s">
        <v>8323</v>
      </c>
      <c r="S1351" s="9">
        <f t="shared" si="86"/>
        <v>42317.124247685184</v>
      </c>
      <c r="T1351" s="9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5">
        <f t="shared" si="84"/>
        <v>202.5</v>
      </c>
      <c r="E1352"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>
        <f t="shared" si="85"/>
        <v>2601.25</v>
      </c>
      <c r="Q1352" s="5" t="s">
        <v>8322</v>
      </c>
      <c r="R1352" t="s">
        <v>8323</v>
      </c>
      <c r="S1352" s="9">
        <f t="shared" si="86"/>
        <v>42333.804791666662</v>
      </c>
      <c r="T1352" s="9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5">
        <f t="shared" si="84"/>
        <v>253</v>
      </c>
      <c r="E1353"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>
        <f t="shared" si="85"/>
        <v>10126.5</v>
      </c>
      <c r="Q1353" s="5" t="s">
        <v>8322</v>
      </c>
      <c r="R1353" t="s">
        <v>8323</v>
      </c>
      <c r="S1353" s="9">
        <f t="shared" si="86"/>
        <v>42382.531759259255</v>
      </c>
      <c r="T1353" s="9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5">
        <f t="shared" si="84"/>
        <v>3614</v>
      </c>
      <c r="E1354"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>
        <f t="shared" si="85"/>
        <v>6807</v>
      </c>
      <c r="Q1354" s="5" t="s">
        <v>8322</v>
      </c>
      <c r="R1354" t="s">
        <v>8323</v>
      </c>
      <c r="S1354" s="9">
        <f t="shared" si="86"/>
        <v>42200.369976851849</v>
      </c>
      <c r="T1354" s="9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5">
        <f t="shared" si="84"/>
        <v>336</v>
      </c>
      <c r="E1355"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>
        <f t="shared" si="85"/>
        <v>668</v>
      </c>
      <c r="Q1355" s="5" t="s">
        <v>8322</v>
      </c>
      <c r="R1355" t="s">
        <v>8323</v>
      </c>
      <c r="S1355" s="9">
        <f t="shared" si="86"/>
        <v>41308.909583333334</v>
      </c>
      <c r="T1355" s="9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5">
        <f t="shared" si="84"/>
        <v>363</v>
      </c>
      <c r="E1356"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>
        <f t="shared" si="85"/>
        <v>781.5</v>
      </c>
      <c r="Q1356" s="5" t="s">
        <v>8322</v>
      </c>
      <c r="R1356" t="s">
        <v>8323</v>
      </c>
      <c r="S1356" s="9">
        <f t="shared" si="86"/>
        <v>42502.599293981482</v>
      </c>
      <c r="T1356" s="9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5">
        <f t="shared" si="84"/>
        <v>567</v>
      </c>
      <c r="E1357"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>
        <f t="shared" si="85"/>
        <v>1533.5</v>
      </c>
      <c r="Q1357" s="5" t="s">
        <v>8322</v>
      </c>
      <c r="R1357" t="s">
        <v>8323</v>
      </c>
      <c r="S1357" s="9">
        <f t="shared" si="86"/>
        <v>41213.046354166661</v>
      </c>
      <c r="T1357" s="9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5">
        <f t="shared" si="84"/>
        <v>2815.5600000000004</v>
      </c>
      <c r="E1358"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>
        <f t="shared" si="85"/>
        <v>3107.78</v>
      </c>
      <c r="Q1358" s="5" t="s">
        <v>8322</v>
      </c>
      <c r="R1358" t="s">
        <v>8323</v>
      </c>
      <c r="S1358" s="9">
        <f t="shared" si="86"/>
        <v>41429.830555555549</v>
      </c>
      <c r="T1358" s="9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5">
        <f t="shared" si="84"/>
        <v>506</v>
      </c>
      <c r="E1359"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>
        <f t="shared" si="85"/>
        <v>1253</v>
      </c>
      <c r="Q1359" s="5" t="s">
        <v>8322</v>
      </c>
      <c r="R1359" t="s">
        <v>8323</v>
      </c>
      <c r="S1359" s="9">
        <f t="shared" si="86"/>
        <v>41304.753900462958</v>
      </c>
      <c r="T1359" s="9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5">
        <f t="shared" si="84"/>
        <v>350</v>
      </c>
      <c r="E1360"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>
        <f t="shared" si="85"/>
        <v>1675</v>
      </c>
      <c r="Q1360" s="5" t="s">
        <v>8322</v>
      </c>
      <c r="R1360" t="s">
        <v>8323</v>
      </c>
      <c r="S1360" s="9">
        <f t="shared" si="86"/>
        <v>40689.362534722219</v>
      </c>
      <c r="T1360" s="9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5">
        <f t="shared" si="84"/>
        <v>104</v>
      </c>
      <c r="E1361"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>
        <f t="shared" si="85"/>
        <v>382</v>
      </c>
      <c r="Q1361" s="5" t="s">
        <v>8322</v>
      </c>
      <c r="R1361" t="s">
        <v>8323</v>
      </c>
      <c r="S1361" s="9">
        <f t="shared" si="86"/>
        <v>40668.606365740736</v>
      </c>
      <c r="T1361" s="9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5">
        <f t="shared" si="84"/>
        <v>1098</v>
      </c>
      <c r="E1362"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>
        <f t="shared" si="85"/>
        <v>1299</v>
      </c>
      <c r="Q1362" s="5" t="s">
        <v>8322</v>
      </c>
      <c r="R1362" t="s">
        <v>8323</v>
      </c>
      <c r="S1362" s="9">
        <f t="shared" si="86"/>
        <v>41095.692361111105</v>
      </c>
      <c r="T1362" s="9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5">
        <f t="shared" si="84"/>
        <v>1559</v>
      </c>
      <c r="E1363"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>
        <f t="shared" si="85"/>
        <v>3779.5</v>
      </c>
      <c r="Q1363" s="5" t="s">
        <v>8322</v>
      </c>
      <c r="R1363" t="s">
        <v>8323</v>
      </c>
      <c r="S1363" s="9">
        <f t="shared" si="86"/>
        <v>41781.508935185186</v>
      </c>
      <c r="T1363" s="9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5">
        <f t="shared" si="84"/>
        <v>91</v>
      </c>
      <c r="E1364"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>
        <f t="shared" si="85"/>
        <v>545.5</v>
      </c>
      <c r="Q1364" s="5" t="s">
        <v>8322</v>
      </c>
      <c r="R1364" t="s">
        <v>8323</v>
      </c>
      <c r="S1364" s="9">
        <f t="shared" si="86"/>
        <v>41464.726053240738</v>
      </c>
      <c r="T1364" s="9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5">
        <f t="shared" si="84"/>
        <v>0</v>
      </c>
      <c r="E1365"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>
        <f t="shared" si="85"/>
        <v>100</v>
      </c>
      <c r="Q1365" s="5" t="s">
        <v>8322</v>
      </c>
      <c r="R1365" t="s">
        <v>8323</v>
      </c>
      <c r="S1365" s="9">
        <f t="shared" si="86"/>
        <v>42396.635729166665</v>
      </c>
      <c r="T1365" s="9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5">
        <f t="shared" si="84"/>
        <v>7830</v>
      </c>
      <c r="E1366"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>
        <f t="shared" si="85"/>
        <v>24915</v>
      </c>
      <c r="Q1366" s="5" t="s">
        <v>8325</v>
      </c>
      <c r="R1366" t="s">
        <v>8326</v>
      </c>
      <c r="S1366" s="9">
        <f t="shared" si="86"/>
        <v>41951.487337962964</v>
      </c>
      <c r="T1366" s="9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5">
        <f t="shared" si="84"/>
        <v>20</v>
      </c>
      <c r="E1367"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>
        <f t="shared" si="85"/>
        <v>3760</v>
      </c>
      <c r="Q1367" s="5" t="s">
        <v>8325</v>
      </c>
      <c r="R1367" t="s">
        <v>8326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5">
        <f t="shared" si="84"/>
        <v>1986.6900000000005</v>
      </c>
      <c r="E1368"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>
        <f t="shared" si="85"/>
        <v>4743.3450000000003</v>
      </c>
      <c r="Q1368" s="5" t="s">
        <v>8325</v>
      </c>
      <c r="R1368" t="s">
        <v>8326</v>
      </c>
      <c r="S1368" s="9">
        <f t="shared" si="86"/>
        <v>41924.787766203699</v>
      </c>
      <c r="T1368" s="9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5">
        <f t="shared" si="84"/>
        <v>713</v>
      </c>
      <c r="E1369"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>
        <f t="shared" si="85"/>
        <v>2856.5</v>
      </c>
      <c r="Q1369" s="5" t="s">
        <v>8325</v>
      </c>
      <c r="R1369" t="s">
        <v>8326</v>
      </c>
      <c r="S1369" s="9">
        <f t="shared" si="86"/>
        <v>42291.794560185182</v>
      </c>
      <c r="T1369" s="9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5">
        <f t="shared" si="84"/>
        <v>535</v>
      </c>
      <c r="E1370"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>
        <f t="shared" si="85"/>
        <v>2767.5</v>
      </c>
      <c r="Q1370" s="5" t="s">
        <v>8325</v>
      </c>
      <c r="R1370" t="s">
        <v>8326</v>
      </c>
      <c r="S1370" s="9">
        <f t="shared" si="86"/>
        <v>42145.982569444437</v>
      </c>
      <c r="T1370" s="9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5">
        <f t="shared" si="84"/>
        <v>1730.6299999999974</v>
      </c>
      <c r="E1371"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>
        <f t="shared" si="85"/>
        <v>17045.314999999999</v>
      </c>
      <c r="Q1371" s="5" t="s">
        <v>8325</v>
      </c>
      <c r="R1371" t="s">
        <v>8326</v>
      </c>
      <c r="S1371" s="9">
        <f t="shared" si="86"/>
        <v>41710.385949074072</v>
      </c>
      <c r="T1371" s="9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5">
        <f t="shared" si="84"/>
        <v>55</v>
      </c>
      <c r="E1372"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>
        <f t="shared" si="85"/>
        <v>777.5</v>
      </c>
      <c r="Q1372" s="5" t="s">
        <v>8325</v>
      </c>
      <c r="R1372" t="s">
        <v>8326</v>
      </c>
      <c r="S1372" s="9">
        <f t="shared" si="86"/>
        <v>41547.795023148145</v>
      </c>
      <c r="T1372" s="9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5">
        <f t="shared" si="84"/>
        <v>496</v>
      </c>
      <c r="E1373"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>
        <f t="shared" si="85"/>
        <v>3747.5</v>
      </c>
      <c r="Q1373" s="5" t="s">
        <v>8325</v>
      </c>
      <c r="R1373" t="s">
        <v>8326</v>
      </c>
      <c r="S1373" s="9">
        <f t="shared" si="86"/>
        <v>42101.550254629627</v>
      </c>
      <c r="T1373" s="9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5">
        <f t="shared" si="84"/>
        <v>120</v>
      </c>
      <c r="E1374"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>
        <f t="shared" si="85"/>
        <v>310</v>
      </c>
      <c r="Q1374" s="5" t="s">
        <v>8325</v>
      </c>
      <c r="R1374" t="s">
        <v>8326</v>
      </c>
      <c r="S1374" s="9">
        <f t="shared" si="86"/>
        <v>41072.53162037037</v>
      </c>
      <c r="T1374" s="9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5">
        <f t="shared" si="84"/>
        <v>501</v>
      </c>
      <c r="E1375"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>
        <f t="shared" si="85"/>
        <v>5250.5</v>
      </c>
      <c r="Q1375" s="5" t="s">
        <v>8325</v>
      </c>
      <c r="R1375" t="s">
        <v>8326</v>
      </c>
      <c r="S1375" s="9">
        <f t="shared" si="86"/>
        <v>42704.743437499994</v>
      </c>
      <c r="T1375" s="9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5">
        <f t="shared" si="84"/>
        <v>1342</v>
      </c>
      <c r="E1376"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>
        <f t="shared" si="85"/>
        <v>1421</v>
      </c>
      <c r="Q1376" s="5" t="s">
        <v>8325</v>
      </c>
      <c r="R1376" t="s">
        <v>8326</v>
      </c>
      <c r="S1376" s="9">
        <f t="shared" si="86"/>
        <v>42423.953564814808</v>
      </c>
      <c r="T1376" s="9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5">
        <f t="shared" si="84"/>
        <v>2853</v>
      </c>
      <c r="E1377"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>
        <f t="shared" si="85"/>
        <v>3426.5</v>
      </c>
      <c r="Q1377" s="5" t="s">
        <v>8325</v>
      </c>
      <c r="R1377" t="s">
        <v>8326</v>
      </c>
      <c r="S1377" s="9">
        <f t="shared" si="86"/>
        <v>42719.857858796291</v>
      </c>
      <c r="T1377" s="9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5">
        <f t="shared" si="84"/>
        <v>5642</v>
      </c>
      <c r="E1378"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>
        <f t="shared" si="85"/>
        <v>4671</v>
      </c>
      <c r="Q1378" s="5" t="s">
        <v>8325</v>
      </c>
      <c r="R1378" t="s">
        <v>8326</v>
      </c>
      <c r="S1378" s="9">
        <f t="shared" si="86"/>
        <v>42677.460717592585</v>
      </c>
      <c r="T1378" s="9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5">
        <f t="shared" si="84"/>
        <v>210</v>
      </c>
      <c r="E1379"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>
        <f t="shared" si="85"/>
        <v>755</v>
      </c>
      <c r="Q1379" s="5" t="s">
        <v>8325</v>
      </c>
      <c r="R1379" t="s">
        <v>8326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5">
        <f t="shared" si="84"/>
        <v>2067</v>
      </c>
      <c r="E1380"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>
        <f t="shared" si="85"/>
        <v>2033.5</v>
      </c>
      <c r="Q1380" s="5" t="s">
        <v>8325</v>
      </c>
      <c r="R1380" t="s">
        <v>8326</v>
      </c>
      <c r="S1380" s="9">
        <f t="shared" si="86"/>
        <v>42568.551041666666</v>
      </c>
      <c r="T1380" s="9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5">
        <f t="shared" si="84"/>
        <v>1160</v>
      </c>
      <c r="E1381"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>
        <f t="shared" si="85"/>
        <v>5580</v>
      </c>
      <c r="Q1381" s="5" t="s">
        <v>8325</v>
      </c>
      <c r="R1381" t="s">
        <v>8326</v>
      </c>
      <c r="S1381" s="9">
        <f t="shared" si="86"/>
        <v>42130.283287037033</v>
      </c>
      <c r="T1381" s="9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5">
        <f t="shared" si="84"/>
        <v>81</v>
      </c>
      <c r="E1382"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>
        <f t="shared" si="85"/>
        <v>53</v>
      </c>
      <c r="Q1382" s="5" t="s">
        <v>8325</v>
      </c>
      <c r="R1382" t="s">
        <v>8326</v>
      </c>
      <c r="S1382" s="9">
        <f t="shared" si="86"/>
        <v>42141.554467592585</v>
      </c>
      <c r="T1382" s="9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5">
        <f t="shared" si="84"/>
        <v>355</v>
      </c>
      <c r="E1383"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>
        <f t="shared" si="85"/>
        <v>2677.5</v>
      </c>
      <c r="Q1383" s="5" t="s">
        <v>8325</v>
      </c>
      <c r="R1383" t="s">
        <v>8326</v>
      </c>
      <c r="S1383" s="9">
        <f t="shared" si="86"/>
        <v>42703.006076388883</v>
      </c>
      <c r="T1383" s="9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5">
        <f t="shared" si="84"/>
        <v>349</v>
      </c>
      <c r="E1384"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>
        <f t="shared" si="85"/>
        <v>4174.5</v>
      </c>
      <c r="Q1384" s="5" t="s">
        <v>8325</v>
      </c>
      <c r="R1384" t="s">
        <v>8326</v>
      </c>
      <c r="S1384" s="9">
        <f t="shared" si="86"/>
        <v>41370.591851851852</v>
      </c>
      <c r="T1384" s="9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5">
        <f t="shared" si="84"/>
        <v>2473</v>
      </c>
      <c r="E1385"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>
        <f t="shared" si="85"/>
        <v>2336.5</v>
      </c>
      <c r="Q1385" s="5" t="s">
        <v>8325</v>
      </c>
      <c r="R1385" t="s">
        <v>8326</v>
      </c>
      <c r="S1385" s="9">
        <f t="shared" si="86"/>
        <v>42706.866643518515</v>
      </c>
      <c r="T1385" s="9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5">
        <f t="shared" si="84"/>
        <v>843</v>
      </c>
      <c r="E1386"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>
        <f t="shared" si="85"/>
        <v>2171.5</v>
      </c>
      <c r="Q1386" s="5" t="s">
        <v>8325</v>
      </c>
      <c r="R1386" t="s">
        <v>8326</v>
      </c>
      <c r="S1386" s="9">
        <f t="shared" si="86"/>
        <v>42160.526874999996</v>
      </c>
      <c r="T1386" s="9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5">
        <f t="shared" si="84"/>
        <v>832.48999999999978</v>
      </c>
      <c r="E1387"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>
        <f t="shared" si="85"/>
        <v>4416.2449999999999</v>
      </c>
      <c r="Q1387" s="5" t="s">
        <v>8325</v>
      </c>
      <c r="R1387" t="s">
        <v>8326</v>
      </c>
      <c r="S1387" s="9">
        <f t="shared" si="86"/>
        <v>42433.480567129627</v>
      </c>
      <c r="T1387" s="9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5">
        <f t="shared" si="84"/>
        <v>475</v>
      </c>
      <c r="E1388"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>
        <f t="shared" si="85"/>
        <v>437.5</v>
      </c>
      <c r="Q1388" s="5" t="s">
        <v>8325</v>
      </c>
      <c r="R1388" t="s">
        <v>8326</v>
      </c>
      <c r="S1388" s="9">
        <f t="shared" si="86"/>
        <v>42184.438530092586</v>
      </c>
      <c r="T1388" s="9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5">
        <f t="shared" si="84"/>
        <v>1465</v>
      </c>
      <c r="E1389"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>
        <f t="shared" si="85"/>
        <v>2732.5</v>
      </c>
      <c r="Q1389" s="5" t="s">
        <v>8325</v>
      </c>
      <c r="R1389" t="s">
        <v>8326</v>
      </c>
      <c r="S1389" s="9">
        <f t="shared" si="86"/>
        <v>42126.712905092594</v>
      </c>
      <c r="T1389" s="9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5">
        <f t="shared" si="84"/>
        <v>1740.37</v>
      </c>
      <c r="E1390"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>
        <f t="shared" si="85"/>
        <v>3370.1849999999999</v>
      </c>
      <c r="Q1390" s="5" t="s">
        <v>8325</v>
      </c>
      <c r="R1390" t="s">
        <v>8326</v>
      </c>
      <c r="S1390" s="9">
        <f t="shared" si="86"/>
        <v>42634.406446759262</v>
      </c>
      <c r="T1390" s="9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5">
        <f t="shared" si="84"/>
        <v>227</v>
      </c>
      <c r="E1391"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>
        <f t="shared" si="85"/>
        <v>363.5</v>
      </c>
      <c r="Q1391" s="5" t="s">
        <v>8325</v>
      </c>
      <c r="R1391" t="s">
        <v>8326</v>
      </c>
      <c r="S1391" s="9">
        <f t="shared" si="86"/>
        <v>42565.272650462961</v>
      </c>
      <c r="T1391" s="9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5">
        <f t="shared" si="84"/>
        <v>255</v>
      </c>
      <c r="E1392"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>
        <f t="shared" si="85"/>
        <v>1527.5</v>
      </c>
      <c r="Q1392" s="5" t="s">
        <v>8325</v>
      </c>
      <c r="R1392" t="s">
        <v>8326</v>
      </c>
      <c r="S1392" s="9">
        <f t="shared" si="86"/>
        <v>42087.594976851855</v>
      </c>
      <c r="T1392" s="9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5">
        <f t="shared" si="84"/>
        <v>51</v>
      </c>
      <c r="E1393"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>
        <f t="shared" si="85"/>
        <v>275.5</v>
      </c>
      <c r="Q1393" s="5" t="s">
        <v>8325</v>
      </c>
      <c r="R1393" t="s">
        <v>8326</v>
      </c>
      <c r="S1393" s="9">
        <f t="shared" si="86"/>
        <v>42193.442337962959</v>
      </c>
      <c r="T1393" s="9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5">
        <f t="shared" si="84"/>
        <v>341</v>
      </c>
      <c r="E1394"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>
        <f t="shared" si="85"/>
        <v>1420.5</v>
      </c>
      <c r="Q1394" s="5" t="s">
        <v>8325</v>
      </c>
      <c r="R1394" t="s">
        <v>8326</v>
      </c>
      <c r="S1394" s="9">
        <f t="shared" si="86"/>
        <v>42400.946597222217</v>
      </c>
      <c r="T1394" s="9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5">
        <f t="shared" si="84"/>
        <v>235</v>
      </c>
      <c r="E1395"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>
        <f t="shared" si="85"/>
        <v>5117.5</v>
      </c>
      <c r="Q1395" s="5" t="s">
        <v>8325</v>
      </c>
      <c r="R1395" t="s">
        <v>8326</v>
      </c>
      <c r="S1395" s="9">
        <f t="shared" si="86"/>
        <v>42553.473645833328</v>
      </c>
      <c r="T1395" s="9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5">
        <f t="shared" si="84"/>
        <v>166</v>
      </c>
      <c r="E1396"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>
        <f t="shared" si="85"/>
        <v>458</v>
      </c>
      <c r="Q1396" s="5" t="s">
        <v>8325</v>
      </c>
      <c r="R1396" t="s">
        <v>8326</v>
      </c>
      <c r="S1396" s="9">
        <f t="shared" si="86"/>
        <v>42751.936643518515</v>
      </c>
      <c r="T1396" s="9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5">
        <f t="shared" si="84"/>
        <v>416</v>
      </c>
      <c r="E1397"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>
        <f t="shared" si="85"/>
        <v>1958</v>
      </c>
      <c r="Q1397" s="5" t="s">
        <v>8325</v>
      </c>
      <c r="R1397" t="s">
        <v>8326</v>
      </c>
      <c r="S1397" s="9">
        <f t="shared" si="86"/>
        <v>42719.700011574074</v>
      </c>
      <c r="T1397" s="9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5">
        <f t="shared" si="84"/>
        <v>438</v>
      </c>
      <c r="E1398"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>
        <f t="shared" si="85"/>
        <v>3219</v>
      </c>
      <c r="Q1398" s="5" t="s">
        <v>8325</v>
      </c>
      <c r="R1398" t="s">
        <v>8326</v>
      </c>
      <c r="S1398" s="9">
        <f t="shared" si="86"/>
        <v>42018.790300925924</v>
      </c>
      <c r="T1398" s="9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5">
        <f t="shared" si="84"/>
        <v>1385</v>
      </c>
      <c r="E1399"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>
        <f t="shared" si="85"/>
        <v>5692.5</v>
      </c>
      <c r="Q1399" s="5" t="s">
        <v>8325</v>
      </c>
      <c r="R1399" t="s">
        <v>8326</v>
      </c>
      <c r="S1399" s="9">
        <f t="shared" si="86"/>
        <v>42640.709606481476</v>
      </c>
      <c r="T1399" s="9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5">
        <f t="shared" si="84"/>
        <v>426</v>
      </c>
      <c r="E1400"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>
        <f t="shared" si="85"/>
        <v>2413</v>
      </c>
      <c r="Q1400" s="5" t="s">
        <v>8325</v>
      </c>
      <c r="R1400" t="s">
        <v>8326</v>
      </c>
      <c r="S1400" s="9">
        <f t="shared" si="86"/>
        <v>42526.665902777771</v>
      </c>
      <c r="T1400" s="9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5">
        <f t="shared" si="84"/>
        <v>2353</v>
      </c>
      <c r="E1401"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>
        <f t="shared" si="85"/>
        <v>5676.5</v>
      </c>
      <c r="Q1401" s="5" t="s">
        <v>8325</v>
      </c>
      <c r="R1401" t="s">
        <v>8326</v>
      </c>
      <c r="S1401" s="9">
        <f t="shared" si="86"/>
        <v>41888.795983796292</v>
      </c>
      <c r="T1401" s="9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5">
        <f t="shared" si="84"/>
        <v>236</v>
      </c>
      <c r="E1402"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>
        <f t="shared" si="85"/>
        <v>293</v>
      </c>
      <c r="Q1402" s="5" t="s">
        <v>8325</v>
      </c>
      <c r="R1402" t="s">
        <v>8326</v>
      </c>
      <c r="S1402" s="9">
        <f t="shared" si="86"/>
        <v>42498.132789351854</v>
      </c>
      <c r="T1402" s="9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5">
        <f t="shared" si="84"/>
        <v>9913</v>
      </c>
      <c r="E1403"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>
        <f t="shared" si="85"/>
        <v>6206.5</v>
      </c>
      <c r="Q1403" s="5" t="s">
        <v>8325</v>
      </c>
      <c r="R1403" t="s">
        <v>8326</v>
      </c>
      <c r="S1403" s="9">
        <f t="shared" si="86"/>
        <v>41399.787893518514</v>
      </c>
      <c r="T1403" s="9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5">
        <f t="shared" si="84"/>
        <v>229</v>
      </c>
      <c r="E1404"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>
        <f t="shared" si="85"/>
        <v>1364.5</v>
      </c>
      <c r="Q1404" s="5" t="s">
        <v>8325</v>
      </c>
      <c r="R1404" t="s">
        <v>8326</v>
      </c>
      <c r="S1404" s="9">
        <f t="shared" si="86"/>
        <v>42064.845034722217</v>
      </c>
      <c r="T1404" s="9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5">
        <f t="shared" si="84"/>
        <v>103</v>
      </c>
      <c r="E1405"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>
        <f t="shared" si="85"/>
        <v>2051.5</v>
      </c>
      <c r="Q1405" s="5" t="s">
        <v>8325</v>
      </c>
      <c r="R1405" t="s">
        <v>8326</v>
      </c>
      <c r="S1405" s="9">
        <f t="shared" si="86"/>
        <v>41450.854571759257</v>
      </c>
      <c r="T1405" s="9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5">
        <f t="shared" si="84"/>
        <v>-14259</v>
      </c>
      <c r="E1406">
        <v>14500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>
        <f t="shared" si="85"/>
        <v>120.5</v>
      </c>
      <c r="Q1406" s="5" t="s">
        <v>8322</v>
      </c>
      <c r="R1406" t="s">
        <v>8341</v>
      </c>
      <c r="S1406" s="9">
        <f t="shared" si="86"/>
        <v>42032.30190972222</v>
      </c>
      <c r="T1406" s="9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5">
        <f t="shared" si="84"/>
        <v>-24895</v>
      </c>
      <c r="E1407">
        <v>25000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>
        <f t="shared" si="85"/>
        <v>52.5</v>
      </c>
      <c r="Q1407" s="5" t="s">
        <v>8322</v>
      </c>
      <c r="R1407" t="s">
        <v>8341</v>
      </c>
      <c r="S1407" s="9">
        <f t="shared" si="86"/>
        <v>41941.472233796296</v>
      </c>
      <c r="T1407" s="9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5">
        <f t="shared" si="84"/>
        <v>-11985</v>
      </c>
      <c r="E1408">
        <v>12000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>
        <f t="shared" si="85"/>
        <v>7.5</v>
      </c>
      <c r="Q1408" s="5" t="s">
        <v>8322</v>
      </c>
      <c r="R1408" t="s">
        <v>8341</v>
      </c>
      <c r="S1408" s="9">
        <f t="shared" si="86"/>
        <v>42297.224618055552</v>
      </c>
      <c r="T1408" s="9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5">
        <f t="shared" si="84"/>
        <v>-2985</v>
      </c>
      <c r="E1409">
        <v>3000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>
        <f t="shared" si="85"/>
        <v>7.5</v>
      </c>
      <c r="Q1409" s="5" t="s">
        <v>8322</v>
      </c>
      <c r="R1409" t="s">
        <v>8341</v>
      </c>
      <c r="S1409" s="9">
        <f t="shared" si="86"/>
        <v>41838.32844907407</v>
      </c>
      <c r="T1409" s="9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5">
        <f t="shared" si="84"/>
        <v>-928</v>
      </c>
      <c r="E1410">
        <v>1000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>
        <f t="shared" si="85"/>
        <v>36</v>
      </c>
      <c r="Q1410" s="5" t="s">
        <v>8322</v>
      </c>
      <c r="R1410" t="s">
        <v>8341</v>
      </c>
      <c r="S1410" s="9">
        <f t="shared" si="86"/>
        <v>42291.663842592585</v>
      </c>
      <c r="T1410" s="9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5">
        <f t="shared" ref="D1411:D1474" si="88">F1411-E1411</f>
        <v>-4000</v>
      </c>
      <c r="E1411">
        <v>4000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>
        <f t="shared" ref="P1411:P1474" si="89">AVERAGE(D1411:E1411)</f>
        <v>0</v>
      </c>
      <c r="Q1411" s="5" t="s">
        <v>8322</v>
      </c>
      <c r="R1411" t="s">
        <v>8341</v>
      </c>
      <c r="S1411" s="9">
        <f t="shared" ref="S1411:S1474" si="90">(K1411/86400)+25569+(-5/24)</f>
        <v>41944.925173611111</v>
      </c>
      <c r="T1411" s="9">
        <f t="shared" ref="T1411:T1474" si="91">(J1411/86400)+25569+(-5/24)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5">
        <f t="shared" si="88"/>
        <v>-5999</v>
      </c>
      <c r="E1412">
        <v>6000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>
        <f t="shared" si="89"/>
        <v>0.5</v>
      </c>
      <c r="Q1412" s="5" t="s">
        <v>8322</v>
      </c>
      <c r="R1412" t="s">
        <v>8341</v>
      </c>
      <c r="S1412" s="9">
        <f t="shared" si="90"/>
        <v>42479.110185185178</v>
      </c>
      <c r="T1412" s="9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5">
        <f t="shared" si="88"/>
        <v>-2993</v>
      </c>
      <c r="E1413">
        <v>3000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>
        <f t="shared" si="89"/>
        <v>3.5</v>
      </c>
      <c r="Q1413" s="5" t="s">
        <v>8322</v>
      </c>
      <c r="R1413" t="s">
        <v>8341</v>
      </c>
      <c r="S1413" s="9">
        <f t="shared" si="90"/>
        <v>42012.850694444445</v>
      </c>
      <c r="T1413" s="9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5">
        <f t="shared" si="88"/>
        <v>-6680</v>
      </c>
      <c r="E1414">
        <v>7000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>
        <f t="shared" si="89"/>
        <v>160</v>
      </c>
      <c r="Q1414" s="5" t="s">
        <v>8322</v>
      </c>
      <c r="R1414" t="s">
        <v>8341</v>
      </c>
      <c r="S1414" s="9">
        <f t="shared" si="90"/>
        <v>41946.855312499996</v>
      </c>
      <c r="T1414" s="9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5">
        <f t="shared" si="88"/>
        <v>-1900</v>
      </c>
      <c r="E1415">
        <v>2000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>
        <f t="shared" si="89"/>
        <v>50</v>
      </c>
      <c r="Q1415" s="5" t="s">
        <v>8322</v>
      </c>
      <c r="R1415" t="s">
        <v>8341</v>
      </c>
      <c r="S1415" s="9">
        <f t="shared" si="90"/>
        <v>42360.228819444441</v>
      </c>
      <c r="T1415" s="9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5">
        <f t="shared" si="88"/>
        <v>-499</v>
      </c>
      <c r="E1416">
        <v>500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>
        <f t="shared" si="89"/>
        <v>0.5</v>
      </c>
      <c r="Q1416" s="5" t="s">
        <v>8322</v>
      </c>
      <c r="R1416" t="s">
        <v>8341</v>
      </c>
      <c r="S1416" s="9">
        <f t="shared" si="90"/>
        <v>42708.044756944444</v>
      </c>
      <c r="T1416" s="9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5">
        <f t="shared" si="88"/>
        <v>-3600</v>
      </c>
      <c r="E1417">
        <v>4400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>
        <f t="shared" si="89"/>
        <v>400</v>
      </c>
      <c r="Q1417" s="5" t="s">
        <v>8322</v>
      </c>
      <c r="R1417" t="s">
        <v>8341</v>
      </c>
      <c r="S1417" s="9">
        <f t="shared" si="90"/>
        <v>42192.467488425922</v>
      </c>
      <c r="T1417" s="9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5">
        <f t="shared" si="88"/>
        <v>-50000</v>
      </c>
      <c r="E1418">
        <v>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>
        <f t="shared" si="89"/>
        <v>0</v>
      </c>
      <c r="Q1418" s="5" t="s">
        <v>8322</v>
      </c>
      <c r="R1418" t="s">
        <v>8341</v>
      </c>
      <c r="S1418" s="9">
        <f t="shared" si="90"/>
        <v>42299.717812499999</v>
      </c>
      <c r="T1418" s="9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5">
        <f t="shared" si="88"/>
        <v>-4445</v>
      </c>
      <c r="E1419">
        <v>4500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>
        <f t="shared" si="89"/>
        <v>27.5</v>
      </c>
      <c r="Q1419" s="5" t="s">
        <v>8322</v>
      </c>
      <c r="R1419" t="s">
        <v>8341</v>
      </c>
      <c r="S1419" s="9">
        <f t="shared" si="90"/>
        <v>42231.941828703704</v>
      </c>
      <c r="T1419" s="9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5">
        <f t="shared" si="88"/>
        <v>-2994</v>
      </c>
      <c r="E1420">
        <v>3000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>
        <f t="shared" si="89"/>
        <v>3</v>
      </c>
      <c r="Q1420" s="5" t="s">
        <v>8322</v>
      </c>
      <c r="R1420" t="s">
        <v>8341</v>
      </c>
      <c r="S1420" s="9">
        <f t="shared" si="90"/>
        <v>42395.248078703698</v>
      </c>
      <c r="T1420" s="9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5">
        <f t="shared" si="88"/>
        <v>-5855</v>
      </c>
      <c r="E1421">
        <v>6300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>
        <f t="shared" si="89"/>
        <v>222.5</v>
      </c>
      <c r="Q1421" s="5" t="s">
        <v>8322</v>
      </c>
      <c r="R1421" t="s">
        <v>8341</v>
      </c>
      <c r="S1421" s="9">
        <f t="shared" si="90"/>
        <v>42622.24790509259</v>
      </c>
      <c r="T1421" s="9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5">
        <f t="shared" si="88"/>
        <v>-107</v>
      </c>
      <c r="E1422">
        <v>110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>
        <f t="shared" si="89"/>
        <v>1.5</v>
      </c>
      <c r="Q1422" s="5" t="s">
        <v>8322</v>
      </c>
      <c r="R1422" t="s">
        <v>8341</v>
      </c>
      <c r="S1422" s="9">
        <f t="shared" si="90"/>
        <v>42524.459328703706</v>
      </c>
      <c r="T1422" s="9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5">
        <f t="shared" si="88"/>
        <v>-199800</v>
      </c>
      <c r="E1423">
        <v>200000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>
        <f t="shared" si="89"/>
        <v>100</v>
      </c>
      <c r="Q1423" s="5" t="s">
        <v>8322</v>
      </c>
      <c r="R1423" t="s">
        <v>8341</v>
      </c>
      <c r="S1423" s="9">
        <f t="shared" si="90"/>
        <v>42013.707280092589</v>
      </c>
      <c r="T1423" s="9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5">
        <f t="shared" si="88"/>
        <v>-24974</v>
      </c>
      <c r="E1424">
        <v>25000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>
        <f t="shared" si="89"/>
        <v>13</v>
      </c>
      <c r="Q1424" s="5" t="s">
        <v>8322</v>
      </c>
      <c r="R1424" t="s">
        <v>8341</v>
      </c>
      <c r="S1424" s="9">
        <f t="shared" si="90"/>
        <v>42604.031296296293</v>
      </c>
      <c r="T1424" s="9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5">
        <f t="shared" si="88"/>
        <v>-29900</v>
      </c>
      <c r="E1425">
        <v>30000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>
        <f t="shared" si="89"/>
        <v>50</v>
      </c>
      <c r="Q1425" s="5" t="s">
        <v>8322</v>
      </c>
      <c r="R1425" t="s">
        <v>8341</v>
      </c>
      <c r="S1425" s="9">
        <f t="shared" si="90"/>
        <v>42340.151979166665</v>
      </c>
      <c r="T1425" s="9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5">
        <f t="shared" si="88"/>
        <v>-5973</v>
      </c>
      <c r="E1426">
        <v>7500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>
        <f t="shared" si="89"/>
        <v>763.5</v>
      </c>
      <c r="Q1426" s="5" t="s">
        <v>8322</v>
      </c>
      <c r="R1426" t="s">
        <v>8341</v>
      </c>
      <c r="S1426" s="9">
        <f t="shared" si="90"/>
        <v>42676.509282407402</v>
      </c>
      <c r="T1426" s="9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5">
        <f t="shared" si="88"/>
        <v>-13000</v>
      </c>
      <c r="E1427">
        <v>13000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>
        <f t="shared" si="89"/>
        <v>0</v>
      </c>
      <c r="Q1427" s="5" t="s">
        <v>8322</v>
      </c>
      <c r="R1427" t="s">
        <v>8341</v>
      </c>
      <c r="S1427" s="9">
        <f t="shared" si="90"/>
        <v>42092.923136574071</v>
      </c>
      <c r="T1427" s="9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5">
        <f t="shared" si="88"/>
        <v>-1000</v>
      </c>
      <c r="E1428">
        <v>1000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>
        <f t="shared" si="89"/>
        <v>0</v>
      </c>
      <c r="Q1428" s="5" t="s">
        <v>8322</v>
      </c>
      <c r="R1428" t="s">
        <v>8341</v>
      </c>
      <c r="S1428" s="9">
        <f t="shared" si="90"/>
        <v>42180.181944444441</v>
      </c>
      <c r="T1428" s="9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5">
        <f t="shared" si="88"/>
        <v>-4581</v>
      </c>
      <c r="E1429">
        <v>5000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>
        <f t="shared" si="89"/>
        <v>209.5</v>
      </c>
      <c r="Q1429" s="5" t="s">
        <v>8322</v>
      </c>
      <c r="R1429" t="s">
        <v>8341</v>
      </c>
      <c r="S1429" s="9">
        <f t="shared" si="90"/>
        <v>42601.643344907403</v>
      </c>
      <c r="T1429" s="9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5">
        <f t="shared" si="88"/>
        <v>-955</v>
      </c>
      <c r="E1430">
        <v>1000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>
        <f t="shared" si="89"/>
        <v>22.5</v>
      </c>
      <c r="Q1430" s="5" t="s">
        <v>8322</v>
      </c>
      <c r="R1430" t="s">
        <v>8341</v>
      </c>
      <c r="S1430" s="9">
        <f t="shared" si="90"/>
        <v>42432.171493055554</v>
      </c>
      <c r="T1430" s="9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5">
        <f t="shared" si="88"/>
        <v>-10000</v>
      </c>
      <c r="E1431">
        <v>10000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>
        <f t="shared" si="89"/>
        <v>0</v>
      </c>
      <c r="Q1431" s="5" t="s">
        <v>8322</v>
      </c>
      <c r="R1431" t="s">
        <v>8341</v>
      </c>
      <c r="S1431" s="9">
        <f t="shared" si="90"/>
        <v>42073.852337962962</v>
      </c>
      <c r="T1431" s="9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5">
        <f t="shared" si="88"/>
        <v>-4597</v>
      </c>
      <c r="E1432">
        <v>5000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>
        <f t="shared" si="89"/>
        <v>201.5</v>
      </c>
      <c r="Q1432" s="5" t="s">
        <v>8322</v>
      </c>
      <c r="R1432" t="s">
        <v>8341</v>
      </c>
      <c r="S1432" s="9">
        <f t="shared" si="90"/>
        <v>41961.605185185188</v>
      </c>
      <c r="T1432" s="9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5">
        <f t="shared" si="88"/>
        <v>-11569</v>
      </c>
      <c r="E1433">
        <v>17000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>
        <f t="shared" si="89"/>
        <v>2715.5</v>
      </c>
      <c r="Q1433" s="5" t="s">
        <v>8322</v>
      </c>
      <c r="R1433" t="s">
        <v>8341</v>
      </c>
      <c r="S1433" s="9">
        <f t="shared" si="90"/>
        <v>42304.002499999995</v>
      </c>
      <c r="T1433" s="9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5">
        <f t="shared" si="88"/>
        <v>-40000</v>
      </c>
      <c r="E1434">
        <v>40000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>
        <f t="shared" si="89"/>
        <v>0</v>
      </c>
      <c r="Q1434" s="5" t="s">
        <v>8322</v>
      </c>
      <c r="R1434" t="s">
        <v>8341</v>
      </c>
      <c r="S1434" s="9">
        <f t="shared" si="90"/>
        <v>42175.572083333333</v>
      </c>
      <c r="T1434" s="9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5">
        <f t="shared" si="88"/>
        <v>-11195</v>
      </c>
      <c r="E1435">
        <v>12000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>
        <f t="shared" si="89"/>
        <v>402.5</v>
      </c>
      <c r="Q1435" s="5" t="s">
        <v>8322</v>
      </c>
      <c r="R1435" t="s">
        <v>8341</v>
      </c>
      <c r="S1435" s="9">
        <f t="shared" si="90"/>
        <v>42673.417534722219</v>
      </c>
      <c r="T1435" s="9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5">
        <f t="shared" si="88"/>
        <v>-73810</v>
      </c>
      <c r="E1436">
        <v>82000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>
        <f t="shared" si="89"/>
        <v>4095</v>
      </c>
      <c r="Q1436" s="5" t="s">
        <v>8322</v>
      </c>
      <c r="R1436" t="s">
        <v>8341</v>
      </c>
      <c r="S1436" s="9">
        <f t="shared" si="90"/>
        <v>42142.558773148143</v>
      </c>
      <c r="T1436" s="9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5">
        <f t="shared" si="88"/>
        <v>-14985</v>
      </c>
      <c r="E1437">
        <v>15000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>
        <f t="shared" si="89"/>
        <v>7.5</v>
      </c>
      <c r="Q1437" s="5" t="s">
        <v>8322</v>
      </c>
      <c r="R1437" t="s">
        <v>8341</v>
      </c>
      <c r="S1437" s="9">
        <f t="shared" si="90"/>
        <v>42258.57199074074</v>
      </c>
      <c r="T1437" s="9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5">
        <f t="shared" si="88"/>
        <v>-9923</v>
      </c>
      <c r="E1438">
        <v>10000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>
        <f t="shared" si="89"/>
        <v>38.5</v>
      </c>
      <c r="Q1438" s="5" t="s">
        <v>8322</v>
      </c>
      <c r="R1438" t="s">
        <v>8341</v>
      </c>
      <c r="S1438" s="9">
        <f t="shared" si="90"/>
        <v>42391.141863425924</v>
      </c>
      <c r="T1438" s="9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5">
        <f t="shared" si="88"/>
        <v>-2193</v>
      </c>
      <c r="E1439">
        <v>3000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>
        <f t="shared" si="89"/>
        <v>403.5</v>
      </c>
      <c r="Q1439" s="5" t="s">
        <v>8322</v>
      </c>
      <c r="R1439" t="s">
        <v>8341</v>
      </c>
      <c r="S1439" s="9">
        <f t="shared" si="90"/>
        <v>41796.32336805555</v>
      </c>
      <c r="T1439" s="9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5">
        <f t="shared" si="88"/>
        <v>-19400</v>
      </c>
      <c r="E1440">
        <v>20000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>
        <f t="shared" si="89"/>
        <v>300</v>
      </c>
      <c r="Q1440" s="5" t="s">
        <v>8322</v>
      </c>
      <c r="R1440" t="s">
        <v>8341</v>
      </c>
      <c r="S1440" s="9">
        <f t="shared" si="90"/>
        <v>42457.663182870368</v>
      </c>
      <c r="T1440" s="9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5">
        <f t="shared" si="88"/>
        <v>-2545</v>
      </c>
      <c r="E1441">
        <v>2725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>
        <f t="shared" si="89"/>
        <v>90</v>
      </c>
      <c r="Q1441" s="5" t="s">
        <v>8322</v>
      </c>
      <c r="R1441" t="s">
        <v>8341</v>
      </c>
      <c r="S1441" s="9">
        <f t="shared" si="90"/>
        <v>42040.621539351851</v>
      </c>
      <c r="T1441" s="9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5">
        <f t="shared" si="88"/>
        <v>-12999</v>
      </c>
      <c r="E1442">
        <v>13000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>
        <f t="shared" si="89"/>
        <v>0.5</v>
      </c>
      <c r="Q1442" s="5" t="s">
        <v>8322</v>
      </c>
      <c r="R1442" t="s">
        <v>8341</v>
      </c>
      <c r="S1442" s="9">
        <f t="shared" si="90"/>
        <v>42486.540081018517</v>
      </c>
      <c r="T1442" s="9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5">
        <f t="shared" si="88"/>
        <v>-177980</v>
      </c>
      <c r="E1443">
        <v>180000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>
        <f t="shared" si="89"/>
        <v>1010</v>
      </c>
      <c r="Q1443" s="5" t="s">
        <v>8322</v>
      </c>
      <c r="R1443" t="s">
        <v>8341</v>
      </c>
      <c r="S1443" s="9">
        <f t="shared" si="90"/>
        <v>42198.557511574072</v>
      </c>
      <c r="T1443" s="9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5">
        <f t="shared" si="88"/>
        <v>-1500</v>
      </c>
      <c r="E1444">
        <v>1500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>
        <f t="shared" si="89"/>
        <v>0</v>
      </c>
      <c r="Q1444" s="5" t="s">
        <v>8322</v>
      </c>
      <c r="R1444" t="s">
        <v>8341</v>
      </c>
      <c r="S1444" s="9">
        <f t="shared" si="90"/>
        <v>42485.437013888884</v>
      </c>
      <c r="T1444" s="9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5">
        <f t="shared" si="88"/>
        <v>-13000</v>
      </c>
      <c r="E1445">
        <v>13000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>
        <f t="shared" si="89"/>
        <v>0</v>
      </c>
      <c r="Q1445" s="5" t="s">
        <v>8322</v>
      </c>
      <c r="R1445" t="s">
        <v>8341</v>
      </c>
      <c r="S1445" s="9">
        <f t="shared" si="90"/>
        <v>42707.71769675926</v>
      </c>
      <c r="T1445" s="9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5">
        <f t="shared" si="88"/>
        <v>-4950</v>
      </c>
      <c r="E1446">
        <v>4950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>
        <f t="shared" si="89"/>
        <v>0</v>
      </c>
      <c r="Q1446" s="5" t="s">
        <v>8322</v>
      </c>
      <c r="R1446" t="s">
        <v>8341</v>
      </c>
      <c r="S1446" s="9">
        <f t="shared" si="90"/>
        <v>42199.665069444447</v>
      </c>
      <c r="T1446" s="9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5">
        <f t="shared" si="88"/>
        <v>-130000</v>
      </c>
      <c r="E1447">
        <v>130000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>
        <f t="shared" si="89"/>
        <v>0</v>
      </c>
      <c r="Q1447" s="5" t="s">
        <v>8322</v>
      </c>
      <c r="R1447" t="s">
        <v>8341</v>
      </c>
      <c r="S1447" s="9">
        <f t="shared" si="90"/>
        <v>42139.333969907406</v>
      </c>
      <c r="T1447" s="9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5">
        <f t="shared" si="88"/>
        <v>-900</v>
      </c>
      <c r="E1448">
        <v>900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>
        <f t="shared" si="89"/>
        <v>0</v>
      </c>
      <c r="Q1448" s="5" t="s">
        <v>8322</v>
      </c>
      <c r="R1448" t="s">
        <v>8341</v>
      </c>
      <c r="S1448" s="9">
        <f t="shared" si="90"/>
        <v>42461.239328703705</v>
      </c>
      <c r="T1448" s="9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5">
        <f t="shared" si="88"/>
        <v>-499925</v>
      </c>
      <c r="E1449">
        <v>500000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>
        <f t="shared" si="89"/>
        <v>37.5</v>
      </c>
      <c r="Q1449" s="5" t="s">
        <v>8322</v>
      </c>
      <c r="R1449" t="s">
        <v>8341</v>
      </c>
      <c r="S1449" s="9">
        <f t="shared" si="90"/>
        <v>42529.52238425926</v>
      </c>
      <c r="T1449" s="9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5">
        <f t="shared" si="88"/>
        <v>-200000</v>
      </c>
      <c r="E1450">
        <v>200000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>
        <f t="shared" si="89"/>
        <v>0</v>
      </c>
      <c r="Q1450" s="5" t="s">
        <v>8322</v>
      </c>
      <c r="R1450" t="s">
        <v>8341</v>
      </c>
      <c r="S1450" s="9">
        <f t="shared" si="90"/>
        <v>42115.728217592587</v>
      </c>
      <c r="T1450" s="9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5">
        <f t="shared" si="88"/>
        <v>-8888</v>
      </c>
      <c r="E1451">
        <v>8888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>
        <f t="shared" si="89"/>
        <v>0</v>
      </c>
      <c r="Q1451" s="5" t="s">
        <v>8322</v>
      </c>
      <c r="R1451" t="s">
        <v>8341</v>
      </c>
      <c r="S1451" s="9">
        <f t="shared" si="90"/>
        <v>42086.603067129625</v>
      </c>
      <c r="T1451" s="9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5">
        <f t="shared" si="88"/>
        <v>-99999</v>
      </c>
      <c r="E1452">
        <v>100000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>
        <f t="shared" si="89"/>
        <v>0.5</v>
      </c>
      <c r="Q1452" s="5" t="s">
        <v>8322</v>
      </c>
      <c r="R1452" t="s">
        <v>8341</v>
      </c>
      <c r="S1452" s="9">
        <f t="shared" si="90"/>
        <v>42389.962928240733</v>
      </c>
      <c r="T1452" s="9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5">
        <f t="shared" si="88"/>
        <v>-18948</v>
      </c>
      <c r="E1453">
        <v>18950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>
        <f t="shared" si="89"/>
        <v>1</v>
      </c>
      <c r="Q1453" s="5" t="s">
        <v>8322</v>
      </c>
      <c r="R1453" t="s">
        <v>8341</v>
      </c>
      <c r="S1453" s="9">
        <f t="shared" si="90"/>
        <v>41931.75068287037</v>
      </c>
      <c r="T1453" s="9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5">
        <f t="shared" si="88"/>
        <v>-14000</v>
      </c>
      <c r="E1454">
        <v>14000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>
        <f t="shared" si="89"/>
        <v>0</v>
      </c>
      <c r="Q1454" s="5" t="s">
        <v>8322</v>
      </c>
      <c r="R1454" t="s">
        <v>8341</v>
      </c>
      <c r="S1454" s="9">
        <f t="shared" si="90"/>
        <v>41818.494942129626</v>
      </c>
      <c r="T1454" s="9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5">
        <f t="shared" si="88"/>
        <v>-25000</v>
      </c>
      <c r="E1455">
        <v>25000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>
        <f t="shared" si="89"/>
        <v>0</v>
      </c>
      <c r="Q1455" s="5" t="s">
        <v>8322</v>
      </c>
      <c r="R1455" t="s">
        <v>8341</v>
      </c>
      <c r="S1455" s="9">
        <f t="shared" si="90"/>
        <v>42795.487812499996</v>
      </c>
      <c r="T1455" s="9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5">
        <f t="shared" si="88"/>
        <v>-1735</v>
      </c>
      <c r="E1456">
        <v>1750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>
        <f t="shared" si="89"/>
        <v>7.5</v>
      </c>
      <c r="Q1456" s="5" t="s">
        <v>8322</v>
      </c>
      <c r="R1456" t="s">
        <v>8341</v>
      </c>
      <c r="S1456" s="9">
        <f t="shared" si="90"/>
        <v>42463.658333333333</v>
      </c>
      <c r="T1456" s="9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5">
        <f t="shared" si="88"/>
        <v>-13425</v>
      </c>
      <c r="E1457">
        <v>15000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>
        <f t="shared" si="89"/>
        <v>787.5</v>
      </c>
      <c r="Q1457" s="5" t="s">
        <v>8322</v>
      </c>
      <c r="R1457" t="s">
        <v>8341</v>
      </c>
      <c r="S1457" s="9">
        <f t="shared" si="90"/>
        <v>41832.46435185185</v>
      </c>
      <c r="T1457" s="9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5">
        <f t="shared" si="88"/>
        <v>-4855</v>
      </c>
      <c r="E1458">
        <v>5000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>
        <f t="shared" si="89"/>
        <v>72.5</v>
      </c>
      <c r="Q1458" s="5" t="s">
        <v>8322</v>
      </c>
      <c r="R1458" t="s">
        <v>8341</v>
      </c>
      <c r="S1458" s="9">
        <f t="shared" si="90"/>
        <v>42708.460243055553</v>
      </c>
      <c r="T1458" s="9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5">
        <f t="shared" si="88"/>
        <v>-6000</v>
      </c>
      <c r="E1459">
        <v>6000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>
        <f t="shared" si="89"/>
        <v>0</v>
      </c>
      <c r="Q1459" s="5" t="s">
        <v>8322</v>
      </c>
      <c r="R1459" t="s">
        <v>8341</v>
      </c>
      <c r="S1459" s="9">
        <f t="shared" si="90"/>
        <v>42289.688009259255</v>
      </c>
      <c r="T1459" s="9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5">
        <f t="shared" si="88"/>
        <v>-5000</v>
      </c>
      <c r="E1460">
        <v>5000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>
        <f t="shared" si="89"/>
        <v>0</v>
      </c>
      <c r="Q1460" s="5" t="s">
        <v>8322</v>
      </c>
      <c r="R1460" t="s">
        <v>8341</v>
      </c>
      <c r="S1460" s="9">
        <f t="shared" si="90"/>
        <v>41831.49722222222</v>
      </c>
      <c r="T1460" s="9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5">
        <f t="shared" si="88"/>
        <v>-37000</v>
      </c>
      <c r="E1461">
        <v>37000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>
        <f t="shared" si="89"/>
        <v>0</v>
      </c>
      <c r="Q1461" s="5" t="s">
        <v>8322</v>
      </c>
      <c r="R1461" t="s">
        <v>8341</v>
      </c>
      <c r="S1461" s="9">
        <f t="shared" si="90"/>
        <v>42311.996481481481</v>
      </c>
      <c r="T1461" s="9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5">
        <f t="shared" si="88"/>
        <v>-25000000</v>
      </c>
      <c r="E1462">
        <v>25000000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>
        <f t="shared" si="89"/>
        <v>0</v>
      </c>
      <c r="Q1462" s="5" t="s">
        <v>8322</v>
      </c>
      <c r="R1462" t="s">
        <v>8341</v>
      </c>
      <c r="S1462" s="9">
        <f t="shared" si="90"/>
        <v>41915.688634259255</v>
      </c>
      <c r="T1462" s="9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5">
        <f t="shared" si="88"/>
        <v>186.69000000000051</v>
      </c>
      <c r="E1463"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>
        <f t="shared" si="89"/>
        <v>7593.3450000000003</v>
      </c>
      <c r="Q1463" s="5" t="s">
        <v>8322</v>
      </c>
      <c r="R1463" t="s">
        <v>8342</v>
      </c>
      <c r="S1463" s="9">
        <f t="shared" si="90"/>
        <v>41899.436967592592</v>
      </c>
      <c r="T1463" s="9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5">
        <f t="shared" si="88"/>
        <v>340.69999999999982</v>
      </c>
      <c r="E1464"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>
        <f t="shared" si="89"/>
        <v>2170.35</v>
      </c>
      <c r="Q1464" s="5" t="s">
        <v>8322</v>
      </c>
      <c r="R1464" t="s">
        <v>8342</v>
      </c>
      <c r="S1464" s="9">
        <f t="shared" si="90"/>
        <v>41344.454525462963</v>
      </c>
      <c r="T1464" s="9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5">
        <f t="shared" si="88"/>
        <v>286</v>
      </c>
      <c r="E1465"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>
        <f t="shared" si="89"/>
        <v>443</v>
      </c>
      <c r="Q1465" s="5" t="s">
        <v>8322</v>
      </c>
      <c r="R1465" t="s">
        <v>8342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5">
        <f t="shared" si="88"/>
        <v>3160</v>
      </c>
      <c r="E1466"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>
        <f t="shared" si="89"/>
        <v>4080</v>
      </c>
      <c r="Q1466" s="5" t="s">
        <v>8322</v>
      </c>
      <c r="R1466" t="s">
        <v>8342</v>
      </c>
      <c r="S1466" s="9">
        <f t="shared" si="90"/>
        <v>41291.453217592592</v>
      </c>
      <c r="T1466" s="9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5">
        <f t="shared" si="88"/>
        <v>106924.35</v>
      </c>
      <c r="E1467"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>
        <f t="shared" si="89"/>
        <v>68462.175000000003</v>
      </c>
      <c r="Q1467" s="5" t="s">
        <v>8322</v>
      </c>
      <c r="R1467" t="s">
        <v>8342</v>
      </c>
      <c r="S1467" s="9">
        <f t="shared" si="90"/>
        <v>40959.526064814811</v>
      </c>
      <c r="T1467" s="9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5">
        <f t="shared" si="88"/>
        <v>1260.369999999999</v>
      </c>
      <c r="E1468"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>
        <f t="shared" si="89"/>
        <v>8630.1849999999995</v>
      </c>
      <c r="Q1468" s="5" t="s">
        <v>8322</v>
      </c>
      <c r="R1468" t="s">
        <v>8342</v>
      </c>
      <c r="S1468" s="9">
        <f t="shared" si="90"/>
        <v>42339.963726851849</v>
      </c>
      <c r="T1468" s="9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5">
        <f t="shared" si="88"/>
        <v>6032</v>
      </c>
      <c r="E1469"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>
        <f t="shared" si="89"/>
        <v>23016</v>
      </c>
      <c r="Q1469" s="5" t="s">
        <v>8322</v>
      </c>
      <c r="R1469" t="s">
        <v>8342</v>
      </c>
      <c r="S1469" s="9">
        <f t="shared" si="90"/>
        <v>40933.593576388885</v>
      </c>
      <c r="T1469" s="9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5">
        <f t="shared" si="88"/>
        <v>225</v>
      </c>
      <c r="E1470"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>
        <f t="shared" si="89"/>
        <v>4862.5</v>
      </c>
      <c r="Q1470" s="5" t="s">
        <v>8322</v>
      </c>
      <c r="R1470" t="s">
        <v>8342</v>
      </c>
      <c r="S1470" s="9">
        <f t="shared" si="90"/>
        <v>40645.806122685179</v>
      </c>
      <c r="T1470" s="9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5">
        <f t="shared" si="88"/>
        <v>3728</v>
      </c>
      <c r="E1471"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>
        <f t="shared" si="89"/>
        <v>23989</v>
      </c>
      <c r="Q1471" s="5" t="s">
        <v>8322</v>
      </c>
      <c r="R1471" t="s">
        <v>8342</v>
      </c>
      <c r="S1471" s="9">
        <f t="shared" si="90"/>
        <v>41290.390150462961</v>
      </c>
      <c r="T1471" s="9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5">
        <f t="shared" si="88"/>
        <v>377</v>
      </c>
      <c r="E1472"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>
        <f t="shared" si="89"/>
        <v>938.5</v>
      </c>
      <c r="Q1472" s="5" t="s">
        <v>8322</v>
      </c>
      <c r="R1472" t="s">
        <v>8342</v>
      </c>
      <c r="S1472" s="9">
        <f t="shared" si="90"/>
        <v>41250.618784722217</v>
      </c>
      <c r="T1472" s="9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5">
        <f t="shared" si="88"/>
        <v>1229</v>
      </c>
      <c r="E1473"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>
        <f t="shared" si="89"/>
        <v>16614.5</v>
      </c>
      <c r="Q1473" s="5" t="s">
        <v>8322</v>
      </c>
      <c r="R1473" t="s">
        <v>8342</v>
      </c>
      <c r="S1473" s="9">
        <f t="shared" si="90"/>
        <v>42073.749236111107</v>
      </c>
      <c r="T1473" s="9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5">
        <f t="shared" si="88"/>
        <v>9676</v>
      </c>
      <c r="E1474"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>
        <f t="shared" si="89"/>
        <v>17338</v>
      </c>
      <c r="Q1474" s="5" t="s">
        <v>8322</v>
      </c>
      <c r="R1474" t="s">
        <v>8342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5">
        <f t="shared" ref="D1475:D1538" si="92">F1475-E1475</f>
        <v>307.74</v>
      </c>
      <c r="E1475"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>
        <f t="shared" ref="P1475:P1538" si="93">AVERAGE(D1475:E1475)</f>
        <v>903.87</v>
      </c>
      <c r="Q1475" s="5" t="s">
        <v>8322</v>
      </c>
      <c r="R1475" t="s">
        <v>8342</v>
      </c>
      <c r="S1475" s="9">
        <f t="shared" ref="S1475:S1538" si="94">(K1475/86400)+25569+(-5/24)</f>
        <v>40939.771284722221</v>
      </c>
      <c r="T1475" s="9">
        <f t="shared" ref="T1475:T1538" si="95">(J1475/86400)+25569+(-5/24)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5">
        <f t="shared" si="92"/>
        <v>368</v>
      </c>
      <c r="E1476"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>
        <f t="shared" si="93"/>
        <v>1684</v>
      </c>
      <c r="Q1476" s="5" t="s">
        <v>8322</v>
      </c>
      <c r="R1476" t="s">
        <v>8342</v>
      </c>
      <c r="S1476" s="9">
        <f t="shared" si="94"/>
        <v>41500.519583333335</v>
      </c>
      <c r="T1476" s="9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5">
        <f t="shared" si="92"/>
        <v>13300.45</v>
      </c>
      <c r="E1477"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>
        <f t="shared" si="93"/>
        <v>14150.225</v>
      </c>
      <c r="Q1477" s="5" t="s">
        <v>8322</v>
      </c>
      <c r="R1477" t="s">
        <v>8342</v>
      </c>
      <c r="S1477" s="9">
        <f t="shared" si="94"/>
        <v>41960.514618055553</v>
      </c>
      <c r="T1477" s="9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5">
        <f t="shared" si="92"/>
        <v>33693.279999999999</v>
      </c>
      <c r="E1478"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>
        <f t="shared" si="93"/>
        <v>19846.64</v>
      </c>
      <c r="Q1478" s="5" t="s">
        <v>8322</v>
      </c>
      <c r="R1478" t="s">
        <v>8342</v>
      </c>
      <c r="S1478" s="9">
        <f t="shared" si="94"/>
        <v>40765.833587962959</v>
      </c>
      <c r="T1478" s="9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5">
        <f t="shared" si="92"/>
        <v>3393</v>
      </c>
      <c r="E1479"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>
        <f t="shared" si="93"/>
        <v>16696.5</v>
      </c>
      <c r="Q1479" s="5" t="s">
        <v>8322</v>
      </c>
      <c r="R1479" t="s">
        <v>8342</v>
      </c>
      <c r="S1479" s="9">
        <f t="shared" si="94"/>
        <v>40840.407453703701</v>
      </c>
      <c r="T1479" s="9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5">
        <f t="shared" si="92"/>
        <v>540807.11</v>
      </c>
      <c r="E1480"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>
        <f t="shared" si="93"/>
        <v>295403.55499999999</v>
      </c>
      <c r="Q1480" s="5" t="s">
        <v>8322</v>
      </c>
      <c r="R1480" t="s">
        <v>8342</v>
      </c>
      <c r="S1480" s="9">
        <f t="shared" si="94"/>
        <v>41394.663344907407</v>
      </c>
      <c r="T1480" s="9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5">
        <f t="shared" si="92"/>
        <v>598</v>
      </c>
      <c r="E1481"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>
        <f t="shared" si="93"/>
        <v>1099</v>
      </c>
      <c r="Q1481" s="5" t="s">
        <v>8322</v>
      </c>
      <c r="R1481" t="s">
        <v>8342</v>
      </c>
      <c r="S1481" s="9">
        <f t="shared" si="94"/>
        <v>41754.536909722221</v>
      </c>
      <c r="T1481" s="9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5">
        <f t="shared" si="92"/>
        <v>8520.1999999999971</v>
      </c>
      <c r="E1482"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>
        <f t="shared" si="93"/>
        <v>29260.1</v>
      </c>
      <c r="Q1482" s="5" t="s">
        <v>8322</v>
      </c>
      <c r="R1482" t="s">
        <v>8342</v>
      </c>
      <c r="S1482" s="9">
        <f t="shared" si="94"/>
        <v>41464.725682870368</v>
      </c>
      <c r="T1482" s="9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5">
        <f t="shared" si="92"/>
        <v>-4895</v>
      </c>
      <c r="E1483">
        <v>5000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>
        <f t="shared" si="93"/>
        <v>52.5</v>
      </c>
      <c r="Q1483" s="5" t="s">
        <v>8322</v>
      </c>
      <c r="R1483" t="s">
        <v>8324</v>
      </c>
      <c r="S1483" s="9">
        <f t="shared" si="94"/>
        <v>41550.714641203704</v>
      </c>
      <c r="T1483" s="9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5">
        <f t="shared" si="92"/>
        <v>-4995</v>
      </c>
      <c r="E1484">
        <v>5000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>
        <f t="shared" si="93"/>
        <v>2.5</v>
      </c>
      <c r="Q1484" s="5" t="s">
        <v>8322</v>
      </c>
      <c r="R1484" t="s">
        <v>8324</v>
      </c>
      <c r="S1484" s="9">
        <f t="shared" si="94"/>
        <v>41136.649722222217</v>
      </c>
      <c r="T1484" s="9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5">
        <f t="shared" si="92"/>
        <v>-6950</v>
      </c>
      <c r="E1485">
        <v>7000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>
        <f t="shared" si="93"/>
        <v>25</v>
      </c>
      <c r="Q1485" s="5" t="s">
        <v>8322</v>
      </c>
      <c r="R1485" t="s">
        <v>8324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5">
        <f t="shared" si="92"/>
        <v>-2000</v>
      </c>
      <c r="E1486">
        <v>2000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>
        <f t="shared" si="93"/>
        <v>0</v>
      </c>
      <c r="Q1486" s="5" t="s">
        <v>8322</v>
      </c>
      <c r="R1486" t="s">
        <v>8324</v>
      </c>
      <c r="S1486" s="9">
        <f t="shared" si="94"/>
        <v>41052.992627314808</v>
      </c>
      <c r="T1486" s="9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5">
        <f t="shared" si="92"/>
        <v>-6550</v>
      </c>
      <c r="E1487">
        <v>6700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>
        <f t="shared" si="93"/>
        <v>75</v>
      </c>
      <c r="Q1487" s="5" t="s">
        <v>8322</v>
      </c>
      <c r="R1487" t="s">
        <v>8324</v>
      </c>
      <c r="S1487" s="9">
        <f t="shared" si="94"/>
        <v>42130.587650462963</v>
      </c>
      <c r="T1487" s="9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5">
        <f t="shared" si="92"/>
        <v>-19952</v>
      </c>
      <c r="E1488">
        <v>20000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>
        <f t="shared" si="93"/>
        <v>24</v>
      </c>
      <c r="Q1488" s="5" t="s">
        <v>8322</v>
      </c>
      <c r="R1488" t="s">
        <v>8324</v>
      </c>
      <c r="S1488" s="9">
        <f t="shared" si="94"/>
        <v>42031.960196759253</v>
      </c>
      <c r="T1488" s="9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5">
        <f t="shared" si="92"/>
        <v>-10000</v>
      </c>
      <c r="E1489">
        <v>10000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>
        <f t="shared" si="93"/>
        <v>0</v>
      </c>
      <c r="Q1489" s="5" t="s">
        <v>8322</v>
      </c>
      <c r="R1489" t="s">
        <v>8324</v>
      </c>
      <c r="S1489" s="9">
        <f t="shared" si="94"/>
        <v>42554.709155092591</v>
      </c>
      <c r="T1489" s="9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5">
        <f t="shared" si="92"/>
        <v>-14640</v>
      </c>
      <c r="E1490">
        <v>15000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>
        <f t="shared" si="93"/>
        <v>180</v>
      </c>
      <c r="Q1490" s="5" t="s">
        <v>8322</v>
      </c>
      <c r="R1490" t="s">
        <v>8324</v>
      </c>
      <c r="S1490" s="9">
        <f t="shared" si="94"/>
        <v>41614.354861111111</v>
      </c>
      <c r="T1490" s="9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5">
        <f t="shared" si="92"/>
        <v>-5000</v>
      </c>
      <c r="E1491">
        <v>5000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>
        <f t="shared" si="93"/>
        <v>0</v>
      </c>
      <c r="Q1491" s="5" t="s">
        <v>8322</v>
      </c>
      <c r="R1491" t="s">
        <v>8324</v>
      </c>
      <c r="S1491" s="9">
        <f t="shared" si="94"/>
        <v>41198.403379629628</v>
      </c>
      <c r="T1491" s="9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5">
        <f t="shared" si="92"/>
        <v>-2005</v>
      </c>
      <c r="E1492">
        <v>2900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>
        <f t="shared" si="93"/>
        <v>447.5</v>
      </c>
      <c r="Q1492" s="5" t="s">
        <v>8322</v>
      </c>
      <c r="R1492" t="s">
        <v>8324</v>
      </c>
      <c r="S1492" s="9">
        <f t="shared" si="94"/>
        <v>41520.352708333332</v>
      </c>
      <c r="T1492" s="9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5">
        <f t="shared" si="92"/>
        <v>-1100</v>
      </c>
      <c r="E1493">
        <v>1200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>
        <f t="shared" si="93"/>
        <v>50</v>
      </c>
      <c r="Q1493" s="5" t="s">
        <v>8322</v>
      </c>
      <c r="R1493" t="s">
        <v>8324</v>
      </c>
      <c r="S1493" s="9">
        <f t="shared" si="94"/>
        <v>41991.505127314813</v>
      </c>
      <c r="T1493" s="9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5">
        <f t="shared" si="92"/>
        <v>-3970</v>
      </c>
      <c r="E1494">
        <v>4000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>
        <f t="shared" si="93"/>
        <v>15</v>
      </c>
      <c r="Q1494" s="5" t="s">
        <v>8322</v>
      </c>
      <c r="R1494" t="s">
        <v>8324</v>
      </c>
      <c r="S1494" s="9">
        <f t="shared" si="94"/>
        <v>40682.676458333335</v>
      </c>
      <c r="T1494" s="9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5">
        <f t="shared" si="92"/>
        <v>-2400</v>
      </c>
      <c r="E1495">
        <v>2400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>
        <f t="shared" si="93"/>
        <v>0</v>
      </c>
      <c r="Q1495" s="5" t="s">
        <v>8322</v>
      </c>
      <c r="R1495" t="s">
        <v>8324</v>
      </c>
      <c r="S1495" s="9">
        <f t="shared" si="94"/>
        <v>41411.658275462956</v>
      </c>
      <c r="T1495" s="9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5">
        <f t="shared" si="92"/>
        <v>-4555</v>
      </c>
      <c r="E1496">
        <v>5000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>
        <f t="shared" si="93"/>
        <v>222.5</v>
      </c>
      <c r="Q1496" s="5" t="s">
        <v>8322</v>
      </c>
      <c r="R1496" t="s">
        <v>8324</v>
      </c>
      <c r="S1496" s="9">
        <f t="shared" si="94"/>
        <v>42067.514039351845</v>
      </c>
      <c r="T1496" s="9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5">
        <f t="shared" si="92"/>
        <v>-2000</v>
      </c>
      <c r="E1497">
        <v>2000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>
        <f t="shared" si="93"/>
        <v>0</v>
      </c>
      <c r="Q1497" s="5" t="s">
        <v>8322</v>
      </c>
      <c r="R1497" t="s">
        <v>8324</v>
      </c>
      <c r="S1497" s="9">
        <f t="shared" si="94"/>
        <v>40752.581377314811</v>
      </c>
      <c r="T1497" s="9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5">
        <f t="shared" si="92"/>
        <v>-1500</v>
      </c>
      <c r="E1498">
        <v>1500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>
        <f t="shared" si="93"/>
        <v>0</v>
      </c>
      <c r="Q1498" s="5" t="s">
        <v>8322</v>
      </c>
      <c r="R1498" t="s">
        <v>8324</v>
      </c>
      <c r="S1498" s="9">
        <f t="shared" si="94"/>
        <v>41838.266886574071</v>
      </c>
      <c r="T1498" s="9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5">
        <f t="shared" si="92"/>
        <v>-14999</v>
      </c>
      <c r="E1499">
        <v>15000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>
        <f t="shared" si="93"/>
        <v>0.5</v>
      </c>
      <c r="Q1499" s="5" t="s">
        <v>8322</v>
      </c>
      <c r="R1499" t="s">
        <v>8324</v>
      </c>
      <c r="S1499" s="9">
        <f t="shared" si="94"/>
        <v>41444.434282407405</v>
      </c>
      <c r="T1499" s="9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5">
        <f t="shared" si="92"/>
        <v>-2943</v>
      </c>
      <c r="E1500"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>
        <f t="shared" si="93"/>
        <v>28.5</v>
      </c>
      <c r="Q1500" s="5" t="s">
        <v>8322</v>
      </c>
      <c r="R1500" t="s">
        <v>8324</v>
      </c>
      <c r="S1500" s="9">
        <f t="shared" si="94"/>
        <v>41840.775208333333</v>
      </c>
      <c r="T1500" s="9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5">
        <f t="shared" si="92"/>
        <v>-1995</v>
      </c>
      <c r="E1501">
        <v>2000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>
        <f t="shared" si="93"/>
        <v>2.5</v>
      </c>
      <c r="Q1501" s="5" t="s">
        <v>8322</v>
      </c>
      <c r="R1501" t="s">
        <v>8324</v>
      </c>
      <c r="S1501" s="9">
        <f t="shared" si="94"/>
        <v>42526.798993055556</v>
      </c>
      <c r="T1501" s="9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5">
        <f t="shared" si="92"/>
        <v>-2099</v>
      </c>
      <c r="E1502">
        <v>2800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>
        <f t="shared" si="93"/>
        <v>350.5</v>
      </c>
      <c r="Q1502" s="5" t="s">
        <v>8322</v>
      </c>
      <c r="R1502" t="s">
        <v>8324</v>
      </c>
      <c r="S1502" s="9">
        <f t="shared" si="94"/>
        <v>41365.69626157407</v>
      </c>
      <c r="T1502" s="9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5">
        <f t="shared" si="92"/>
        <v>34492</v>
      </c>
      <c r="E1503"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>
        <f t="shared" si="93"/>
        <v>43246</v>
      </c>
      <c r="Q1503" s="5" t="s">
        <v>8338</v>
      </c>
      <c r="R1503" t="s">
        <v>8339</v>
      </c>
      <c r="S1503" s="9">
        <f t="shared" si="94"/>
        <v>42163.3752662037</v>
      </c>
      <c r="T1503" s="9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5">
        <f t="shared" si="92"/>
        <v>318</v>
      </c>
      <c r="E1504"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>
        <f t="shared" si="93"/>
        <v>11159</v>
      </c>
      <c r="Q1504" s="5" t="s">
        <v>8338</v>
      </c>
      <c r="R1504" t="s">
        <v>8339</v>
      </c>
      <c r="S1504" s="9">
        <f t="shared" si="94"/>
        <v>42426.33425925926</v>
      </c>
      <c r="T1504" s="9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5">
        <f t="shared" si="92"/>
        <v>295.92999999999984</v>
      </c>
      <c r="E1505"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>
        <f t="shared" si="93"/>
        <v>2022.9649999999999</v>
      </c>
      <c r="Q1505" s="5" t="s">
        <v>8338</v>
      </c>
      <c r="R1505" t="s">
        <v>8339</v>
      </c>
      <c r="S1505" s="9">
        <f t="shared" si="94"/>
        <v>42606.13890046296</v>
      </c>
      <c r="T1505" s="9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5">
        <f t="shared" si="92"/>
        <v>11566</v>
      </c>
      <c r="E1506"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>
        <f t="shared" si="93"/>
        <v>9033</v>
      </c>
      <c r="Q1506" s="5" t="s">
        <v>8338</v>
      </c>
      <c r="R1506" t="s">
        <v>8339</v>
      </c>
      <c r="S1506" s="9">
        <f t="shared" si="94"/>
        <v>41772.44935185185</v>
      </c>
      <c r="T1506" s="9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5">
        <f t="shared" si="92"/>
        <v>573</v>
      </c>
      <c r="E1507"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>
        <f t="shared" si="93"/>
        <v>8286.5</v>
      </c>
      <c r="Q1507" s="5" t="s">
        <v>8338</v>
      </c>
      <c r="R1507" t="s">
        <v>8339</v>
      </c>
      <c r="S1507" s="9">
        <f t="shared" si="94"/>
        <v>42414.234988425924</v>
      </c>
      <c r="T1507" s="9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5">
        <f t="shared" si="92"/>
        <v>171</v>
      </c>
      <c r="E1508"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>
        <f t="shared" si="93"/>
        <v>835.5</v>
      </c>
      <c r="Q1508" s="5" t="s">
        <v>8338</v>
      </c>
      <c r="R1508" t="s">
        <v>8339</v>
      </c>
      <c r="S1508" s="9">
        <f t="shared" si="94"/>
        <v>41814.577592592592</v>
      </c>
      <c r="T1508" s="9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5">
        <f t="shared" si="92"/>
        <v>1380</v>
      </c>
      <c r="E1509"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>
        <f t="shared" si="93"/>
        <v>1290</v>
      </c>
      <c r="Q1509" s="5" t="s">
        <v>8338</v>
      </c>
      <c r="R1509" t="s">
        <v>8339</v>
      </c>
      <c r="S1509" s="9">
        <f t="shared" si="94"/>
        <v>40254.242002314808</v>
      </c>
      <c r="T1509" s="9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5">
        <f t="shared" si="92"/>
        <v>1991</v>
      </c>
      <c r="E1510"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>
        <f t="shared" si="93"/>
        <v>10245.5</v>
      </c>
      <c r="Q1510" s="5" t="s">
        <v>8338</v>
      </c>
      <c r="R1510" t="s">
        <v>8339</v>
      </c>
      <c r="S1510" s="9">
        <f t="shared" si="94"/>
        <v>41786.406030092592</v>
      </c>
      <c r="T1510" s="9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5">
        <f t="shared" si="92"/>
        <v>4137.2200000000012</v>
      </c>
      <c r="E1511"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>
        <f t="shared" si="93"/>
        <v>10818.61</v>
      </c>
      <c r="Q1511" s="5" t="s">
        <v>8338</v>
      </c>
      <c r="R1511" t="s">
        <v>8339</v>
      </c>
      <c r="S1511" s="9">
        <f t="shared" si="94"/>
        <v>42751.325057870366</v>
      </c>
      <c r="T1511" s="9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5">
        <f t="shared" si="92"/>
        <v>165.60000000000036</v>
      </c>
      <c r="E1512"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>
        <f t="shared" si="93"/>
        <v>8082.8</v>
      </c>
      <c r="Q1512" s="5" t="s">
        <v>8338</v>
      </c>
      <c r="R1512" t="s">
        <v>8339</v>
      </c>
      <c r="S1512" s="9">
        <f t="shared" si="94"/>
        <v>41809.176828703705</v>
      </c>
      <c r="T1512" s="9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5">
        <f t="shared" si="92"/>
        <v>1651</v>
      </c>
      <c r="E1513"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>
        <f t="shared" si="93"/>
        <v>7825.5</v>
      </c>
      <c r="Q1513" s="5" t="s">
        <v>8338</v>
      </c>
      <c r="R1513" t="s">
        <v>8339</v>
      </c>
      <c r="S1513" s="9">
        <f t="shared" si="94"/>
        <v>42296.375046296293</v>
      </c>
      <c r="T1513" s="9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5">
        <f t="shared" si="92"/>
        <v>16057</v>
      </c>
      <c r="E1514"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>
        <f t="shared" si="93"/>
        <v>9778.5</v>
      </c>
      <c r="Q1514" s="5" t="s">
        <v>8338</v>
      </c>
      <c r="R1514" t="s">
        <v>8339</v>
      </c>
      <c r="S1514" s="9">
        <f t="shared" si="94"/>
        <v>42741.476145833331</v>
      </c>
      <c r="T1514" s="9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5">
        <f t="shared" si="92"/>
        <v>4001.5</v>
      </c>
      <c r="E1515"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>
        <f t="shared" si="93"/>
        <v>6000.75</v>
      </c>
      <c r="Q1515" s="5" t="s">
        <v>8338</v>
      </c>
      <c r="R1515" t="s">
        <v>8339</v>
      </c>
      <c r="S1515" s="9">
        <f t="shared" si="94"/>
        <v>41806.42900462963</v>
      </c>
      <c r="T1515" s="9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5">
        <f t="shared" si="92"/>
        <v>1619</v>
      </c>
      <c r="E1516"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>
        <f t="shared" si="93"/>
        <v>13309.5</v>
      </c>
      <c r="Q1516" s="5" t="s">
        <v>8338</v>
      </c>
      <c r="R1516" t="s">
        <v>8339</v>
      </c>
      <c r="S1516" s="9">
        <f t="shared" si="94"/>
        <v>42234.389351851853</v>
      </c>
      <c r="T1516" s="9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5">
        <f t="shared" si="92"/>
        <v>171567</v>
      </c>
      <c r="E1517"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>
        <f t="shared" si="93"/>
        <v>235783.5</v>
      </c>
      <c r="Q1517" s="5" t="s">
        <v>8338</v>
      </c>
      <c r="R1517" t="s">
        <v>8339</v>
      </c>
      <c r="S1517" s="9">
        <f t="shared" si="94"/>
        <v>42415.04510416666</v>
      </c>
      <c r="T1517" s="9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5">
        <f t="shared" si="92"/>
        <v>1472</v>
      </c>
      <c r="E1518"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>
        <f t="shared" si="93"/>
        <v>9236</v>
      </c>
      <c r="Q1518" s="5" t="s">
        <v>8338</v>
      </c>
      <c r="R1518" t="s">
        <v>8339</v>
      </c>
      <c r="S1518" s="9">
        <f t="shared" si="94"/>
        <v>42619.258009259262</v>
      </c>
      <c r="T1518" s="9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5">
        <f t="shared" si="92"/>
        <v>9297</v>
      </c>
      <c r="E1519"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>
        <f t="shared" si="93"/>
        <v>12148.5</v>
      </c>
      <c r="Q1519" s="5" t="s">
        <v>8338</v>
      </c>
      <c r="R1519" t="s">
        <v>8339</v>
      </c>
      <c r="S1519" s="9">
        <f t="shared" si="94"/>
        <v>41948.358252314814</v>
      </c>
      <c r="T1519" s="9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5">
        <f t="shared" si="92"/>
        <v>15805</v>
      </c>
      <c r="E1520"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>
        <f t="shared" si="93"/>
        <v>15402.5</v>
      </c>
      <c r="Q1520" s="5" t="s">
        <v>8338</v>
      </c>
      <c r="R1520" t="s">
        <v>8339</v>
      </c>
      <c r="S1520" s="9">
        <f t="shared" si="94"/>
        <v>41760.611712962964</v>
      </c>
      <c r="T1520" s="9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5">
        <f t="shared" si="92"/>
        <v>302.75</v>
      </c>
      <c r="E1521"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>
        <f t="shared" si="93"/>
        <v>4651.375</v>
      </c>
      <c r="Q1521" s="5" t="s">
        <v>8338</v>
      </c>
      <c r="R1521" t="s">
        <v>8339</v>
      </c>
      <c r="S1521" s="9">
        <f t="shared" si="94"/>
        <v>41782.533368055556</v>
      </c>
      <c r="T1521" s="9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5">
        <f t="shared" si="92"/>
        <v>625</v>
      </c>
      <c r="E1522"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>
        <f t="shared" si="93"/>
        <v>9312.5</v>
      </c>
      <c r="Q1522" s="5" t="s">
        <v>8338</v>
      </c>
      <c r="R1522" t="s">
        <v>8339</v>
      </c>
      <c r="S1522" s="9">
        <f t="shared" si="94"/>
        <v>41955.649456018517</v>
      </c>
      <c r="T1522" s="9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5">
        <f t="shared" si="92"/>
        <v>2555</v>
      </c>
      <c r="E1523"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>
        <f t="shared" si="93"/>
        <v>20027.5</v>
      </c>
      <c r="Q1523" s="5" t="s">
        <v>8338</v>
      </c>
      <c r="R1523" t="s">
        <v>8339</v>
      </c>
      <c r="S1523" s="9">
        <f t="shared" si="94"/>
        <v>42492.959386574068</v>
      </c>
      <c r="T1523" s="9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5">
        <f t="shared" si="92"/>
        <v>16950.099999999999</v>
      </c>
      <c r="E1524"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>
        <f t="shared" si="93"/>
        <v>30225.05</v>
      </c>
      <c r="Q1524" s="5" t="s">
        <v>8338</v>
      </c>
      <c r="R1524" t="s">
        <v>8339</v>
      </c>
      <c r="S1524" s="9">
        <f t="shared" si="94"/>
        <v>41899.621979166666</v>
      </c>
      <c r="T1524" s="9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5">
        <f t="shared" si="92"/>
        <v>4596</v>
      </c>
      <c r="E1525"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>
        <f t="shared" si="93"/>
        <v>11548</v>
      </c>
      <c r="Q1525" s="5" t="s">
        <v>8338</v>
      </c>
      <c r="R1525" t="s">
        <v>8339</v>
      </c>
      <c r="S1525" s="9">
        <f t="shared" si="94"/>
        <v>41964.543009259258</v>
      </c>
      <c r="T1525" s="9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5">
        <f t="shared" si="92"/>
        <v>3210</v>
      </c>
      <c r="E1526"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>
        <f t="shared" si="93"/>
        <v>3105</v>
      </c>
      <c r="Q1526" s="5" t="s">
        <v>8338</v>
      </c>
      <c r="R1526" t="s">
        <v>8339</v>
      </c>
      <c r="S1526" s="9">
        <f t="shared" si="94"/>
        <v>42756.292708333327</v>
      </c>
      <c r="T1526" s="9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5">
        <f t="shared" si="92"/>
        <v>1924.1499999999996</v>
      </c>
      <c r="E1527"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>
        <f t="shared" si="93"/>
        <v>2262.0749999999998</v>
      </c>
      <c r="Q1527" s="5" t="s">
        <v>8338</v>
      </c>
      <c r="R1527" t="s">
        <v>8339</v>
      </c>
      <c r="S1527" s="9">
        <f t="shared" si="94"/>
        <v>42570.494652777772</v>
      </c>
      <c r="T1527" s="9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5">
        <f t="shared" si="92"/>
        <v>4675</v>
      </c>
      <c r="E1528"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>
        <f t="shared" si="93"/>
        <v>13837.5</v>
      </c>
      <c r="Q1528" s="5" t="s">
        <v>8338</v>
      </c>
      <c r="R1528" t="s">
        <v>8339</v>
      </c>
      <c r="S1528" s="9">
        <f t="shared" si="94"/>
        <v>42339.067673611113</v>
      </c>
      <c r="T1528" s="9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5">
        <f t="shared" si="92"/>
        <v>365.55000000000018</v>
      </c>
      <c r="E1529"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>
        <f t="shared" si="93"/>
        <v>1932.7750000000001</v>
      </c>
      <c r="Q1529" s="5" t="s">
        <v>8338</v>
      </c>
      <c r="R1529" t="s">
        <v>8339</v>
      </c>
      <c r="S1529" s="9">
        <f t="shared" si="94"/>
        <v>42780.392199074071</v>
      </c>
      <c r="T1529" s="9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5">
        <f t="shared" si="92"/>
        <v>5447</v>
      </c>
      <c r="E1530"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>
        <f t="shared" si="93"/>
        <v>4223.5</v>
      </c>
      <c r="Q1530" s="5" t="s">
        <v>8338</v>
      </c>
      <c r="R1530" t="s">
        <v>8339</v>
      </c>
      <c r="S1530" s="9">
        <f t="shared" si="94"/>
        <v>42736.524560185186</v>
      </c>
      <c r="T1530" s="9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5">
        <f t="shared" si="92"/>
        <v>129</v>
      </c>
      <c r="E1531"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>
        <f t="shared" si="93"/>
        <v>9564.5</v>
      </c>
      <c r="Q1531" s="5" t="s">
        <v>8338</v>
      </c>
      <c r="R1531" t="s">
        <v>8339</v>
      </c>
      <c r="S1531" s="9">
        <f t="shared" si="94"/>
        <v>42052.420370370368</v>
      </c>
      <c r="T1531" s="9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5">
        <f t="shared" si="92"/>
        <v>12189</v>
      </c>
      <c r="E1532"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>
        <f t="shared" si="93"/>
        <v>23594.5</v>
      </c>
      <c r="Q1532" s="5" t="s">
        <v>8338</v>
      </c>
      <c r="R1532" t="s">
        <v>8339</v>
      </c>
      <c r="S1532" s="9">
        <f t="shared" si="94"/>
        <v>42275.558969907404</v>
      </c>
      <c r="T1532" s="9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5">
        <f t="shared" si="92"/>
        <v>1785</v>
      </c>
      <c r="E1533"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>
        <f t="shared" si="93"/>
        <v>2067.5</v>
      </c>
      <c r="Q1533" s="5" t="s">
        <v>8338</v>
      </c>
      <c r="R1533" t="s">
        <v>8339</v>
      </c>
      <c r="S1533" s="9">
        <f t="shared" si="94"/>
        <v>41941.594050925924</v>
      </c>
      <c r="T1533" s="9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5">
        <f t="shared" si="92"/>
        <v>19201</v>
      </c>
      <c r="E1534"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>
        <f t="shared" si="93"/>
        <v>12100.5</v>
      </c>
      <c r="Q1534" s="5" t="s">
        <v>8338</v>
      </c>
      <c r="R1534" t="s">
        <v>8339</v>
      </c>
      <c r="S1534" s="9">
        <f t="shared" si="94"/>
        <v>42391.266956018517</v>
      </c>
      <c r="T1534" s="9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5">
        <f t="shared" si="92"/>
        <v>20313</v>
      </c>
      <c r="E1535"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>
        <f t="shared" si="93"/>
        <v>32656.5</v>
      </c>
      <c r="Q1535" s="5" t="s">
        <v>8338</v>
      </c>
      <c r="R1535" t="s">
        <v>8339</v>
      </c>
      <c r="S1535" s="9">
        <f t="shared" si="94"/>
        <v>42442.793715277774</v>
      </c>
      <c r="T1535" s="9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5">
        <f t="shared" si="92"/>
        <v>23830</v>
      </c>
      <c r="E1536"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>
        <f t="shared" si="93"/>
        <v>15665</v>
      </c>
      <c r="Q1536" s="5" t="s">
        <v>8338</v>
      </c>
      <c r="R1536" t="s">
        <v>8339</v>
      </c>
      <c r="S1536" s="9">
        <f t="shared" si="94"/>
        <v>42221.465995370367</v>
      </c>
      <c r="T1536" s="9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5">
        <f t="shared" si="92"/>
        <v>1297</v>
      </c>
      <c r="E1537"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>
        <f t="shared" si="93"/>
        <v>2648.5</v>
      </c>
      <c r="Q1537" s="5" t="s">
        <v>8338</v>
      </c>
      <c r="R1537" t="s">
        <v>8339</v>
      </c>
      <c r="S1537" s="9">
        <f t="shared" si="94"/>
        <v>42484.620729166665</v>
      </c>
      <c r="T1537" s="9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5">
        <f t="shared" si="92"/>
        <v>18037.009999999998</v>
      </c>
      <c r="E1538"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>
        <f t="shared" si="93"/>
        <v>15018.504999999999</v>
      </c>
      <c r="Q1538" s="5" t="s">
        <v>8338</v>
      </c>
      <c r="R1538" t="s">
        <v>8339</v>
      </c>
      <c r="S1538" s="9">
        <f t="shared" si="94"/>
        <v>42213.593865740739</v>
      </c>
      <c r="T1538" s="9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5">
        <f t="shared" ref="D1539:D1602" si="96">F1539-E1539</f>
        <v>9588</v>
      </c>
      <c r="E1539"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>
        <f t="shared" ref="P1539:P1602" si="97">AVERAGE(D1539:E1539)</f>
        <v>10794</v>
      </c>
      <c r="Q1539" s="5" t="s">
        <v>8338</v>
      </c>
      <c r="R1539" t="s">
        <v>8339</v>
      </c>
      <c r="S1539" s="9">
        <f t="shared" ref="S1539:S1602" si="98">(K1539/86400)+25569+(-5/24)</f>
        <v>42552.106793981475</v>
      </c>
      <c r="T1539" s="9">
        <f t="shared" ref="T1539:T1602" si="99">(J1539/86400)+25569+(-5/24)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5">
        <f t="shared" si="96"/>
        <v>184</v>
      </c>
      <c r="E1540"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>
        <f t="shared" si="97"/>
        <v>3592</v>
      </c>
      <c r="Q1540" s="5" t="s">
        <v>8338</v>
      </c>
      <c r="R1540" t="s">
        <v>8339</v>
      </c>
      <c r="S1540" s="9">
        <f t="shared" si="98"/>
        <v>41981.57372685185</v>
      </c>
      <c r="T1540" s="9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5">
        <f t="shared" si="96"/>
        <v>7197.2200000000012</v>
      </c>
      <c r="E1541"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>
        <f t="shared" si="97"/>
        <v>13598.61</v>
      </c>
      <c r="Q1541" s="5" t="s">
        <v>8338</v>
      </c>
      <c r="R1541" t="s">
        <v>8339</v>
      </c>
      <c r="S1541" s="9">
        <f t="shared" si="98"/>
        <v>42705.710868055554</v>
      </c>
      <c r="T1541" s="9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5">
        <f t="shared" si="96"/>
        <v>2680</v>
      </c>
      <c r="E1542"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>
        <f t="shared" si="97"/>
        <v>8840</v>
      </c>
      <c r="Q1542" s="5" t="s">
        <v>8338</v>
      </c>
      <c r="R1542" t="s">
        <v>8339</v>
      </c>
      <c r="S1542" s="9">
        <f t="shared" si="98"/>
        <v>41938.798796296294</v>
      </c>
      <c r="T1542" s="9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5">
        <f t="shared" si="96"/>
        <v>-17994</v>
      </c>
      <c r="E1543">
        <v>18000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>
        <f t="shared" si="97"/>
        <v>3</v>
      </c>
      <c r="Q1543" s="5" t="s">
        <v>8338</v>
      </c>
      <c r="R1543" t="s">
        <v>8343</v>
      </c>
      <c r="S1543" s="9">
        <f t="shared" si="98"/>
        <v>41974.503912037035</v>
      </c>
      <c r="T1543" s="9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5">
        <f t="shared" si="96"/>
        <v>-480</v>
      </c>
      <c r="E1544">
        <v>500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>
        <f t="shared" si="97"/>
        <v>10</v>
      </c>
      <c r="Q1544" s="5" t="s">
        <v>8338</v>
      </c>
      <c r="R1544" t="s">
        <v>8343</v>
      </c>
      <c r="S1544" s="9">
        <f t="shared" si="98"/>
        <v>42170.788194444445</v>
      </c>
      <c r="T1544" s="9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5">
        <f t="shared" si="96"/>
        <v>-2240</v>
      </c>
      <c r="E1545">
        <v>2250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>
        <f t="shared" si="97"/>
        <v>5</v>
      </c>
      <c r="Q1545" s="5" t="s">
        <v>8338</v>
      </c>
      <c r="R1545" t="s">
        <v>8343</v>
      </c>
      <c r="S1545" s="9">
        <f t="shared" si="98"/>
        <v>41935.301319444443</v>
      </c>
      <c r="T1545" s="9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5">
        <f t="shared" si="96"/>
        <v>-1000</v>
      </c>
      <c r="E1546">
        <v>1000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>
        <f t="shared" si="97"/>
        <v>0</v>
      </c>
      <c r="Q1546" s="5" t="s">
        <v>8338</v>
      </c>
      <c r="R1546" t="s">
        <v>8343</v>
      </c>
      <c r="S1546" s="9">
        <f t="shared" si="98"/>
        <v>42052.842870370368</v>
      </c>
      <c r="T1546" s="9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5">
        <f t="shared" si="96"/>
        <v>-2999</v>
      </c>
      <c r="E1547">
        <v>3000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>
        <f t="shared" si="97"/>
        <v>0.5</v>
      </c>
      <c r="Q1547" s="5" t="s">
        <v>8338</v>
      </c>
      <c r="R1547" t="s">
        <v>8343</v>
      </c>
      <c r="S1547" s="9">
        <f t="shared" si="98"/>
        <v>42031.676319444443</v>
      </c>
      <c r="T1547" s="9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5">
        <f t="shared" si="96"/>
        <v>-711</v>
      </c>
      <c r="E1548">
        <v>1000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>
        <f t="shared" si="97"/>
        <v>144.5</v>
      </c>
      <c r="Q1548" s="5" t="s">
        <v>8338</v>
      </c>
      <c r="R1548" t="s">
        <v>8343</v>
      </c>
      <c r="S1548" s="9">
        <f t="shared" si="98"/>
        <v>41839.004618055551</v>
      </c>
      <c r="T1548" s="9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5">
        <f t="shared" si="96"/>
        <v>-20</v>
      </c>
      <c r="E1549">
        <v>20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>
        <f t="shared" si="97"/>
        <v>0</v>
      </c>
      <c r="Q1549" s="5" t="s">
        <v>8338</v>
      </c>
      <c r="R1549" t="s">
        <v>8343</v>
      </c>
      <c r="S1549" s="9">
        <f t="shared" si="98"/>
        <v>42782.218541666669</v>
      </c>
      <c r="T1549" s="9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5">
        <f t="shared" si="96"/>
        <v>-640</v>
      </c>
      <c r="E1550">
        <v>700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>
        <f t="shared" si="97"/>
        <v>30</v>
      </c>
      <c r="Q1550" s="5" t="s">
        <v>8338</v>
      </c>
      <c r="R1550" t="s">
        <v>8343</v>
      </c>
      <c r="S1550" s="9">
        <f t="shared" si="98"/>
        <v>42286.673842592594</v>
      </c>
      <c r="T1550" s="9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5">
        <f t="shared" si="96"/>
        <v>-330</v>
      </c>
      <c r="E1551">
        <v>500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>
        <f t="shared" si="97"/>
        <v>85</v>
      </c>
      <c r="Q1551" s="5" t="s">
        <v>8338</v>
      </c>
      <c r="R1551" t="s">
        <v>8343</v>
      </c>
      <c r="S1551" s="9">
        <f t="shared" si="98"/>
        <v>42280.927766203698</v>
      </c>
      <c r="T1551" s="9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5">
        <f t="shared" si="96"/>
        <v>-649</v>
      </c>
      <c r="E1552">
        <v>750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>
        <f t="shared" si="97"/>
        <v>50.5</v>
      </c>
      <c r="Q1552" s="5" t="s">
        <v>8338</v>
      </c>
      <c r="R1552" t="s">
        <v>8343</v>
      </c>
      <c r="S1552" s="9">
        <f t="shared" si="98"/>
        <v>42472.24113425926</v>
      </c>
      <c r="T1552" s="9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5">
        <f t="shared" si="96"/>
        <v>-3500</v>
      </c>
      <c r="E1553">
        <v>3500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>
        <f t="shared" si="97"/>
        <v>0</v>
      </c>
      <c r="Q1553" s="5" t="s">
        <v>8338</v>
      </c>
      <c r="R1553" t="s">
        <v>8343</v>
      </c>
      <c r="S1553" s="9">
        <f t="shared" si="98"/>
        <v>42121.616192129623</v>
      </c>
      <c r="T1553" s="9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5">
        <f t="shared" si="96"/>
        <v>-2185</v>
      </c>
      <c r="E1554">
        <v>4300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>
        <f t="shared" si="97"/>
        <v>1057.5</v>
      </c>
      <c r="Q1554" s="5" t="s">
        <v>8338</v>
      </c>
      <c r="R1554" t="s">
        <v>8343</v>
      </c>
      <c r="S1554" s="9">
        <f t="shared" si="98"/>
        <v>41892.480416666665</v>
      </c>
      <c r="T1554" s="9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5">
        <f t="shared" si="96"/>
        <v>-6000</v>
      </c>
      <c r="E1555">
        <v>6000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>
        <f t="shared" si="97"/>
        <v>0</v>
      </c>
      <c r="Q1555" s="5" t="s">
        <v>8338</v>
      </c>
      <c r="R1555" t="s">
        <v>8343</v>
      </c>
      <c r="S1555" s="9">
        <f t="shared" si="98"/>
        <v>42219.074618055551</v>
      </c>
      <c r="T1555" s="9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5">
        <f t="shared" si="96"/>
        <v>-20000</v>
      </c>
      <c r="E1556">
        <v>20000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>
        <f t="shared" si="97"/>
        <v>0</v>
      </c>
      <c r="Q1556" s="5" t="s">
        <v>8338</v>
      </c>
      <c r="R1556" t="s">
        <v>8343</v>
      </c>
      <c r="S1556" s="9">
        <f t="shared" si="98"/>
        <v>42188.043865740743</v>
      </c>
      <c r="T1556" s="9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5">
        <f t="shared" si="96"/>
        <v>-750</v>
      </c>
      <c r="E1557">
        <v>750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>
        <f t="shared" si="97"/>
        <v>0</v>
      </c>
      <c r="Q1557" s="5" t="s">
        <v>8338</v>
      </c>
      <c r="R1557" t="s">
        <v>8343</v>
      </c>
      <c r="S1557" s="9">
        <f t="shared" si="98"/>
        <v>42241.405462962961</v>
      </c>
      <c r="T1557" s="9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5">
        <f t="shared" si="96"/>
        <v>-823</v>
      </c>
      <c r="E1558">
        <v>1500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>
        <f t="shared" si="97"/>
        <v>338.5</v>
      </c>
      <c r="Q1558" s="5" t="s">
        <v>8338</v>
      </c>
      <c r="R1558" t="s">
        <v>8343</v>
      </c>
      <c r="S1558" s="9">
        <f t="shared" si="98"/>
        <v>42524.944722222215</v>
      </c>
      <c r="T1558" s="9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5">
        <f t="shared" si="96"/>
        <v>-2400</v>
      </c>
      <c r="E1559">
        <v>2500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>
        <f t="shared" si="97"/>
        <v>50</v>
      </c>
      <c r="Q1559" s="5" t="s">
        <v>8338</v>
      </c>
      <c r="R1559" t="s">
        <v>8343</v>
      </c>
      <c r="S1559" s="9">
        <f t="shared" si="98"/>
        <v>41871.444826388884</v>
      </c>
      <c r="T1559" s="9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5">
        <f t="shared" si="96"/>
        <v>-715</v>
      </c>
      <c r="E1560">
        <v>750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>
        <f t="shared" si="97"/>
        <v>17.5</v>
      </c>
      <c r="Q1560" s="5" t="s">
        <v>8338</v>
      </c>
      <c r="R1560" t="s">
        <v>8343</v>
      </c>
      <c r="S1560" s="9">
        <f t="shared" si="98"/>
        <v>42185.189340277771</v>
      </c>
      <c r="T1560" s="9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5">
        <f t="shared" si="96"/>
        <v>-14950</v>
      </c>
      <c r="E1561">
        <v>15000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>
        <f t="shared" si="97"/>
        <v>25</v>
      </c>
      <c r="Q1561" s="5" t="s">
        <v>8338</v>
      </c>
      <c r="R1561" t="s">
        <v>8343</v>
      </c>
      <c r="S1561" s="9">
        <f t="shared" si="98"/>
        <v>42107.844895833332</v>
      </c>
      <c r="T1561" s="9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5">
        <f t="shared" si="96"/>
        <v>-2406</v>
      </c>
      <c r="E1562">
        <v>2500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>
        <f t="shared" si="97"/>
        <v>47</v>
      </c>
      <c r="Q1562" s="5" t="s">
        <v>8338</v>
      </c>
      <c r="R1562" t="s">
        <v>8343</v>
      </c>
      <c r="S1562" s="9">
        <f t="shared" si="98"/>
        <v>41935.812418981477</v>
      </c>
      <c r="T1562" s="9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5">
        <f t="shared" si="96"/>
        <v>-9933</v>
      </c>
      <c r="E1563">
        <v>10000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>
        <f t="shared" si="97"/>
        <v>33.5</v>
      </c>
      <c r="Q1563" s="5" t="s">
        <v>8322</v>
      </c>
      <c r="R1563" t="s">
        <v>8344</v>
      </c>
      <c r="S1563" s="9">
        <f t="shared" si="98"/>
        <v>41554.833368055552</v>
      </c>
      <c r="T1563" s="9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5">
        <f t="shared" si="96"/>
        <v>-4000</v>
      </c>
      <c r="E1564">
        <v>4000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>
        <f t="shared" si="97"/>
        <v>0</v>
      </c>
      <c r="Q1564" s="5" t="s">
        <v>8322</v>
      </c>
      <c r="R1564" t="s">
        <v>8344</v>
      </c>
      <c r="S1564" s="9">
        <f t="shared" si="98"/>
        <v>40079.357824074068</v>
      </c>
      <c r="T1564" s="9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5">
        <f t="shared" si="96"/>
        <v>-5915</v>
      </c>
      <c r="E1565">
        <v>6000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>
        <f t="shared" si="97"/>
        <v>42.5</v>
      </c>
      <c r="Q1565" s="5" t="s">
        <v>8322</v>
      </c>
      <c r="R1565" t="s">
        <v>8344</v>
      </c>
      <c r="S1565" s="9">
        <f t="shared" si="98"/>
        <v>41652.534155092588</v>
      </c>
      <c r="T1565" s="9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5">
        <f t="shared" si="96"/>
        <v>-9990</v>
      </c>
      <c r="E1566">
        <v>10000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>
        <f t="shared" si="97"/>
        <v>5</v>
      </c>
      <c r="Q1566" s="5" t="s">
        <v>8322</v>
      </c>
      <c r="R1566" t="s">
        <v>8344</v>
      </c>
      <c r="S1566" s="9">
        <f t="shared" si="98"/>
        <v>42121.158668981479</v>
      </c>
      <c r="T1566" s="9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5">
        <f t="shared" si="96"/>
        <v>-3900</v>
      </c>
      <c r="E1567">
        <v>4000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>
        <f t="shared" si="97"/>
        <v>50</v>
      </c>
      <c r="Q1567" s="5" t="s">
        <v>8322</v>
      </c>
      <c r="R1567" t="s">
        <v>8344</v>
      </c>
      <c r="S1567" s="9">
        <f t="shared" si="98"/>
        <v>40672.521539351852</v>
      </c>
      <c r="T1567" s="9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5">
        <f t="shared" si="96"/>
        <v>-23625</v>
      </c>
      <c r="E1568">
        <v>30000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>
        <f t="shared" si="97"/>
        <v>3187.5</v>
      </c>
      <c r="Q1568" s="5" t="s">
        <v>8322</v>
      </c>
      <c r="R1568" t="s">
        <v>8344</v>
      </c>
      <c r="S1568" s="9">
        <f t="shared" si="98"/>
        <v>42549.708379629628</v>
      </c>
      <c r="T1568" s="9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5">
        <f t="shared" si="96"/>
        <v>-8150</v>
      </c>
      <c r="E1569">
        <v>8500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>
        <f t="shared" si="97"/>
        <v>175</v>
      </c>
      <c r="Q1569" s="5" t="s">
        <v>8322</v>
      </c>
      <c r="R1569" t="s">
        <v>8344</v>
      </c>
      <c r="S1569" s="9">
        <f t="shared" si="98"/>
        <v>41671.728530092594</v>
      </c>
      <c r="T1569" s="9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5">
        <f t="shared" si="96"/>
        <v>-21590</v>
      </c>
      <c r="E1570">
        <v>25000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>
        <f t="shared" si="97"/>
        <v>1705</v>
      </c>
      <c r="Q1570" s="5" t="s">
        <v>8322</v>
      </c>
      <c r="R1570" t="s">
        <v>8344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5">
        <f t="shared" si="96"/>
        <v>-30000</v>
      </c>
      <c r="E1571">
        <v>30000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>
        <f t="shared" si="97"/>
        <v>0</v>
      </c>
      <c r="Q1571" s="5" t="s">
        <v>8322</v>
      </c>
      <c r="R1571" t="s">
        <v>8344</v>
      </c>
      <c r="S1571" s="9">
        <f t="shared" si="98"/>
        <v>41389.471226851849</v>
      </c>
      <c r="T1571" s="9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5">
        <f t="shared" si="96"/>
        <v>-3516</v>
      </c>
      <c r="E1572">
        <v>6000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>
        <f t="shared" si="97"/>
        <v>1242</v>
      </c>
      <c r="Q1572" s="5" t="s">
        <v>8322</v>
      </c>
      <c r="R1572" t="s">
        <v>8344</v>
      </c>
      <c r="S1572" s="9">
        <f t="shared" si="98"/>
        <v>42438.605115740742</v>
      </c>
      <c r="T1572" s="9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5">
        <f t="shared" si="96"/>
        <v>-12020</v>
      </c>
      <c r="E1573">
        <v>12100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>
        <f t="shared" si="97"/>
        <v>40</v>
      </c>
      <c r="Q1573" s="5" t="s">
        <v>8322</v>
      </c>
      <c r="R1573" t="s">
        <v>8344</v>
      </c>
      <c r="S1573" s="9">
        <f t="shared" si="98"/>
        <v>42144.56114583333</v>
      </c>
      <c r="T1573" s="9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5">
        <f t="shared" si="96"/>
        <v>-2375</v>
      </c>
      <c r="E1574">
        <v>2500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>
        <f t="shared" si="97"/>
        <v>62.5</v>
      </c>
      <c r="Q1574" s="5" t="s">
        <v>8322</v>
      </c>
      <c r="R1574" t="s">
        <v>8344</v>
      </c>
      <c r="S1574" s="9">
        <f t="shared" si="98"/>
        <v>42403.824756944443</v>
      </c>
      <c r="T1574" s="9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5">
        <f t="shared" si="96"/>
        <v>-8777</v>
      </c>
      <c r="E1575">
        <v>9000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>
        <f t="shared" si="97"/>
        <v>111.5</v>
      </c>
      <c r="Q1575" s="5" t="s">
        <v>8322</v>
      </c>
      <c r="R1575" t="s">
        <v>8344</v>
      </c>
      <c r="S1575" s="9">
        <f t="shared" si="98"/>
        <v>42785.791689814818</v>
      </c>
      <c r="T1575" s="9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5">
        <f t="shared" si="96"/>
        <v>-9494</v>
      </c>
      <c r="E1576">
        <v>10000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>
        <f t="shared" si="97"/>
        <v>253</v>
      </c>
      <c r="Q1576" s="5" t="s">
        <v>8322</v>
      </c>
      <c r="R1576" t="s">
        <v>8344</v>
      </c>
      <c r="S1576" s="9">
        <f t="shared" si="98"/>
        <v>42017.719085648147</v>
      </c>
      <c r="T1576" s="9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5">
        <f t="shared" si="96"/>
        <v>-7709</v>
      </c>
      <c r="E1577">
        <v>10000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>
        <f t="shared" si="97"/>
        <v>1145.5</v>
      </c>
      <c r="Q1577" s="5" t="s">
        <v>8322</v>
      </c>
      <c r="R1577" t="s">
        <v>8344</v>
      </c>
      <c r="S1577" s="9">
        <f t="shared" si="98"/>
        <v>41799.315925925919</v>
      </c>
      <c r="T1577" s="9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5">
        <f t="shared" si="96"/>
        <v>-4350</v>
      </c>
      <c r="E1578">
        <v>5000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>
        <f t="shared" si="97"/>
        <v>325</v>
      </c>
      <c r="Q1578" s="5" t="s">
        <v>8322</v>
      </c>
      <c r="R1578" t="s">
        <v>8344</v>
      </c>
      <c r="S1578" s="9">
        <f t="shared" si="98"/>
        <v>42140.670925925922</v>
      </c>
      <c r="T1578" s="9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5">
        <f t="shared" si="96"/>
        <v>-9945</v>
      </c>
      <c r="E1579">
        <v>10000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>
        <f t="shared" si="97"/>
        <v>27.5</v>
      </c>
      <c r="Q1579" s="5" t="s">
        <v>8322</v>
      </c>
      <c r="R1579" t="s">
        <v>8344</v>
      </c>
      <c r="S1579" s="9">
        <f t="shared" si="98"/>
        <v>41054.639444444438</v>
      </c>
      <c r="T1579" s="9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5">
        <f t="shared" si="96"/>
        <v>-1692</v>
      </c>
      <c r="E1580">
        <v>1897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>
        <f t="shared" si="97"/>
        <v>102.5</v>
      </c>
      <c r="Q1580" s="5" t="s">
        <v>8322</v>
      </c>
      <c r="R1580" t="s">
        <v>8344</v>
      </c>
      <c r="S1580" s="9">
        <f t="shared" si="98"/>
        <v>40398.857534722221</v>
      </c>
      <c r="T1580" s="9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5">
        <f t="shared" si="96"/>
        <v>-3305</v>
      </c>
      <c r="E1581">
        <v>3333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>
        <f t="shared" si="97"/>
        <v>14</v>
      </c>
      <c r="Q1581" s="5" t="s">
        <v>8322</v>
      </c>
      <c r="R1581" t="s">
        <v>8344</v>
      </c>
      <c r="S1581" s="9">
        <f t="shared" si="98"/>
        <v>41481.788090277776</v>
      </c>
      <c r="T1581" s="9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5">
        <f t="shared" si="96"/>
        <v>-1750</v>
      </c>
      <c r="E1582">
        <v>1750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>
        <f t="shared" si="97"/>
        <v>0</v>
      </c>
      <c r="Q1582" s="5" t="s">
        <v>8322</v>
      </c>
      <c r="R1582" t="s">
        <v>8344</v>
      </c>
      <c r="S1582" s="9">
        <f t="shared" si="98"/>
        <v>40989.841736111106</v>
      </c>
      <c r="T1582" s="9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5">
        <f t="shared" si="96"/>
        <v>-995</v>
      </c>
      <c r="E1583">
        <v>1000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>
        <f t="shared" si="97"/>
        <v>2.5</v>
      </c>
      <c r="Q1583" s="5" t="s">
        <v>8338</v>
      </c>
      <c r="R1583" t="s">
        <v>8345</v>
      </c>
      <c r="S1583" s="9">
        <f t="shared" si="98"/>
        <v>42325.240624999999</v>
      </c>
      <c r="T1583" s="9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5">
        <f t="shared" si="96"/>
        <v>-907</v>
      </c>
      <c r="E1584">
        <v>1000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>
        <f t="shared" si="97"/>
        <v>46.5</v>
      </c>
      <c r="Q1584" s="5" t="s">
        <v>8338</v>
      </c>
      <c r="R1584" t="s">
        <v>8345</v>
      </c>
      <c r="S1584" s="9">
        <f t="shared" si="98"/>
        <v>42246.581631944442</v>
      </c>
      <c r="T1584" s="9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5">
        <f t="shared" si="96"/>
        <v>-19985</v>
      </c>
      <c r="E1585">
        <v>20000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>
        <f t="shared" si="97"/>
        <v>7.5</v>
      </c>
      <c r="Q1585" s="5" t="s">
        <v>8338</v>
      </c>
      <c r="R1585" t="s">
        <v>8345</v>
      </c>
      <c r="S1585" s="9">
        <f t="shared" si="98"/>
        <v>41877.696655092594</v>
      </c>
      <c r="T1585" s="9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5">
        <f t="shared" si="96"/>
        <v>-1200</v>
      </c>
      <c r="E1586">
        <v>1200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>
        <f t="shared" si="97"/>
        <v>0</v>
      </c>
      <c r="Q1586" s="5" t="s">
        <v>8338</v>
      </c>
      <c r="R1586" t="s">
        <v>8345</v>
      </c>
      <c r="S1586" s="9">
        <f t="shared" si="98"/>
        <v>41779.440983796296</v>
      </c>
      <c r="T1586" s="9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5">
        <f t="shared" si="96"/>
        <v>-420</v>
      </c>
      <c r="E1587">
        <v>2000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>
        <f t="shared" si="97"/>
        <v>790</v>
      </c>
      <c r="Q1587" s="5" t="s">
        <v>8338</v>
      </c>
      <c r="R1587" t="s">
        <v>8345</v>
      </c>
      <c r="S1587" s="9">
        <f t="shared" si="98"/>
        <v>42707.687129629623</v>
      </c>
      <c r="T1587" s="9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5">
        <f t="shared" si="96"/>
        <v>-1500</v>
      </c>
      <c r="E1588">
        <v>1500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>
        <f t="shared" si="97"/>
        <v>0</v>
      </c>
      <c r="Q1588" s="5" t="s">
        <v>8338</v>
      </c>
      <c r="R1588" t="s">
        <v>8345</v>
      </c>
      <c r="S1588" s="9">
        <f t="shared" si="98"/>
        <v>42068.896087962959</v>
      </c>
      <c r="T1588" s="9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5">
        <f t="shared" si="96"/>
        <v>-7499</v>
      </c>
      <c r="E1589">
        <v>7500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>
        <f t="shared" si="97"/>
        <v>0.5</v>
      </c>
      <c r="Q1589" s="5" t="s">
        <v>8338</v>
      </c>
      <c r="R1589" t="s">
        <v>8345</v>
      </c>
      <c r="S1589" s="9">
        <f t="shared" si="98"/>
        <v>41956.742650462962</v>
      </c>
      <c r="T1589" s="9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5">
        <f t="shared" si="96"/>
        <v>-516</v>
      </c>
      <c r="E1590">
        <v>516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>
        <f t="shared" si="97"/>
        <v>0</v>
      </c>
      <c r="Q1590" s="5" t="s">
        <v>8338</v>
      </c>
      <c r="R1590" t="s">
        <v>8345</v>
      </c>
      <c r="S1590" s="9">
        <f t="shared" si="98"/>
        <v>42005.041655092595</v>
      </c>
      <c r="T1590" s="9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5">
        <f t="shared" si="96"/>
        <v>-1200</v>
      </c>
      <c r="E1591">
        <v>1200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>
        <f t="shared" si="97"/>
        <v>0</v>
      </c>
      <c r="Q1591" s="5" t="s">
        <v>8338</v>
      </c>
      <c r="R1591" t="s">
        <v>8345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5">
        <f t="shared" si="96"/>
        <v>-58980</v>
      </c>
      <c r="E1592">
        <v>60000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>
        <f t="shared" si="97"/>
        <v>510</v>
      </c>
      <c r="Q1592" s="5" t="s">
        <v>8338</v>
      </c>
      <c r="R1592" t="s">
        <v>8345</v>
      </c>
      <c r="S1592" s="9">
        <f t="shared" si="98"/>
        <v>42240.648888888885</v>
      </c>
      <c r="T1592" s="9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5">
        <f t="shared" si="96"/>
        <v>-9908</v>
      </c>
      <c r="E1593">
        <v>14000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>
        <f t="shared" si="97"/>
        <v>2046</v>
      </c>
      <c r="Q1593" s="5" t="s">
        <v>8338</v>
      </c>
      <c r="R1593" t="s">
        <v>8345</v>
      </c>
      <c r="S1593" s="9">
        <f t="shared" si="98"/>
        <v>42433.517835648141</v>
      </c>
      <c r="T1593" s="9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5">
        <f t="shared" si="96"/>
        <v>-25</v>
      </c>
      <c r="E1594">
        <v>25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>
        <f t="shared" si="97"/>
        <v>0</v>
      </c>
      <c r="Q1594" s="5" t="s">
        <v>8338</v>
      </c>
      <c r="R1594" t="s">
        <v>8345</v>
      </c>
      <c r="S1594" s="9">
        <f t="shared" si="98"/>
        <v>42045.86440972222</v>
      </c>
      <c r="T1594" s="9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5">
        <f t="shared" si="96"/>
        <v>-21997</v>
      </c>
      <c r="E1595">
        <v>22000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>
        <f t="shared" si="97"/>
        <v>1.5</v>
      </c>
      <c r="Q1595" s="5" t="s">
        <v>8338</v>
      </c>
      <c r="R1595" t="s">
        <v>8345</v>
      </c>
      <c r="S1595" s="9">
        <f t="shared" si="98"/>
        <v>42033.63721064815</v>
      </c>
      <c r="T1595" s="9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5">
        <f t="shared" si="96"/>
        <v>-795</v>
      </c>
      <c r="E1596">
        <v>1000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>
        <f t="shared" si="97"/>
        <v>102.5</v>
      </c>
      <c r="Q1596" s="5" t="s">
        <v>8338</v>
      </c>
      <c r="R1596" t="s">
        <v>8345</v>
      </c>
      <c r="S1596" s="9">
        <f t="shared" si="98"/>
        <v>42445.504421296289</v>
      </c>
      <c r="T1596" s="9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5">
        <f t="shared" si="96"/>
        <v>-99720</v>
      </c>
      <c r="E1597">
        <v>100000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>
        <f t="shared" si="97"/>
        <v>140</v>
      </c>
      <c r="Q1597" s="5" t="s">
        <v>8338</v>
      </c>
      <c r="R1597" t="s">
        <v>8345</v>
      </c>
      <c r="S1597" s="9">
        <f t="shared" si="98"/>
        <v>41779.84175925926</v>
      </c>
      <c r="T1597" s="9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5">
        <f t="shared" si="96"/>
        <v>-3175</v>
      </c>
      <c r="E1598">
        <v>3250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>
        <f t="shared" si="97"/>
        <v>37.5</v>
      </c>
      <c r="Q1598" s="5" t="s">
        <v>8338</v>
      </c>
      <c r="R1598" t="s">
        <v>8345</v>
      </c>
      <c r="S1598" s="9">
        <f t="shared" si="98"/>
        <v>41941.221863425926</v>
      </c>
      <c r="T1598" s="9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5">
        <f t="shared" si="96"/>
        <v>-15000</v>
      </c>
      <c r="E1599">
        <v>15000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>
        <f t="shared" si="97"/>
        <v>0</v>
      </c>
      <c r="Q1599" s="5" t="s">
        <v>8338</v>
      </c>
      <c r="R1599" t="s">
        <v>8345</v>
      </c>
      <c r="S1599" s="9">
        <f t="shared" si="98"/>
        <v>42603.145798611113</v>
      </c>
      <c r="T1599" s="9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5">
        <f t="shared" si="96"/>
        <v>-799</v>
      </c>
      <c r="E1600">
        <v>800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>
        <f t="shared" si="97"/>
        <v>0.5</v>
      </c>
      <c r="Q1600" s="5" t="s">
        <v>8338</v>
      </c>
      <c r="R1600" t="s">
        <v>8345</v>
      </c>
      <c r="S1600" s="9">
        <f t="shared" si="98"/>
        <v>42151.459004629629</v>
      </c>
      <c r="T1600" s="9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5">
        <f t="shared" si="96"/>
        <v>-500</v>
      </c>
      <c r="E1601">
        <v>500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>
        <f t="shared" si="97"/>
        <v>0</v>
      </c>
      <c r="Q1601" s="5" t="s">
        <v>8338</v>
      </c>
      <c r="R1601" t="s">
        <v>8345</v>
      </c>
      <c r="S1601" s="9">
        <f t="shared" si="98"/>
        <v>42438.330740740734</v>
      </c>
      <c r="T1601" s="9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5">
        <f t="shared" si="96"/>
        <v>-4633</v>
      </c>
      <c r="E1602">
        <v>5000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>
        <f t="shared" si="97"/>
        <v>183.5</v>
      </c>
      <c r="Q1602" s="5" t="s">
        <v>8338</v>
      </c>
      <c r="R1602" t="s">
        <v>8345</v>
      </c>
      <c r="S1602" s="9">
        <f t="shared" si="98"/>
        <v>41790.848981481475</v>
      </c>
      <c r="T1602" s="9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5">
        <f t="shared" ref="D1603:D1666" si="100">F1603-E1603</f>
        <v>206.23000000000002</v>
      </c>
      <c r="E1603"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>
        <f t="shared" ref="P1603:P1666" si="101">AVERAGE(D1603:E1603)</f>
        <v>1353.115</v>
      </c>
      <c r="Q1603" s="5" t="s">
        <v>8325</v>
      </c>
      <c r="R1603" t="s">
        <v>8326</v>
      </c>
      <c r="S1603" s="9">
        <f t="shared" ref="S1603:S1666" si="102">(K1603/86400)+25569+(-5/24)</f>
        <v>40637.884641203702</v>
      </c>
      <c r="T1603" s="9">
        <f t="shared" ref="T1603:T1666" si="103">(J1603/86400)+25569+(-5/24)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5">
        <f t="shared" si="100"/>
        <v>2.5</v>
      </c>
      <c r="E1604"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>
        <f t="shared" si="101"/>
        <v>751.25</v>
      </c>
      <c r="Q1604" s="5" t="s">
        <v>8325</v>
      </c>
      <c r="R1604" t="s">
        <v>8326</v>
      </c>
      <c r="S1604" s="9">
        <f t="shared" si="102"/>
        <v>40788.089317129627</v>
      </c>
      <c r="T1604" s="9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5">
        <f t="shared" si="100"/>
        <v>0.66000000000008185</v>
      </c>
      <c r="E1605"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>
        <f t="shared" si="101"/>
        <v>1000.33</v>
      </c>
      <c r="Q1605" s="5" t="s">
        <v>8325</v>
      </c>
      <c r="R1605" t="s">
        <v>8326</v>
      </c>
      <c r="S1605" s="9">
        <f t="shared" si="102"/>
        <v>40875.961331018516</v>
      </c>
      <c r="T1605" s="9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5">
        <f t="shared" si="100"/>
        <v>619</v>
      </c>
      <c r="E1606"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>
        <f t="shared" si="101"/>
        <v>1709.5</v>
      </c>
      <c r="Q1606" s="5" t="s">
        <v>8325</v>
      </c>
      <c r="R1606" t="s">
        <v>8326</v>
      </c>
      <c r="S1606" s="9">
        <f t="shared" si="102"/>
        <v>40945.636979166666</v>
      </c>
      <c r="T1606" s="9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5">
        <f t="shared" si="100"/>
        <v>41.600000000000364</v>
      </c>
      <c r="E1607"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>
        <f t="shared" si="101"/>
        <v>3020.8</v>
      </c>
      <c r="Q1607" s="5" t="s">
        <v>8325</v>
      </c>
      <c r="R1607" t="s">
        <v>8326</v>
      </c>
      <c r="S1607" s="9">
        <f t="shared" si="102"/>
        <v>40746.804548611108</v>
      </c>
      <c r="T1607" s="9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5">
        <f t="shared" si="100"/>
        <v>80.329999999999927</v>
      </c>
      <c r="E1608"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>
        <f t="shared" si="101"/>
        <v>4040.165</v>
      </c>
      <c r="Q1608" s="5" t="s">
        <v>8325</v>
      </c>
      <c r="R1608" t="s">
        <v>8326</v>
      </c>
      <c r="S1608" s="9">
        <f t="shared" si="102"/>
        <v>40535.903217592589</v>
      </c>
      <c r="T1608" s="9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5">
        <f t="shared" si="100"/>
        <v>4511</v>
      </c>
      <c r="E1609"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>
        <f t="shared" si="101"/>
        <v>7255.5</v>
      </c>
      <c r="Q1609" s="5" t="s">
        <v>8325</v>
      </c>
      <c r="R1609" t="s">
        <v>8326</v>
      </c>
      <c r="S1609" s="9">
        <f t="shared" si="102"/>
        <v>41053.600127314814</v>
      </c>
      <c r="T1609" s="9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5">
        <f t="shared" si="100"/>
        <v>15</v>
      </c>
      <c r="E1610"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>
        <f t="shared" si="101"/>
        <v>607.5</v>
      </c>
      <c r="Q1610" s="5" t="s">
        <v>8325</v>
      </c>
      <c r="R1610" t="s">
        <v>8326</v>
      </c>
      <c r="S1610" s="9">
        <f t="shared" si="102"/>
        <v>41607.622523148144</v>
      </c>
      <c r="T1610" s="9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5">
        <f t="shared" si="100"/>
        <v>275</v>
      </c>
      <c r="E1611"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>
        <f t="shared" si="101"/>
        <v>887.5</v>
      </c>
      <c r="Q1611" s="5" t="s">
        <v>8325</v>
      </c>
      <c r="R1611" t="s">
        <v>8326</v>
      </c>
      <c r="S1611" s="9">
        <f t="shared" si="102"/>
        <v>40795.792928240735</v>
      </c>
      <c r="T1611" s="9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5">
        <f t="shared" si="100"/>
        <v>3437</v>
      </c>
      <c r="E1612"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>
        <f t="shared" si="101"/>
        <v>2718.5</v>
      </c>
      <c r="Q1612" s="5" t="s">
        <v>8325</v>
      </c>
      <c r="R1612" t="s">
        <v>8326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5">
        <f t="shared" si="100"/>
        <v>201</v>
      </c>
      <c r="E1613"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>
        <f t="shared" si="101"/>
        <v>500.5</v>
      </c>
      <c r="Q1613" s="5" t="s">
        <v>8325</v>
      </c>
      <c r="R1613" t="s">
        <v>8326</v>
      </c>
      <c r="S1613" s="9">
        <f t="shared" si="102"/>
        <v>41408.792037037034</v>
      </c>
      <c r="T1613" s="9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5">
        <f t="shared" si="100"/>
        <v>50</v>
      </c>
      <c r="E1614"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>
        <f t="shared" si="101"/>
        <v>275</v>
      </c>
      <c r="Q1614" s="5" t="s">
        <v>8325</v>
      </c>
      <c r="R1614" t="s">
        <v>8326</v>
      </c>
      <c r="S1614" s="9">
        <f t="shared" si="102"/>
        <v>41246.666481481479</v>
      </c>
      <c r="T1614" s="9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5">
        <f t="shared" si="100"/>
        <v>15</v>
      </c>
      <c r="E1615"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>
        <f t="shared" si="101"/>
        <v>507.5</v>
      </c>
      <c r="Q1615" s="5" t="s">
        <v>8325</v>
      </c>
      <c r="R1615" t="s">
        <v>8326</v>
      </c>
      <c r="S1615" s="9">
        <f t="shared" si="102"/>
        <v>41081.861134259256</v>
      </c>
      <c r="T1615" s="9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5">
        <f t="shared" si="100"/>
        <v>135</v>
      </c>
      <c r="E1616"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>
        <f t="shared" si="101"/>
        <v>2567.5</v>
      </c>
      <c r="Q1616" s="5" t="s">
        <v>8325</v>
      </c>
      <c r="R1616" t="s">
        <v>8326</v>
      </c>
      <c r="S1616" s="9">
        <f t="shared" si="102"/>
        <v>41794.772789351853</v>
      </c>
      <c r="T1616" s="9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5">
        <f t="shared" si="100"/>
        <v>1130</v>
      </c>
      <c r="E1617"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>
        <f t="shared" si="101"/>
        <v>4565</v>
      </c>
      <c r="Q1617" s="5" t="s">
        <v>8325</v>
      </c>
      <c r="R1617" t="s">
        <v>8326</v>
      </c>
      <c r="S1617" s="9">
        <f t="shared" si="102"/>
        <v>40844.842546296291</v>
      </c>
      <c r="T1617" s="9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5">
        <f t="shared" si="100"/>
        <v>420</v>
      </c>
      <c r="E1618"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>
        <f t="shared" si="101"/>
        <v>5210</v>
      </c>
      <c r="Q1618" s="5" t="s">
        <v>8325</v>
      </c>
      <c r="R1618" t="s">
        <v>8326</v>
      </c>
      <c r="S1618" s="9">
        <f t="shared" si="102"/>
        <v>41194.507187499999</v>
      </c>
      <c r="T1618" s="9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5">
        <f t="shared" si="100"/>
        <v>3210</v>
      </c>
      <c r="E1619"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>
        <f t="shared" si="101"/>
        <v>5105</v>
      </c>
      <c r="Q1619" s="5" t="s">
        <v>8325</v>
      </c>
      <c r="R1619" t="s">
        <v>8326</v>
      </c>
      <c r="S1619" s="9">
        <f t="shared" si="102"/>
        <v>41546.455879629626</v>
      </c>
      <c r="T1619" s="9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5">
        <f t="shared" si="100"/>
        <v>76</v>
      </c>
      <c r="E1620"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>
        <f t="shared" si="101"/>
        <v>788</v>
      </c>
      <c r="Q1620" s="5" t="s">
        <v>8325</v>
      </c>
      <c r="R1620" t="s">
        <v>8326</v>
      </c>
      <c r="S1620" s="9">
        <f t="shared" si="102"/>
        <v>41301.446006944439</v>
      </c>
      <c r="T1620" s="9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5">
        <f t="shared" si="100"/>
        <v>500</v>
      </c>
      <c r="E1621"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>
        <f t="shared" si="101"/>
        <v>1000</v>
      </c>
      <c r="Q1621" s="5" t="s">
        <v>8325</v>
      </c>
      <c r="R1621" t="s">
        <v>8326</v>
      </c>
      <c r="S1621" s="9">
        <f t="shared" si="102"/>
        <v>41875.977847222217</v>
      </c>
      <c r="T1621" s="9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5">
        <f t="shared" si="100"/>
        <v>130</v>
      </c>
      <c r="E1622"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>
        <f t="shared" si="101"/>
        <v>565</v>
      </c>
      <c r="Q1622" s="5" t="s">
        <v>8325</v>
      </c>
      <c r="R1622" t="s">
        <v>8326</v>
      </c>
      <c r="S1622" s="9">
        <f t="shared" si="102"/>
        <v>41321.131249999999</v>
      </c>
      <c r="T1622" s="9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5">
        <f t="shared" si="100"/>
        <v>1060</v>
      </c>
      <c r="E1623"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>
        <f t="shared" si="101"/>
        <v>3030</v>
      </c>
      <c r="Q1623" s="5" t="s">
        <v>8325</v>
      </c>
      <c r="R1623" t="s">
        <v>8326</v>
      </c>
      <c r="S1623" s="9">
        <f t="shared" si="102"/>
        <v>41003.398321759254</v>
      </c>
      <c r="T1623" s="9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5">
        <f t="shared" si="100"/>
        <v>119</v>
      </c>
      <c r="E1624"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>
        <f t="shared" si="101"/>
        <v>3509.5</v>
      </c>
      <c r="Q1624" s="5" t="s">
        <v>8325</v>
      </c>
      <c r="R1624" t="s">
        <v>8326</v>
      </c>
      <c r="S1624" s="9">
        <f t="shared" si="102"/>
        <v>41950.086504629631</v>
      </c>
      <c r="T1624" s="9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5">
        <f t="shared" si="100"/>
        <v>8</v>
      </c>
      <c r="E1625"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>
        <f t="shared" si="101"/>
        <v>379</v>
      </c>
      <c r="Q1625" s="5" t="s">
        <v>8325</v>
      </c>
      <c r="R1625" t="s">
        <v>8326</v>
      </c>
      <c r="S1625" s="9">
        <f t="shared" si="102"/>
        <v>41453.480196759258</v>
      </c>
      <c r="T1625" s="9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5">
        <f t="shared" si="100"/>
        <v>180</v>
      </c>
      <c r="E1626"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>
        <f t="shared" si="101"/>
        <v>590</v>
      </c>
      <c r="Q1626" s="5" t="s">
        <v>8325</v>
      </c>
      <c r="R1626" t="s">
        <v>8326</v>
      </c>
      <c r="S1626" s="9">
        <f t="shared" si="102"/>
        <v>41243.158969907403</v>
      </c>
      <c r="T1626" s="9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5">
        <f t="shared" si="100"/>
        <v>4150</v>
      </c>
      <c r="E1627"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>
        <f t="shared" si="101"/>
        <v>5825</v>
      </c>
      <c r="Q1627" s="5" t="s">
        <v>8325</v>
      </c>
      <c r="R1627" t="s">
        <v>8326</v>
      </c>
      <c r="S1627" s="9">
        <f t="shared" si="102"/>
        <v>41135.491354166668</v>
      </c>
      <c r="T1627" s="9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5">
        <f t="shared" si="100"/>
        <v>95</v>
      </c>
      <c r="E1628"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>
        <f t="shared" si="101"/>
        <v>4047.5</v>
      </c>
      <c r="Q1628" s="5" t="s">
        <v>8325</v>
      </c>
      <c r="R1628" t="s">
        <v>8326</v>
      </c>
      <c r="S1628" s="9">
        <f t="shared" si="102"/>
        <v>41579.639664351846</v>
      </c>
      <c r="T1628" s="9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5">
        <f t="shared" si="100"/>
        <v>340</v>
      </c>
      <c r="E1629"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>
        <f t="shared" si="101"/>
        <v>1170</v>
      </c>
      <c r="Q1629" s="5" t="s">
        <v>8325</v>
      </c>
      <c r="R1629" t="s">
        <v>8326</v>
      </c>
      <c r="S1629" s="9">
        <f t="shared" si="102"/>
        <v>41205.498715277776</v>
      </c>
      <c r="T1629" s="9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5">
        <f t="shared" si="100"/>
        <v>37</v>
      </c>
      <c r="E1630"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>
        <f t="shared" si="101"/>
        <v>2018.5</v>
      </c>
      <c r="Q1630" s="5" t="s">
        <v>8325</v>
      </c>
      <c r="R1630" t="s">
        <v>8326</v>
      </c>
      <c r="S1630" s="9">
        <f t="shared" si="102"/>
        <v>41774.528726851851</v>
      </c>
      <c r="T1630" s="9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5">
        <f t="shared" si="100"/>
        <v>220</v>
      </c>
      <c r="E1631"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>
        <f t="shared" si="101"/>
        <v>3110</v>
      </c>
      <c r="Q1631" s="5" t="s">
        <v>8325</v>
      </c>
      <c r="R1631" t="s">
        <v>8326</v>
      </c>
      <c r="S1631" s="9">
        <f t="shared" si="102"/>
        <v>41645.658946759257</v>
      </c>
      <c r="T1631" s="9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5">
        <f t="shared" si="100"/>
        <v>6610</v>
      </c>
      <c r="E1632"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>
        <f t="shared" si="101"/>
        <v>5305</v>
      </c>
      <c r="Q1632" s="5" t="s">
        <v>8325</v>
      </c>
      <c r="R1632" t="s">
        <v>8326</v>
      </c>
      <c r="S1632" s="9">
        <f t="shared" si="102"/>
        <v>40939.629340277774</v>
      </c>
      <c r="T1632" s="9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5">
        <f t="shared" si="100"/>
        <v>5591</v>
      </c>
      <c r="E1633"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>
        <f t="shared" si="101"/>
        <v>7795.5</v>
      </c>
      <c r="Q1633" s="5" t="s">
        <v>8325</v>
      </c>
      <c r="R1633" t="s">
        <v>8326</v>
      </c>
      <c r="S1633" s="9">
        <f t="shared" si="102"/>
        <v>41164.65116898148</v>
      </c>
      <c r="T1633" s="9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5">
        <f t="shared" si="100"/>
        <v>65</v>
      </c>
      <c r="E1634"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>
        <f t="shared" si="101"/>
        <v>2032.5</v>
      </c>
      <c r="Q1634" s="5" t="s">
        <v>8325</v>
      </c>
      <c r="R1634" t="s">
        <v>8326</v>
      </c>
      <c r="S1634" s="9">
        <f t="shared" si="102"/>
        <v>40750.132569444446</v>
      </c>
      <c r="T1634" s="9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5">
        <f t="shared" si="100"/>
        <v>0</v>
      </c>
      <c r="E1635"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>
        <f t="shared" si="101"/>
        <v>5000</v>
      </c>
      <c r="Q1635" s="5" t="s">
        <v>8325</v>
      </c>
      <c r="R1635" t="s">
        <v>8326</v>
      </c>
      <c r="S1635" s="9">
        <f t="shared" si="102"/>
        <v>40896.675416666665</v>
      </c>
      <c r="T1635" s="9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5">
        <f t="shared" si="100"/>
        <v>10</v>
      </c>
      <c r="E1636"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>
        <f t="shared" si="101"/>
        <v>1005</v>
      </c>
      <c r="Q1636" s="5" t="s">
        <v>8325</v>
      </c>
      <c r="R1636" t="s">
        <v>8326</v>
      </c>
      <c r="S1636" s="9">
        <f t="shared" si="102"/>
        <v>40657.981493055551</v>
      </c>
      <c r="T1636" s="9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5">
        <f t="shared" si="100"/>
        <v>506</v>
      </c>
      <c r="E1637"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>
        <f t="shared" si="101"/>
        <v>1253</v>
      </c>
      <c r="Q1637" s="5" t="s">
        <v>8325</v>
      </c>
      <c r="R1637" t="s">
        <v>8326</v>
      </c>
      <c r="S1637" s="9">
        <f t="shared" si="102"/>
        <v>42502.660428240742</v>
      </c>
      <c r="T1637" s="9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5">
        <f t="shared" si="100"/>
        <v>160</v>
      </c>
      <c r="E1638"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>
        <f t="shared" si="101"/>
        <v>2330</v>
      </c>
      <c r="Q1638" s="5" t="s">
        <v>8325</v>
      </c>
      <c r="R1638" t="s">
        <v>8326</v>
      </c>
      <c r="S1638" s="9">
        <f t="shared" si="102"/>
        <v>40662.878333333334</v>
      </c>
      <c r="T1638" s="9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5">
        <f t="shared" si="100"/>
        <v>19</v>
      </c>
      <c r="E1639"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>
        <f t="shared" si="101"/>
        <v>259.5</v>
      </c>
      <c r="Q1639" s="5" t="s">
        <v>8325</v>
      </c>
      <c r="R1639" t="s">
        <v>8326</v>
      </c>
      <c r="S1639" s="9">
        <f t="shared" si="102"/>
        <v>40122.543287037035</v>
      </c>
      <c r="T1639" s="9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5">
        <f t="shared" si="100"/>
        <v>50</v>
      </c>
      <c r="E1640"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>
        <f t="shared" si="101"/>
        <v>525</v>
      </c>
      <c r="Q1640" s="5" t="s">
        <v>8325</v>
      </c>
      <c r="R1640" t="s">
        <v>8326</v>
      </c>
      <c r="S1640" s="9">
        <f t="shared" si="102"/>
        <v>41288.478796296295</v>
      </c>
      <c r="T1640" s="9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5">
        <f t="shared" si="100"/>
        <v>0</v>
      </c>
      <c r="E1641"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>
        <f t="shared" si="101"/>
        <v>900</v>
      </c>
      <c r="Q1641" s="5" t="s">
        <v>8325</v>
      </c>
      <c r="R1641" t="s">
        <v>8326</v>
      </c>
      <c r="S1641" s="9">
        <f t="shared" si="102"/>
        <v>40941.444039351853</v>
      </c>
      <c r="T1641" s="9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5">
        <f t="shared" si="100"/>
        <v>279.44000000000005</v>
      </c>
      <c r="E1642"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>
        <f t="shared" si="101"/>
        <v>339.72</v>
      </c>
      <c r="Q1642" s="5" t="s">
        <v>8325</v>
      </c>
      <c r="R1642" t="s">
        <v>8326</v>
      </c>
      <c r="S1642" s="9">
        <f t="shared" si="102"/>
        <v>40379.022627314815</v>
      </c>
      <c r="T1642" s="9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5">
        <f t="shared" si="100"/>
        <v>35</v>
      </c>
      <c r="E1643"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>
        <f t="shared" si="101"/>
        <v>1267.5</v>
      </c>
      <c r="Q1643" s="5" t="s">
        <v>8325</v>
      </c>
      <c r="R1643" t="s">
        <v>8346</v>
      </c>
      <c r="S1643" s="9">
        <f t="shared" si="102"/>
        <v>41962.388240740744</v>
      </c>
      <c r="T1643" s="9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5">
        <f t="shared" si="100"/>
        <v>0</v>
      </c>
      <c r="E1644"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>
        <f t="shared" si="101"/>
        <v>600</v>
      </c>
      <c r="Q1644" s="5" t="s">
        <v>8325</v>
      </c>
      <c r="R1644" t="s">
        <v>8346</v>
      </c>
      <c r="S1644" s="9">
        <f t="shared" si="102"/>
        <v>40687.816284722219</v>
      </c>
      <c r="T1644" s="9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5">
        <f t="shared" si="100"/>
        <v>1235</v>
      </c>
      <c r="E1645"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>
        <f t="shared" si="101"/>
        <v>3117.5</v>
      </c>
      <c r="Q1645" s="5" t="s">
        <v>8325</v>
      </c>
      <c r="R1645" t="s">
        <v>8346</v>
      </c>
      <c r="S1645" s="9">
        <f t="shared" si="102"/>
        <v>41146.615879629629</v>
      </c>
      <c r="T1645" s="9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5">
        <f t="shared" si="100"/>
        <v>950</v>
      </c>
      <c r="E1646"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>
        <f t="shared" si="101"/>
        <v>5475</v>
      </c>
      <c r="Q1646" s="5" t="s">
        <v>8325</v>
      </c>
      <c r="R1646" t="s">
        <v>8346</v>
      </c>
      <c r="S1646" s="9">
        <f t="shared" si="102"/>
        <v>41174.851388888885</v>
      </c>
      <c r="T1646" s="9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5">
        <f t="shared" si="100"/>
        <v>540</v>
      </c>
      <c r="E1647"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>
        <f t="shared" si="101"/>
        <v>2770</v>
      </c>
      <c r="Q1647" s="5" t="s">
        <v>8325</v>
      </c>
      <c r="R1647" t="s">
        <v>8346</v>
      </c>
      <c r="S1647" s="9">
        <f t="shared" si="102"/>
        <v>41521.40902777778</v>
      </c>
      <c r="T1647" s="9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5">
        <f t="shared" si="100"/>
        <v>204</v>
      </c>
      <c r="E1648"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>
        <f t="shared" si="101"/>
        <v>1102</v>
      </c>
      <c r="Q1648" s="5" t="s">
        <v>8325</v>
      </c>
      <c r="R1648" t="s">
        <v>8346</v>
      </c>
      <c r="S1648" s="9">
        <f t="shared" si="102"/>
        <v>41833.241932870369</v>
      </c>
      <c r="T1648" s="9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5">
        <f t="shared" si="100"/>
        <v>236</v>
      </c>
      <c r="E1649"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>
        <f t="shared" si="101"/>
        <v>2618</v>
      </c>
      <c r="Q1649" s="5" t="s">
        <v>8325</v>
      </c>
      <c r="R1649" t="s">
        <v>8346</v>
      </c>
      <c r="S1649" s="9">
        <f t="shared" si="102"/>
        <v>41039.201122685183</v>
      </c>
      <c r="T1649" s="9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5">
        <f t="shared" si="100"/>
        <v>581</v>
      </c>
      <c r="E1650"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>
        <f t="shared" si="101"/>
        <v>1440.5</v>
      </c>
      <c r="Q1650" s="5" t="s">
        <v>8325</v>
      </c>
      <c r="R1650" t="s">
        <v>8346</v>
      </c>
      <c r="S1650" s="9">
        <f t="shared" si="102"/>
        <v>40592.496319444443</v>
      </c>
      <c r="T1650" s="9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5">
        <f t="shared" si="100"/>
        <v>22.329999999999927</v>
      </c>
      <c r="E1651"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>
        <f t="shared" si="101"/>
        <v>1911.165</v>
      </c>
      <c r="Q1651" s="5" t="s">
        <v>8325</v>
      </c>
      <c r="R1651" t="s">
        <v>8346</v>
      </c>
      <c r="S1651" s="9">
        <f t="shared" si="102"/>
        <v>41737.476331018515</v>
      </c>
      <c r="T1651" s="9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5">
        <f t="shared" si="100"/>
        <v>831</v>
      </c>
      <c r="E1652"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>
        <f t="shared" si="101"/>
        <v>1415.5</v>
      </c>
      <c r="Q1652" s="5" t="s">
        <v>8325</v>
      </c>
      <c r="R1652" t="s">
        <v>8346</v>
      </c>
      <c r="S1652" s="9">
        <f t="shared" si="102"/>
        <v>41526.227280092593</v>
      </c>
      <c r="T1652" s="9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5">
        <f t="shared" si="100"/>
        <v>15</v>
      </c>
      <c r="E1653"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>
        <f t="shared" si="101"/>
        <v>1007.5</v>
      </c>
      <c r="Q1653" s="5" t="s">
        <v>8325</v>
      </c>
      <c r="R1653" t="s">
        <v>8346</v>
      </c>
      <c r="S1653" s="9">
        <f t="shared" si="102"/>
        <v>40625.692361111105</v>
      </c>
      <c r="T1653" s="9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5">
        <f t="shared" si="100"/>
        <v>30</v>
      </c>
      <c r="E1654"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>
        <f t="shared" si="101"/>
        <v>2265</v>
      </c>
      <c r="Q1654" s="5" t="s">
        <v>8325</v>
      </c>
      <c r="R1654" t="s">
        <v>8346</v>
      </c>
      <c r="S1654" s="9">
        <f t="shared" si="102"/>
        <v>41572.284641203703</v>
      </c>
      <c r="T1654" s="9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5">
        <f t="shared" si="100"/>
        <v>3711.5200000000004</v>
      </c>
      <c r="E1655"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>
        <f t="shared" si="101"/>
        <v>4355.76</v>
      </c>
      <c r="Q1655" s="5" t="s">
        <v>8325</v>
      </c>
      <c r="R1655" t="s">
        <v>8346</v>
      </c>
      <c r="S1655" s="9">
        <f t="shared" si="102"/>
        <v>40626.626111111109</v>
      </c>
      <c r="T1655" s="9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5">
        <f t="shared" si="100"/>
        <v>219</v>
      </c>
      <c r="E1656"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>
        <f t="shared" si="101"/>
        <v>659.5</v>
      </c>
      <c r="Q1656" s="5" t="s">
        <v>8325</v>
      </c>
      <c r="R1656" t="s">
        <v>8346</v>
      </c>
      <c r="S1656" s="9">
        <f t="shared" si="102"/>
        <v>40987.682407407403</v>
      </c>
      <c r="T1656" s="9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5">
        <f t="shared" si="100"/>
        <v>643</v>
      </c>
      <c r="E1657"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>
        <f t="shared" si="101"/>
        <v>1071.5</v>
      </c>
      <c r="Q1657" s="5" t="s">
        <v>8325</v>
      </c>
      <c r="R1657" t="s">
        <v>8346</v>
      </c>
      <c r="S1657" s="9">
        <f t="shared" si="102"/>
        <v>40974.583564814813</v>
      </c>
      <c r="T1657" s="9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5">
        <f t="shared" si="100"/>
        <v>25.119999999999891</v>
      </c>
      <c r="E1658"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>
        <f t="shared" si="101"/>
        <v>3762.56</v>
      </c>
      <c r="Q1658" s="5" t="s">
        <v>8325</v>
      </c>
      <c r="R1658" t="s">
        <v>8346</v>
      </c>
      <c r="S1658" s="9">
        <f t="shared" si="102"/>
        <v>41226.720509259256</v>
      </c>
      <c r="T1658" s="9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5">
        <f t="shared" si="100"/>
        <v>1233.4500000000007</v>
      </c>
      <c r="E1659"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>
        <f t="shared" si="101"/>
        <v>13116.725</v>
      </c>
      <c r="Q1659" s="5" t="s">
        <v>8325</v>
      </c>
      <c r="R1659" t="s">
        <v>8346</v>
      </c>
      <c r="S1659" s="9">
        <f t="shared" si="102"/>
        <v>41023.573703703703</v>
      </c>
      <c r="T1659" s="9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5">
        <f t="shared" si="100"/>
        <v>1934</v>
      </c>
      <c r="E1660"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>
        <f t="shared" si="101"/>
        <v>3967</v>
      </c>
      <c r="Q1660" s="5" t="s">
        <v>8325</v>
      </c>
      <c r="R1660" t="s">
        <v>8346</v>
      </c>
      <c r="S1660" s="9">
        <f t="shared" si="102"/>
        <v>41223.013506944444</v>
      </c>
      <c r="T1660" s="9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5">
        <f t="shared" si="100"/>
        <v>64</v>
      </c>
      <c r="E1661"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>
        <f t="shared" si="101"/>
        <v>282</v>
      </c>
      <c r="Q1661" s="5" t="s">
        <v>8325</v>
      </c>
      <c r="R1661" t="s">
        <v>8346</v>
      </c>
      <c r="S1661" s="9">
        <f t="shared" si="102"/>
        <v>41596.705104166664</v>
      </c>
      <c r="T1661" s="9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5">
        <f t="shared" si="100"/>
        <v>923</v>
      </c>
      <c r="E1662"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>
        <f t="shared" si="101"/>
        <v>501.5</v>
      </c>
      <c r="Q1662" s="5" t="s">
        <v>8325</v>
      </c>
      <c r="R1662" t="s">
        <v>8346</v>
      </c>
      <c r="S1662" s="9">
        <f t="shared" si="102"/>
        <v>42459.485532407409</v>
      </c>
      <c r="T1662" s="9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5">
        <f t="shared" si="100"/>
        <v>198</v>
      </c>
      <c r="E1663"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>
        <f t="shared" si="101"/>
        <v>4049</v>
      </c>
      <c r="Q1663" s="5" t="s">
        <v>8325</v>
      </c>
      <c r="R1663" t="s">
        <v>8346</v>
      </c>
      <c r="S1663" s="9">
        <f t="shared" si="102"/>
        <v>42343.789710648147</v>
      </c>
      <c r="T1663" s="9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5">
        <f t="shared" si="100"/>
        <v>211</v>
      </c>
      <c r="E1664"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>
        <f t="shared" si="101"/>
        <v>4105.5</v>
      </c>
      <c r="Q1664" s="5" t="s">
        <v>8325</v>
      </c>
      <c r="R1664" t="s">
        <v>8346</v>
      </c>
      <c r="S1664" s="9">
        <f t="shared" si="102"/>
        <v>40847.99</v>
      </c>
      <c r="T1664" s="9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5">
        <f t="shared" si="100"/>
        <v>80</v>
      </c>
      <c r="E1665"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>
        <f t="shared" si="101"/>
        <v>540</v>
      </c>
      <c r="Q1665" s="5" t="s">
        <v>8325</v>
      </c>
      <c r="R1665" t="s">
        <v>8346</v>
      </c>
      <c r="S1665" s="9">
        <f t="shared" si="102"/>
        <v>42005.813738425924</v>
      </c>
      <c r="T1665" s="9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5">
        <f t="shared" si="100"/>
        <v>560.2199999999998</v>
      </c>
      <c r="E1666"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>
        <f t="shared" si="101"/>
        <v>1530.11</v>
      </c>
      <c r="Q1666" s="5" t="s">
        <v>8325</v>
      </c>
      <c r="R1666" t="s">
        <v>8346</v>
      </c>
      <c r="S1666" s="9">
        <f t="shared" si="102"/>
        <v>40939.553449074076</v>
      </c>
      <c r="T1666" s="9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5">
        <f t="shared" ref="D1667:D1730" si="104">F1667-E1667</f>
        <v>681</v>
      </c>
      <c r="E1667"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>
        <f t="shared" ref="P1667:P1730" si="105">AVERAGE(D1667:E1667)</f>
        <v>2090.5</v>
      </c>
      <c r="Q1667" s="5" t="s">
        <v>8325</v>
      </c>
      <c r="R1667" t="s">
        <v>8346</v>
      </c>
      <c r="S1667" s="9">
        <f t="shared" ref="S1667:S1730" si="106">(K1667/86400)+25569+(-5/24)</f>
        <v>40564.441122685181</v>
      </c>
      <c r="T1667" s="9">
        <f t="shared" ref="T1667:T1730" si="107">(J1667/86400)+25569+(-5/24)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5">
        <f t="shared" si="104"/>
        <v>1522</v>
      </c>
      <c r="E1668"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>
        <f t="shared" si="105"/>
        <v>2011</v>
      </c>
      <c r="Q1668" s="5" t="s">
        <v>8325</v>
      </c>
      <c r="R1668" t="s">
        <v>8346</v>
      </c>
      <c r="S1668" s="9">
        <f t="shared" si="106"/>
        <v>41331.04482638889</v>
      </c>
      <c r="T1668" s="9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5">
        <f t="shared" si="104"/>
        <v>913</v>
      </c>
      <c r="E1669"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>
        <f t="shared" si="105"/>
        <v>2156.5</v>
      </c>
      <c r="Q1669" s="5" t="s">
        <v>8325</v>
      </c>
      <c r="R1669" t="s">
        <v>8346</v>
      </c>
      <c r="S1669" s="9">
        <f t="shared" si="106"/>
        <v>41681.862245370365</v>
      </c>
      <c r="T1669" s="9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5">
        <f t="shared" si="104"/>
        <v>211</v>
      </c>
      <c r="E1670"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>
        <f t="shared" si="105"/>
        <v>4105.5</v>
      </c>
      <c r="Q1670" s="5" t="s">
        <v>8325</v>
      </c>
      <c r="R1670" t="s">
        <v>8346</v>
      </c>
      <c r="S1670" s="9">
        <f t="shared" si="106"/>
        <v>40844.941423611112</v>
      </c>
      <c r="T1670" s="9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5">
        <f t="shared" si="104"/>
        <v>795</v>
      </c>
      <c r="E1671"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>
        <f t="shared" si="105"/>
        <v>1397.5</v>
      </c>
      <c r="Q1671" s="5" t="s">
        <v>8325</v>
      </c>
      <c r="R1671" t="s">
        <v>8346</v>
      </c>
      <c r="S1671" s="9">
        <f t="shared" si="106"/>
        <v>42461.676805555551</v>
      </c>
      <c r="T1671" s="9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5">
        <f t="shared" si="104"/>
        <v>26</v>
      </c>
      <c r="E1672"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>
        <f t="shared" si="105"/>
        <v>513</v>
      </c>
      <c r="Q1672" s="5" t="s">
        <v>8325</v>
      </c>
      <c r="R1672" t="s">
        <v>8346</v>
      </c>
      <c r="S1672" s="9">
        <f t="shared" si="106"/>
        <v>40313.722210648142</v>
      </c>
      <c r="T1672" s="9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5">
        <f t="shared" si="104"/>
        <v>13.470000000000027</v>
      </c>
      <c r="E1673"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>
        <f t="shared" si="105"/>
        <v>1006.735</v>
      </c>
      <c r="Q1673" s="5" t="s">
        <v>8325</v>
      </c>
      <c r="R1673" t="s">
        <v>8346</v>
      </c>
      <c r="S1673" s="9">
        <f t="shared" si="106"/>
        <v>42553.335810185185</v>
      </c>
      <c r="T1673" s="9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5">
        <f t="shared" si="104"/>
        <v>220</v>
      </c>
      <c r="E1674"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>
        <f t="shared" si="105"/>
        <v>960</v>
      </c>
      <c r="Q1674" s="5" t="s">
        <v>8325</v>
      </c>
      <c r="R1674" t="s">
        <v>8346</v>
      </c>
      <c r="S1674" s="9">
        <f t="shared" si="106"/>
        <v>41034.448263888888</v>
      </c>
      <c r="T1674" s="9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5">
        <f t="shared" si="104"/>
        <v>590</v>
      </c>
      <c r="E1675"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>
        <f t="shared" si="105"/>
        <v>1345</v>
      </c>
      <c r="Q1675" s="5" t="s">
        <v>8325</v>
      </c>
      <c r="R1675" t="s">
        <v>8346</v>
      </c>
      <c r="S1675" s="9">
        <f t="shared" si="106"/>
        <v>42039.670046296298</v>
      </c>
      <c r="T1675" s="9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5">
        <f t="shared" si="104"/>
        <v>5085</v>
      </c>
      <c r="E1676"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>
        <f t="shared" si="105"/>
        <v>5042.5</v>
      </c>
      <c r="Q1676" s="5" t="s">
        <v>8325</v>
      </c>
      <c r="R1676" t="s">
        <v>8346</v>
      </c>
      <c r="S1676" s="9">
        <f t="shared" si="106"/>
        <v>42569.397060185183</v>
      </c>
      <c r="T1676" s="9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5">
        <f t="shared" si="104"/>
        <v>374.16000000000008</v>
      </c>
      <c r="E1677"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>
        <f t="shared" si="105"/>
        <v>687.08</v>
      </c>
      <c r="Q1677" s="5" t="s">
        <v>8325</v>
      </c>
      <c r="R1677" t="s">
        <v>8346</v>
      </c>
      <c r="S1677" s="9">
        <f t="shared" si="106"/>
        <v>40802.524768518517</v>
      </c>
      <c r="T1677" s="9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5">
        <f t="shared" si="104"/>
        <v>460</v>
      </c>
      <c r="E1678"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>
        <f t="shared" si="105"/>
        <v>1730</v>
      </c>
      <c r="Q1678" s="5" t="s">
        <v>8325</v>
      </c>
      <c r="R1678" t="s">
        <v>8346</v>
      </c>
      <c r="S1678" s="9">
        <f t="shared" si="106"/>
        <v>40973.517905092587</v>
      </c>
      <c r="T1678" s="9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5">
        <f t="shared" si="104"/>
        <v>700</v>
      </c>
      <c r="E1679"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>
        <f t="shared" si="105"/>
        <v>3350</v>
      </c>
      <c r="Q1679" s="5" t="s">
        <v>8325</v>
      </c>
      <c r="R1679" t="s">
        <v>8346</v>
      </c>
      <c r="S1679" s="9">
        <f t="shared" si="106"/>
        <v>42416.198796296296</v>
      </c>
      <c r="T1679" s="9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5">
        <f t="shared" si="104"/>
        <v>276</v>
      </c>
      <c r="E1680"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>
        <f t="shared" si="105"/>
        <v>888</v>
      </c>
      <c r="Q1680" s="5" t="s">
        <v>8325</v>
      </c>
      <c r="R1680" t="s">
        <v>8346</v>
      </c>
      <c r="S1680" s="9">
        <f t="shared" si="106"/>
        <v>41662.646655092591</v>
      </c>
      <c r="T1680" s="9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5">
        <f t="shared" si="104"/>
        <v>1500</v>
      </c>
      <c r="E1681"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>
        <f t="shared" si="105"/>
        <v>1750</v>
      </c>
      <c r="Q1681" s="5" t="s">
        <v>8325</v>
      </c>
      <c r="R1681" t="s">
        <v>8346</v>
      </c>
      <c r="S1681" s="9">
        <f t="shared" si="106"/>
        <v>40722.860474537032</v>
      </c>
      <c r="T1681" s="9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5">
        <f t="shared" si="104"/>
        <v>175</v>
      </c>
      <c r="E1682"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>
        <f t="shared" si="105"/>
        <v>587.5</v>
      </c>
      <c r="Q1682" s="5" t="s">
        <v>8325</v>
      </c>
      <c r="R1682" t="s">
        <v>8346</v>
      </c>
      <c r="S1682" s="9">
        <f t="shared" si="106"/>
        <v>41802.549386574072</v>
      </c>
      <c r="T1682" s="9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5">
        <f t="shared" si="104"/>
        <v>924.38000000000466</v>
      </c>
      <c r="E1683">
        <v>65000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>
        <f t="shared" si="105"/>
        <v>32962.19</v>
      </c>
      <c r="Q1683" s="5" t="s">
        <v>8325</v>
      </c>
      <c r="R1683" t="s">
        <v>8347</v>
      </c>
      <c r="S1683" s="9">
        <f t="shared" si="106"/>
        <v>42773.91300925926</v>
      </c>
      <c r="T1683" s="9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5">
        <f t="shared" si="104"/>
        <v>-6000</v>
      </c>
      <c r="E1684">
        <v>6000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>
        <f t="shared" si="105"/>
        <v>0</v>
      </c>
      <c r="Q1684" s="5" t="s">
        <v>8325</v>
      </c>
      <c r="R1684" t="s">
        <v>8347</v>
      </c>
      <c r="S1684" s="9">
        <f t="shared" si="106"/>
        <v>42779.005324074074</v>
      </c>
      <c r="T1684" s="9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5">
        <f t="shared" si="104"/>
        <v>-2740</v>
      </c>
      <c r="E1685">
        <v>3500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>
        <f t="shared" si="105"/>
        <v>380</v>
      </c>
      <c r="Q1685" s="5" t="s">
        <v>8325</v>
      </c>
      <c r="R1685" t="s">
        <v>8347</v>
      </c>
      <c r="S1685" s="9">
        <f t="shared" si="106"/>
        <v>42808.57335648148</v>
      </c>
      <c r="T1685" s="9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5">
        <f t="shared" si="104"/>
        <v>730</v>
      </c>
      <c r="E1686">
        <v>8000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>
        <f t="shared" si="105"/>
        <v>4365</v>
      </c>
      <c r="Q1686" s="5" t="s">
        <v>8325</v>
      </c>
      <c r="R1686" t="s">
        <v>8347</v>
      </c>
      <c r="S1686" s="9">
        <f t="shared" si="106"/>
        <v>42783.606956018521</v>
      </c>
      <c r="T1686" s="9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5">
        <f t="shared" si="104"/>
        <v>10</v>
      </c>
      <c r="E1687">
        <v>350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>
        <f t="shared" si="105"/>
        <v>180</v>
      </c>
      <c r="Q1687" s="5" t="s">
        <v>8325</v>
      </c>
      <c r="R1687" t="s">
        <v>8347</v>
      </c>
      <c r="S1687" s="9">
        <f t="shared" si="106"/>
        <v>42788.041932870365</v>
      </c>
      <c r="T1687" s="9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5">
        <f t="shared" si="104"/>
        <v>-4982</v>
      </c>
      <c r="E1688">
        <v>5000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>
        <f t="shared" si="105"/>
        <v>9</v>
      </c>
      <c r="Q1688" s="5" t="s">
        <v>8325</v>
      </c>
      <c r="R1688" t="s">
        <v>8347</v>
      </c>
      <c r="S1688" s="9">
        <f t="shared" si="106"/>
        <v>42792.635636574072</v>
      </c>
      <c r="T1688" s="9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5">
        <f t="shared" si="104"/>
        <v>-6875</v>
      </c>
      <c r="E1689">
        <v>10000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>
        <f t="shared" si="105"/>
        <v>1562.5</v>
      </c>
      <c r="Q1689" s="5" t="s">
        <v>8325</v>
      </c>
      <c r="R1689" t="s">
        <v>8347</v>
      </c>
      <c r="S1689" s="9">
        <f t="shared" si="106"/>
        <v>42801.838483796295</v>
      </c>
      <c r="T1689" s="9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5">
        <f t="shared" si="104"/>
        <v>-2228</v>
      </c>
      <c r="E1690">
        <v>4000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>
        <f t="shared" si="105"/>
        <v>886</v>
      </c>
      <c r="Q1690" s="5" t="s">
        <v>8325</v>
      </c>
      <c r="R1690" t="s">
        <v>8347</v>
      </c>
      <c r="S1690" s="9">
        <f t="shared" si="106"/>
        <v>42804.326319444437</v>
      </c>
      <c r="T1690" s="9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5">
        <f t="shared" si="104"/>
        <v>0</v>
      </c>
      <c r="E1691">
        <v>2400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>
        <f t="shared" si="105"/>
        <v>1200</v>
      </c>
      <c r="Q1691" s="5" t="s">
        <v>8325</v>
      </c>
      <c r="R1691" t="s">
        <v>8347</v>
      </c>
      <c r="S1691" s="9">
        <f t="shared" si="106"/>
        <v>42780.734143518515</v>
      </c>
      <c r="T1691" s="9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5">
        <f t="shared" si="104"/>
        <v>-1865</v>
      </c>
      <c r="E1692">
        <v>2500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>
        <f t="shared" si="105"/>
        <v>317.5</v>
      </c>
      <c r="Q1692" s="5" t="s">
        <v>8325</v>
      </c>
      <c r="R1692" t="s">
        <v>8347</v>
      </c>
      <c r="S1692" s="9">
        <f t="shared" si="106"/>
        <v>42801.222708333335</v>
      </c>
      <c r="T1692" s="9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5">
        <f t="shared" si="104"/>
        <v>-19958</v>
      </c>
      <c r="E1693">
        <v>30000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>
        <f t="shared" si="105"/>
        <v>5021</v>
      </c>
      <c r="Q1693" s="5" t="s">
        <v>8325</v>
      </c>
      <c r="R1693" t="s">
        <v>8347</v>
      </c>
      <c r="S1693" s="9">
        <f t="shared" si="106"/>
        <v>42795.493148148147</v>
      </c>
      <c r="T1693" s="9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5">
        <f t="shared" si="104"/>
        <v>-2610</v>
      </c>
      <c r="E1694">
        <v>5000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>
        <f t="shared" si="105"/>
        <v>1195</v>
      </c>
      <c r="Q1694" s="5" t="s">
        <v>8325</v>
      </c>
      <c r="R1694" t="s">
        <v>8347</v>
      </c>
      <c r="S1694" s="9">
        <f t="shared" si="106"/>
        <v>42787.94290509259</v>
      </c>
      <c r="T1694" s="9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5">
        <f t="shared" si="104"/>
        <v>-2720</v>
      </c>
      <c r="E1695">
        <v>3000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>
        <f t="shared" si="105"/>
        <v>140</v>
      </c>
      <c r="Q1695" s="5" t="s">
        <v>8325</v>
      </c>
      <c r="R1695" t="s">
        <v>8347</v>
      </c>
      <c r="S1695" s="9">
        <f t="shared" si="106"/>
        <v>42803.711944444447</v>
      </c>
      <c r="T1695" s="9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5">
        <f t="shared" si="104"/>
        <v>-9995</v>
      </c>
      <c r="E1696">
        <v>10000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>
        <f t="shared" si="105"/>
        <v>2.5</v>
      </c>
      <c r="Q1696" s="5" t="s">
        <v>8325</v>
      </c>
      <c r="R1696" t="s">
        <v>8347</v>
      </c>
      <c r="S1696" s="9">
        <f t="shared" si="106"/>
        <v>42791.461504629631</v>
      </c>
      <c r="T1696" s="9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5">
        <f t="shared" si="104"/>
        <v>-10595</v>
      </c>
      <c r="E1697">
        <v>12000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>
        <f t="shared" si="105"/>
        <v>702.5</v>
      </c>
      <c r="Q1697" s="5" t="s">
        <v>8325</v>
      </c>
      <c r="R1697" t="s">
        <v>8347</v>
      </c>
      <c r="S1697" s="9">
        <f t="shared" si="106"/>
        <v>42800.823078703703</v>
      </c>
      <c r="T1697" s="9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5">
        <f t="shared" si="104"/>
        <v>-300000</v>
      </c>
      <c r="E1698">
        <v>300000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>
        <f t="shared" si="105"/>
        <v>0</v>
      </c>
      <c r="Q1698" s="5" t="s">
        <v>8325</v>
      </c>
      <c r="R1698" t="s">
        <v>8347</v>
      </c>
      <c r="S1698" s="9">
        <f t="shared" si="106"/>
        <v>42795.861238425925</v>
      </c>
      <c r="T1698" s="9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5">
        <f t="shared" si="104"/>
        <v>-9974</v>
      </c>
      <c r="E1699">
        <v>12500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>
        <f t="shared" si="105"/>
        <v>1263</v>
      </c>
      <c r="Q1699" s="5" t="s">
        <v>8325</v>
      </c>
      <c r="R1699" t="s">
        <v>8347</v>
      </c>
      <c r="S1699" s="9">
        <f t="shared" si="106"/>
        <v>42804.824629629627</v>
      </c>
      <c r="T1699" s="9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5">
        <f t="shared" si="104"/>
        <v>-125000</v>
      </c>
      <c r="E1700">
        <v>125000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>
        <f t="shared" si="105"/>
        <v>0</v>
      </c>
      <c r="Q1700" s="5" t="s">
        <v>8325</v>
      </c>
      <c r="R1700" t="s">
        <v>8347</v>
      </c>
      <c r="S1700" s="9">
        <f t="shared" si="106"/>
        <v>42795.999537037038</v>
      </c>
      <c r="T1700" s="9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5">
        <f t="shared" si="104"/>
        <v>-4889</v>
      </c>
      <c r="E1701">
        <v>5105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>
        <f t="shared" si="105"/>
        <v>108</v>
      </c>
      <c r="Q1701" s="5" t="s">
        <v>8325</v>
      </c>
      <c r="R1701" t="s">
        <v>8347</v>
      </c>
      <c r="S1701" s="9">
        <f t="shared" si="106"/>
        <v>42806.655613425923</v>
      </c>
      <c r="T1701" s="9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5">
        <f t="shared" si="104"/>
        <v>-14788</v>
      </c>
      <c r="E1702">
        <v>20000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>
        <f t="shared" si="105"/>
        <v>2606</v>
      </c>
      <c r="Q1702" s="5" t="s">
        <v>8325</v>
      </c>
      <c r="R1702" t="s">
        <v>8347</v>
      </c>
      <c r="S1702" s="9">
        <f t="shared" si="106"/>
        <v>42795.863310185181</v>
      </c>
      <c r="T1702" s="9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5">
        <f t="shared" si="104"/>
        <v>-5040</v>
      </c>
      <c r="E1703">
        <v>5050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>
        <f t="shared" si="105"/>
        <v>5</v>
      </c>
      <c r="Q1703" s="5" t="s">
        <v>8325</v>
      </c>
      <c r="R1703" t="s">
        <v>8347</v>
      </c>
      <c r="S1703" s="9">
        <f t="shared" si="106"/>
        <v>41989.456076388888</v>
      </c>
      <c r="T1703" s="9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5">
        <f t="shared" si="104"/>
        <v>-16499</v>
      </c>
      <c r="E1704">
        <v>16500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>
        <f t="shared" si="105"/>
        <v>0.5</v>
      </c>
      <c r="Q1704" s="5" t="s">
        <v>8325</v>
      </c>
      <c r="R1704" t="s">
        <v>8347</v>
      </c>
      <c r="S1704" s="9">
        <f t="shared" si="106"/>
        <v>42063.661458333336</v>
      </c>
      <c r="T1704" s="9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5">
        <f t="shared" si="104"/>
        <v>-4949</v>
      </c>
      <c r="E1705">
        <v>5000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>
        <f t="shared" si="105"/>
        <v>25.5</v>
      </c>
      <c r="Q1705" s="5" t="s">
        <v>8325</v>
      </c>
      <c r="R1705" t="s">
        <v>8347</v>
      </c>
      <c r="S1705" s="9">
        <f t="shared" si="106"/>
        <v>42187.073344907403</v>
      </c>
      <c r="T1705" s="9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5">
        <f t="shared" si="104"/>
        <v>-698</v>
      </c>
      <c r="E1706">
        <v>2000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>
        <f t="shared" si="105"/>
        <v>651</v>
      </c>
      <c r="Q1706" s="5" t="s">
        <v>8325</v>
      </c>
      <c r="R1706" t="s">
        <v>8347</v>
      </c>
      <c r="S1706" s="9">
        <f t="shared" si="106"/>
        <v>42020.931400462963</v>
      </c>
      <c r="T1706" s="9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5">
        <f t="shared" si="104"/>
        <v>-2000</v>
      </c>
      <c r="E1707">
        <v>2000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>
        <f t="shared" si="105"/>
        <v>0</v>
      </c>
      <c r="Q1707" s="5" t="s">
        <v>8325</v>
      </c>
      <c r="R1707" t="s">
        <v>8347</v>
      </c>
      <c r="S1707" s="9">
        <f t="shared" si="106"/>
        <v>42244.808402777773</v>
      </c>
      <c r="T1707" s="9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5">
        <f t="shared" si="104"/>
        <v>-5500</v>
      </c>
      <c r="E1708">
        <v>5500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>
        <f t="shared" si="105"/>
        <v>0</v>
      </c>
      <c r="Q1708" s="5" t="s">
        <v>8325</v>
      </c>
      <c r="R1708" t="s">
        <v>8347</v>
      </c>
      <c r="S1708" s="9">
        <f t="shared" si="106"/>
        <v>42179.098055555551</v>
      </c>
      <c r="T1708" s="9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5">
        <f t="shared" si="104"/>
        <v>-4513</v>
      </c>
      <c r="E1709">
        <v>5000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>
        <f t="shared" si="105"/>
        <v>243.5</v>
      </c>
      <c r="Q1709" s="5" t="s">
        <v>8325</v>
      </c>
      <c r="R1709" t="s">
        <v>8347</v>
      </c>
      <c r="S1709" s="9">
        <f t="shared" si="106"/>
        <v>42427.512673611105</v>
      </c>
      <c r="T1709" s="9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5">
        <f t="shared" si="104"/>
        <v>-7000</v>
      </c>
      <c r="E1710">
        <v>7000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>
        <f t="shared" si="105"/>
        <v>0</v>
      </c>
      <c r="Q1710" s="5" t="s">
        <v>8325</v>
      </c>
      <c r="R1710" t="s">
        <v>8347</v>
      </c>
      <c r="S1710" s="9">
        <f t="shared" si="106"/>
        <v>42451.658634259256</v>
      </c>
      <c r="T1710" s="9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5">
        <f t="shared" si="104"/>
        <v>-1665</v>
      </c>
      <c r="E1711">
        <v>1750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>
        <f t="shared" si="105"/>
        <v>42.5</v>
      </c>
      <c r="Q1711" s="5" t="s">
        <v>8325</v>
      </c>
      <c r="R1711" t="s">
        <v>8347</v>
      </c>
      <c r="S1711" s="9">
        <f t="shared" si="106"/>
        <v>41841.355486111112</v>
      </c>
      <c r="T1711" s="9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5">
        <f t="shared" si="104"/>
        <v>-4966</v>
      </c>
      <c r="E1712">
        <v>5000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>
        <f t="shared" si="105"/>
        <v>17</v>
      </c>
      <c r="Q1712" s="5" t="s">
        <v>8325</v>
      </c>
      <c r="R1712" t="s">
        <v>8347</v>
      </c>
      <c r="S1712" s="9">
        <f t="shared" si="106"/>
        <v>42341.382962962962</v>
      </c>
      <c r="T1712" s="9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5">
        <f t="shared" si="104"/>
        <v>-8950</v>
      </c>
      <c r="E1713">
        <v>10000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>
        <f t="shared" si="105"/>
        <v>525</v>
      </c>
      <c r="Q1713" s="5" t="s">
        <v>8325</v>
      </c>
      <c r="R1713" t="s">
        <v>8347</v>
      </c>
      <c r="S1713" s="9">
        <f t="shared" si="106"/>
        <v>41852.437893518516</v>
      </c>
      <c r="T1713" s="9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5">
        <f t="shared" si="104"/>
        <v>-5000</v>
      </c>
      <c r="E1714">
        <v>5000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>
        <f t="shared" si="105"/>
        <v>0</v>
      </c>
      <c r="Q1714" s="5" t="s">
        <v>8325</v>
      </c>
      <c r="R1714" t="s">
        <v>8347</v>
      </c>
      <c r="S1714" s="9">
        <f t="shared" si="106"/>
        <v>42125.705474537033</v>
      </c>
      <c r="T1714" s="9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5">
        <f t="shared" si="104"/>
        <v>-2950</v>
      </c>
      <c r="E1715">
        <v>3000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>
        <f t="shared" si="105"/>
        <v>25</v>
      </c>
      <c r="Q1715" s="5" t="s">
        <v>8325</v>
      </c>
      <c r="R1715" t="s">
        <v>8347</v>
      </c>
      <c r="S1715" s="9">
        <f t="shared" si="106"/>
        <v>41887.592731481483</v>
      </c>
      <c r="T1715" s="9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5">
        <f t="shared" si="104"/>
        <v>-23033</v>
      </c>
      <c r="E1716">
        <v>25000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>
        <f t="shared" si="105"/>
        <v>983.5</v>
      </c>
      <c r="Q1716" s="5" t="s">
        <v>8325</v>
      </c>
      <c r="R1716" t="s">
        <v>8347</v>
      </c>
      <c r="S1716" s="9">
        <f t="shared" si="106"/>
        <v>42095.710196759253</v>
      </c>
      <c r="T1716" s="9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5">
        <f t="shared" si="104"/>
        <v>-4989</v>
      </c>
      <c r="E1717"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>
        <f t="shared" si="105"/>
        <v>5.5</v>
      </c>
      <c r="Q1717" s="5" t="s">
        <v>8325</v>
      </c>
      <c r="R1717" t="s">
        <v>8347</v>
      </c>
      <c r="S1717" s="9">
        <f t="shared" si="106"/>
        <v>42064.009085648147</v>
      </c>
      <c r="T1717" s="9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5">
        <f t="shared" si="104"/>
        <v>-1850</v>
      </c>
      <c r="E1718">
        <v>2000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>
        <f t="shared" si="105"/>
        <v>75</v>
      </c>
      <c r="Q1718" s="5" t="s">
        <v>8325</v>
      </c>
      <c r="R1718" t="s">
        <v>8347</v>
      </c>
      <c r="S1718" s="9">
        <f t="shared" si="106"/>
        <v>42673.369201388887</v>
      </c>
      <c r="T1718" s="9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5">
        <f t="shared" si="104"/>
        <v>-1870</v>
      </c>
      <c r="E1719">
        <v>3265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>
        <f t="shared" si="105"/>
        <v>697.5</v>
      </c>
      <c r="Q1719" s="5" t="s">
        <v>8325</v>
      </c>
      <c r="R1719" t="s">
        <v>8347</v>
      </c>
      <c r="S1719" s="9">
        <f t="shared" si="106"/>
        <v>42460.773587962962</v>
      </c>
      <c r="T1719" s="9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5">
        <f t="shared" si="104"/>
        <v>-34925</v>
      </c>
      <c r="E1720">
        <v>35000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>
        <f t="shared" si="105"/>
        <v>37.5</v>
      </c>
      <c r="Q1720" s="5" t="s">
        <v>8325</v>
      </c>
      <c r="R1720" t="s">
        <v>8347</v>
      </c>
      <c r="S1720" s="9">
        <f t="shared" si="106"/>
        <v>42460.402187499996</v>
      </c>
      <c r="T1720" s="9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5">
        <f t="shared" si="104"/>
        <v>-3965</v>
      </c>
      <c r="E1721">
        <v>4000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>
        <f t="shared" si="105"/>
        <v>17.5</v>
      </c>
      <c r="Q1721" s="5" t="s">
        <v>8325</v>
      </c>
      <c r="R1721" t="s">
        <v>8347</v>
      </c>
      <c r="S1721" s="9">
        <f t="shared" si="106"/>
        <v>41869.326284722221</v>
      </c>
      <c r="T1721" s="9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5">
        <f t="shared" si="104"/>
        <v>-3775</v>
      </c>
      <c r="E1722">
        <v>4000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>
        <f t="shared" si="105"/>
        <v>112.5</v>
      </c>
      <c r="Q1722" s="5" t="s">
        <v>8325</v>
      </c>
      <c r="R1722" t="s">
        <v>8347</v>
      </c>
      <c r="S1722" s="9">
        <f t="shared" si="106"/>
        <v>41922.574895833335</v>
      </c>
      <c r="T1722" s="9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5">
        <f t="shared" si="104"/>
        <v>-5000</v>
      </c>
      <c r="E1723">
        <v>5000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>
        <f t="shared" si="105"/>
        <v>0</v>
      </c>
      <c r="Q1723" s="5" t="s">
        <v>8325</v>
      </c>
      <c r="R1723" t="s">
        <v>8347</v>
      </c>
      <c r="S1723" s="9">
        <f t="shared" si="106"/>
        <v>42319.25304398148</v>
      </c>
      <c r="T1723" s="9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5">
        <f t="shared" si="104"/>
        <v>-2879</v>
      </c>
      <c r="E1724">
        <v>2880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>
        <f t="shared" si="105"/>
        <v>0.5</v>
      </c>
      <c r="Q1724" s="5" t="s">
        <v>8325</v>
      </c>
      <c r="R1724" t="s">
        <v>8347</v>
      </c>
      <c r="S1724" s="9">
        <f t="shared" si="106"/>
        <v>42425.752650462957</v>
      </c>
      <c r="T1724" s="9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5">
        <f t="shared" si="104"/>
        <v>-9350</v>
      </c>
      <c r="E1725">
        <v>10000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>
        <f t="shared" si="105"/>
        <v>325</v>
      </c>
      <c r="Q1725" s="5" t="s">
        <v>8325</v>
      </c>
      <c r="R1725" t="s">
        <v>8347</v>
      </c>
      <c r="S1725" s="9">
        <f t="shared" si="106"/>
        <v>42129.617071759254</v>
      </c>
      <c r="T1725" s="9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5">
        <f t="shared" si="104"/>
        <v>-5965</v>
      </c>
      <c r="E1726">
        <v>6000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>
        <f t="shared" si="105"/>
        <v>17.5</v>
      </c>
      <c r="Q1726" s="5" t="s">
        <v>8325</v>
      </c>
      <c r="R1726" t="s">
        <v>8347</v>
      </c>
      <c r="S1726" s="9">
        <f t="shared" si="106"/>
        <v>41912.724097222221</v>
      </c>
      <c r="T1726" s="9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5">
        <f t="shared" si="104"/>
        <v>-4940</v>
      </c>
      <c r="E1727">
        <v>5500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>
        <f t="shared" si="105"/>
        <v>280</v>
      </c>
      <c r="Q1727" s="5" t="s">
        <v>8325</v>
      </c>
      <c r="R1727" t="s">
        <v>8347</v>
      </c>
      <c r="S1727" s="9">
        <f t="shared" si="106"/>
        <v>41845.759826388887</v>
      </c>
      <c r="T1727" s="9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5">
        <f t="shared" si="104"/>
        <v>-4304</v>
      </c>
      <c r="E1728">
        <v>6500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>
        <f t="shared" si="105"/>
        <v>1098</v>
      </c>
      <c r="Q1728" s="5" t="s">
        <v>8325</v>
      </c>
      <c r="R1728" t="s">
        <v>8347</v>
      </c>
      <c r="S1728" s="9">
        <f t="shared" si="106"/>
        <v>41788.711388888885</v>
      </c>
      <c r="T1728" s="9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5">
        <f t="shared" si="104"/>
        <v>-2999</v>
      </c>
      <c r="E1729">
        <v>3000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>
        <f t="shared" si="105"/>
        <v>0.5</v>
      </c>
      <c r="Q1729" s="5" t="s">
        <v>8325</v>
      </c>
      <c r="R1729" t="s">
        <v>8347</v>
      </c>
      <c r="S1729" s="9">
        <f t="shared" si="106"/>
        <v>42044.719641203701</v>
      </c>
      <c r="T1729" s="9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5">
        <f t="shared" si="104"/>
        <v>-395</v>
      </c>
      <c r="E1730">
        <v>1250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>
        <f t="shared" si="105"/>
        <v>427.5</v>
      </c>
      <c r="Q1730" s="5" t="s">
        <v>8325</v>
      </c>
      <c r="R1730" t="s">
        <v>8347</v>
      </c>
      <c r="S1730" s="9">
        <f t="shared" si="106"/>
        <v>42268.417523148142</v>
      </c>
      <c r="T1730" s="9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5">
        <f t="shared" ref="D1731:D1794" si="108">F1731-E1731</f>
        <v>-10000</v>
      </c>
      <c r="E1731">
        <v>10000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>
        <f t="shared" ref="P1731:P1794" si="109">AVERAGE(D1731:E1731)</f>
        <v>0</v>
      </c>
      <c r="Q1731" s="5" t="s">
        <v>8325</v>
      </c>
      <c r="R1731" t="s">
        <v>8347</v>
      </c>
      <c r="S1731" s="9">
        <f t="shared" ref="S1731:S1794" si="110">(K1731/86400)+25569+(-5/24)</f>
        <v>42470.843819444439</v>
      </c>
      <c r="T1731" s="9">
        <f t="shared" ref="T1731:T1794" si="111">(J1731/86400)+25569+(-5/24)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5">
        <f t="shared" si="108"/>
        <v>-3000</v>
      </c>
      <c r="E1732">
        <v>3000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>
        <f t="shared" si="109"/>
        <v>0</v>
      </c>
      <c r="Q1732" s="5" t="s">
        <v>8325</v>
      </c>
      <c r="R1732" t="s">
        <v>8347</v>
      </c>
      <c r="S1732" s="9">
        <f t="shared" si="110"/>
        <v>42271.879432870366</v>
      </c>
      <c r="T1732" s="9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5">
        <f t="shared" si="108"/>
        <v>-1000</v>
      </c>
      <c r="E1733">
        <v>1000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>
        <f t="shared" si="109"/>
        <v>0</v>
      </c>
      <c r="Q1733" s="5" t="s">
        <v>8325</v>
      </c>
      <c r="R1733" t="s">
        <v>8347</v>
      </c>
      <c r="S1733" s="9">
        <f t="shared" si="110"/>
        <v>42152.698518518511</v>
      </c>
      <c r="T1733" s="9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5">
        <f t="shared" si="108"/>
        <v>-4000</v>
      </c>
      <c r="E1734">
        <v>4000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>
        <f t="shared" si="109"/>
        <v>0</v>
      </c>
      <c r="Q1734" s="5" t="s">
        <v>8325</v>
      </c>
      <c r="R1734" t="s">
        <v>8347</v>
      </c>
      <c r="S1734" s="9">
        <f t="shared" si="110"/>
        <v>42325.475474537037</v>
      </c>
      <c r="T1734" s="9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5">
        <f t="shared" si="108"/>
        <v>-10000</v>
      </c>
      <c r="E1735">
        <v>10000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>
        <f t="shared" si="109"/>
        <v>0</v>
      </c>
      <c r="Q1735" s="5" t="s">
        <v>8325</v>
      </c>
      <c r="R1735" t="s">
        <v>8347</v>
      </c>
      <c r="S1735" s="9">
        <f t="shared" si="110"/>
        <v>42614.467291666668</v>
      </c>
      <c r="T1735" s="9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5">
        <f t="shared" si="108"/>
        <v>-4499</v>
      </c>
      <c r="E1736">
        <v>4500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>
        <f t="shared" si="109"/>
        <v>0.5</v>
      </c>
      <c r="Q1736" s="5" t="s">
        <v>8325</v>
      </c>
      <c r="R1736" t="s">
        <v>8347</v>
      </c>
      <c r="S1736" s="9">
        <f t="shared" si="110"/>
        <v>42101.828194444439</v>
      </c>
      <c r="T1736" s="9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5">
        <f t="shared" si="108"/>
        <v>-890</v>
      </c>
      <c r="E1737">
        <v>1000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>
        <f t="shared" si="109"/>
        <v>55</v>
      </c>
      <c r="Q1737" s="5" t="s">
        <v>8325</v>
      </c>
      <c r="R1737" t="s">
        <v>8347</v>
      </c>
      <c r="S1737" s="9">
        <f t="shared" si="110"/>
        <v>42559.605844907404</v>
      </c>
      <c r="T1737" s="9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5">
        <f t="shared" si="108"/>
        <v>-2978</v>
      </c>
      <c r="E1738">
        <v>3000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>
        <f t="shared" si="109"/>
        <v>11</v>
      </c>
      <c r="Q1738" s="5" t="s">
        <v>8325</v>
      </c>
      <c r="R1738" t="s">
        <v>8347</v>
      </c>
      <c r="S1738" s="9">
        <f t="shared" si="110"/>
        <v>42286.65315972222</v>
      </c>
      <c r="T1738" s="9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5">
        <f t="shared" si="108"/>
        <v>-3150</v>
      </c>
      <c r="E1739">
        <v>4000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>
        <f t="shared" si="109"/>
        <v>425</v>
      </c>
      <c r="Q1739" s="5" t="s">
        <v>8325</v>
      </c>
      <c r="R1739" t="s">
        <v>8347</v>
      </c>
      <c r="S1739" s="9">
        <f t="shared" si="110"/>
        <v>42175.740648148145</v>
      </c>
      <c r="T1739" s="9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5">
        <f t="shared" si="108"/>
        <v>-4980</v>
      </c>
      <c r="E1740">
        <v>5000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>
        <f t="shared" si="109"/>
        <v>10</v>
      </c>
      <c r="Q1740" s="5" t="s">
        <v>8325</v>
      </c>
      <c r="R1740" t="s">
        <v>8347</v>
      </c>
      <c r="S1740" s="9">
        <f t="shared" si="110"/>
        <v>41884.665995370371</v>
      </c>
      <c r="T1740" s="9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5">
        <f t="shared" si="108"/>
        <v>-999</v>
      </c>
      <c r="E1741">
        <v>1000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>
        <f t="shared" si="109"/>
        <v>0.5</v>
      </c>
      <c r="Q1741" s="5" t="s">
        <v>8325</v>
      </c>
      <c r="R1741" t="s">
        <v>8347</v>
      </c>
      <c r="S1741" s="9">
        <f t="shared" si="110"/>
        <v>42435.665879629632</v>
      </c>
      <c r="T1741" s="9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5">
        <f t="shared" si="108"/>
        <v>-3000</v>
      </c>
      <c r="E1742">
        <v>3000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>
        <f t="shared" si="109"/>
        <v>0</v>
      </c>
      <c r="Q1742" s="5" t="s">
        <v>8325</v>
      </c>
      <c r="R1742" t="s">
        <v>8347</v>
      </c>
      <c r="S1742" s="9">
        <f t="shared" si="110"/>
        <v>42171.609050925923</v>
      </c>
      <c r="T1742" s="9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5">
        <f t="shared" si="108"/>
        <v>130</v>
      </c>
      <c r="E1743"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>
        <f t="shared" si="109"/>
        <v>665</v>
      </c>
      <c r="Q1743" s="5" t="s">
        <v>8338</v>
      </c>
      <c r="R1743" t="s">
        <v>8339</v>
      </c>
      <c r="S1743" s="9">
        <f t="shared" si="110"/>
        <v>42120.419803240737</v>
      </c>
      <c r="T1743" s="9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5">
        <f t="shared" si="108"/>
        <v>175</v>
      </c>
      <c r="E1744"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>
        <f t="shared" si="109"/>
        <v>1087.5</v>
      </c>
      <c r="Q1744" s="5" t="s">
        <v>8338</v>
      </c>
      <c r="R1744" t="s">
        <v>8339</v>
      </c>
      <c r="S1744" s="9">
        <f t="shared" si="110"/>
        <v>42710.668634259258</v>
      </c>
      <c r="T1744" s="9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5">
        <f t="shared" si="108"/>
        <v>25</v>
      </c>
      <c r="E1745"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>
        <f t="shared" si="109"/>
        <v>3012.5</v>
      </c>
      <c r="Q1745" s="5" t="s">
        <v>8338</v>
      </c>
      <c r="R1745" t="s">
        <v>8339</v>
      </c>
      <c r="S1745" s="9">
        <f t="shared" si="110"/>
        <v>42586.717303240737</v>
      </c>
      <c r="T1745" s="9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5">
        <f t="shared" si="108"/>
        <v>1015</v>
      </c>
      <c r="E1746"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>
        <f t="shared" si="109"/>
        <v>3257.5</v>
      </c>
      <c r="Q1746" s="5" t="s">
        <v>8338</v>
      </c>
      <c r="R1746" t="s">
        <v>8339</v>
      </c>
      <c r="S1746" s="9">
        <f t="shared" si="110"/>
        <v>42026.396724537037</v>
      </c>
      <c r="T1746" s="9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5">
        <f t="shared" si="108"/>
        <v>981</v>
      </c>
      <c r="E1747"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>
        <f t="shared" si="109"/>
        <v>3990.5</v>
      </c>
      <c r="Q1747" s="5" t="s">
        <v>8338</v>
      </c>
      <c r="R1747" t="s">
        <v>8339</v>
      </c>
      <c r="S1747" s="9">
        <f t="shared" si="110"/>
        <v>42690.051365740735</v>
      </c>
      <c r="T1747" s="9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5">
        <f t="shared" si="108"/>
        <v>7215</v>
      </c>
      <c r="E1748"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>
        <f t="shared" si="109"/>
        <v>11107.5</v>
      </c>
      <c r="Q1748" s="5" t="s">
        <v>8338</v>
      </c>
      <c r="R1748" t="s">
        <v>8339</v>
      </c>
      <c r="S1748" s="9">
        <f t="shared" si="110"/>
        <v>42667.968368055554</v>
      </c>
      <c r="T1748" s="9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5">
        <f t="shared" si="108"/>
        <v>446</v>
      </c>
      <c r="E1749"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>
        <f t="shared" si="109"/>
        <v>4723</v>
      </c>
      <c r="Q1749" s="5" t="s">
        <v>8338</v>
      </c>
      <c r="R1749" t="s">
        <v>8339</v>
      </c>
      <c r="S1749" s="9">
        <f t="shared" si="110"/>
        <v>42292.22719907407</v>
      </c>
      <c r="T1749" s="9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5">
        <f t="shared" si="108"/>
        <v>14974</v>
      </c>
      <c r="E1750"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>
        <f t="shared" si="109"/>
        <v>32487</v>
      </c>
      <c r="Q1750" s="5" t="s">
        <v>8338</v>
      </c>
      <c r="R1750" t="s">
        <v>8339</v>
      </c>
      <c r="S1750" s="9">
        <f t="shared" si="110"/>
        <v>42219.742395833331</v>
      </c>
      <c r="T1750" s="9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5">
        <f t="shared" si="108"/>
        <v>2360.5</v>
      </c>
      <c r="E1751"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>
        <f t="shared" si="109"/>
        <v>6205.25</v>
      </c>
      <c r="Q1751" s="5" t="s">
        <v>8338</v>
      </c>
      <c r="R1751" t="s">
        <v>8339</v>
      </c>
      <c r="S1751" s="9">
        <f t="shared" si="110"/>
        <v>42758.767604166664</v>
      </c>
      <c r="T1751" s="9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5">
        <f t="shared" si="108"/>
        <v>5081</v>
      </c>
      <c r="E1752"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>
        <f t="shared" si="109"/>
        <v>5040.5</v>
      </c>
      <c r="Q1752" s="5" t="s">
        <v>8338</v>
      </c>
      <c r="R1752" t="s">
        <v>8339</v>
      </c>
      <c r="S1752" s="9">
        <f t="shared" si="110"/>
        <v>42454.628518518519</v>
      </c>
      <c r="T1752" s="9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5">
        <f t="shared" si="108"/>
        <v>290</v>
      </c>
      <c r="E1753"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>
        <f t="shared" si="109"/>
        <v>5145</v>
      </c>
      <c r="Q1753" s="5" t="s">
        <v>8338</v>
      </c>
      <c r="R1753" t="s">
        <v>8339</v>
      </c>
      <c r="S1753" s="9">
        <f t="shared" si="110"/>
        <v>42052.573182870365</v>
      </c>
      <c r="T1753" s="9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5">
        <f t="shared" si="108"/>
        <v>1922</v>
      </c>
      <c r="E1754"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>
        <f t="shared" si="109"/>
        <v>1561</v>
      </c>
      <c r="Q1754" s="5" t="s">
        <v>8338</v>
      </c>
      <c r="R1754" t="s">
        <v>8339</v>
      </c>
      <c r="S1754" s="9">
        <f t="shared" si="110"/>
        <v>42627.044930555552</v>
      </c>
      <c r="T1754" s="9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5">
        <f t="shared" si="108"/>
        <v>1200</v>
      </c>
      <c r="E1755"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>
        <f t="shared" si="109"/>
        <v>8100</v>
      </c>
      <c r="Q1755" s="5" t="s">
        <v>8338</v>
      </c>
      <c r="R1755" t="s">
        <v>8339</v>
      </c>
      <c r="S1755" s="9">
        <f t="shared" si="110"/>
        <v>42420.541296296295</v>
      </c>
      <c r="T1755" s="9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5">
        <f t="shared" si="108"/>
        <v>895</v>
      </c>
      <c r="E1756"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>
        <f t="shared" si="109"/>
        <v>4697.5</v>
      </c>
      <c r="Q1756" s="5" t="s">
        <v>8338</v>
      </c>
      <c r="R1756" t="s">
        <v>8339</v>
      </c>
      <c r="S1756" s="9">
        <f t="shared" si="110"/>
        <v>42067.668437499997</v>
      </c>
      <c r="T1756" s="9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5">
        <f t="shared" si="108"/>
        <v>5</v>
      </c>
      <c r="E1757"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>
        <f t="shared" si="109"/>
        <v>15</v>
      </c>
      <c r="Q1757" s="5" t="s">
        <v>8338</v>
      </c>
      <c r="R1757" t="s">
        <v>8339</v>
      </c>
      <c r="S1757" s="9">
        <f t="shared" si="110"/>
        <v>42252.580567129626</v>
      </c>
      <c r="T1757" s="9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5">
        <f t="shared" si="108"/>
        <v>155.60000000000036</v>
      </c>
      <c r="E1758"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>
        <f t="shared" si="109"/>
        <v>2827.8</v>
      </c>
      <c r="Q1758" s="5" t="s">
        <v>8338</v>
      </c>
      <c r="R1758" t="s">
        <v>8339</v>
      </c>
      <c r="S1758" s="9">
        <f t="shared" si="110"/>
        <v>42570.959131944437</v>
      </c>
      <c r="T1758" s="9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5">
        <f t="shared" si="108"/>
        <v>800</v>
      </c>
      <c r="E1759"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>
        <f t="shared" si="109"/>
        <v>2900</v>
      </c>
      <c r="Q1759" s="5" t="s">
        <v>8338</v>
      </c>
      <c r="R1759" t="s">
        <v>8339</v>
      </c>
      <c r="S1759" s="9">
        <f t="shared" si="110"/>
        <v>42733.619016203702</v>
      </c>
      <c r="T1759" s="9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5">
        <f t="shared" si="108"/>
        <v>147</v>
      </c>
      <c r="E1760"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>
        <f t="shared" si="109"/>
        <v>573.5</v>
      </c>
      <c r="Q1760" s="5" t="s">
        <v>8338</v>
      </c>
      <c r="R1760" t="s">
        <v>8339</v>
      </c>
      <c r="S1760" s="9">
        <f t="shared" si="110"/>
        <v>42505.74759259259</v>
      </c>
      <c r="T1760" s="9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5">
        <f t="shared" si="108"/>
        <v>330</v>
      </c>
      <c r="E1761"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>
        <f t="shared" si="109"/>
        <v>2665</v>
      </c>
      <c r="Q1761" s="5" t="s">
        <v>8338</v>
      </c>
      <c r="R1761" t="s">
        <v>8339</v>
      </c>
      <c r="S1761" s="9">
        <f t="shared" si="110"/>
        <v>42068.620706018519</v>
      </c>
      <c r="T1761" s="9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5">
        <f t="shared" si="108"/>
        <v>3272</v>
      </c>
      <c r="E1762"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>
        <f t="shared" si="109"/>
        <v>4136</v>
      </c>
      <c r="Q1762" s="5" t="s">
        <v>8338</v>
      </c>
      <c r="R1762" t="s">
        <v>8339</v>
      </c>
      <c r="S1762" s="9">
        <f t="shared" si="110"/>
        <v>42405.464270833334</v>
      </c>
      <c r="T1762" s="9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5">
        <f t="shared" si="108"/>
        <v>55</v>
      </c>
      <c r="E1763"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>
        <f t="shared" si="109"/>
        <v>77.5</v>
      </c>
      <c r="Q1763" s="5" t="s">
        <v>8338</v>
      </c>
      <c r="R1763" t="s">
        <v>8339</v>
      </c>
      <c r="S1763" s="9">
        <f t="shared" si="110"/>
        <v>42209.359490740739</v>
      </c>
      <c r="T1763" s="9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5">
        <f t="shared" si="108"/>
        <v>785</v>
      </c>
      <c r="E1764"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>
        <f t="shared" si="109"/>
        <v>442.5</v>
      </c>
      <c r="Q1764" s="5" t="s">
        <v>8338</v>
      </c>
      <c r="R1764" t="s">
        <v>8339</v>
      </c>
      <c r="S1764" s="9">
        <f t="shared" si="110"/>
        <v>42410.773668981477</v>
      </c>
      <c r="T1764" s="9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5">
        <f t="shared" si="108"/>
        <v>229</v>
      </c>
      <c r="E1765"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>
        <f t="shared" si="109"/>
        <v>6114.5</v>
      </c>
      <c r="Q1765" s="5" t="s">
        <v>8338</v>
      </c>
      <c r="R1765" t="s">
        <v>8339</v>
      </c>
      <c r="S1765" s="9">
        <f t="shared" si="110"/>
        <v>42636.660185185181</v>
      </c>
      <c r="T1765" s="9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5">
        <f t="shared" si="108"/>
        <v>-8844</v>
      </c>
      <c r="E1766">
        <v>11000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>
        <f t="shared" si="109"/>
        <v>1078</v>
      </c>
      <c r="Q1766" s="5" t="s">
        <v>8338</v>
      </c>
      <c r="R1766" t="s">
        <v>8339</v>
      </c>
      <c r="S1766" s="9">
        <f t="shared" si="110"/>
        <v>41825.27753472222</v>
      </c>
      <c r="T1766" s="9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5">
        <f t="shared" si="108"/>
        <v>-5066.5200000000004</v>
      </c>
      <c r="E1767">
        <v>12500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>
        <f t="shared" si="109"/>
        <v>3716.74</v>
      </c>
      <c r="Q1767" s="5" t="s">
        <v>8338</v>
      </c>
      <c r="R1767" t="s">
        <v>8339</v>
      </c>
      <c r="S1767" s="9">
        <f t="shared" si="110"/>
        <v>41834.772129629629</v>
      </c>
      <c r="T1767" s="9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5">
        <f t="shared" si="108"/>
        <v>-1500</v>
      </c>
      <c r="E1768">
        <v>1500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>
        <f t="shared" si="109"/>
        <v>0</v>
      </c>
      <c r="Q1768" s="5" t="s">
        <v>8338</v>
      </c>
      <c r="R1768" t="s">
        <v>8339</v>
      </c>
      <c r="S1768" s="9">
        <f t="shared" si="110"/>
        <v>41855.65148148148</v>
      </c>
      <c r="T1768" s="9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5">
        <f t="shared" si="108"/>
        <v>-2714</v>
      </c>
      <c r="E1769">
        <v>5000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>
        <f t="shared" si="109"/>
        <v>1143</v>
      </c>
      <c r="Q1769" s="5" t="s">
        <v>8338</v>
      </c>
      <c r="R1769" t="s">
        <v>8339</v>
      </c>
      <c r="S1769" s="9">
        <f t="shared" si="110"/>
        <v>41824.450046296297</v>
      </c>
      <c r="T1769" s="9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5">
        <f t="shared" si="108"/>
        <v>-4813</v>
      </c>
      <c r="E1770">
        <v>5000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>
        <f t="shared" si="109"/>
        <v>93.5</v>
      </c>
      <c r="Q1770" s="5" t="s">
        <v>8338</v>
      </c>
      <c r="R1770" t="s">
        <v>8339</v>
      </c>
      <c r="S1770" s="9">
        <f t="shared" si="110"/>
        <v>41849.352361111109</v>
      </c>
      <c r="T1770" s="9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5">
        <f t="shared" si="108"/>
        <v>-38919</v>
      </c>
      <c r="E1771">
        <v>40000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>
        <f t="shared" si="109"/>
        <v>540.5</v>
      </c>
      <c r="Q1771" s="5" t="s">
        <v>8338</v>
      </c>
      <c r="R1771" t="s">
        <v>8339</v>
      </c>
      <c r="S1771" s="9">
        <f t="shared" si="110"/>
        <v>41987.610636574071</v>
      </c>
      <c r="T1771" s="9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5">
        <f t="shared" si="108"/>
        <v>-10654</v>
      </c>
      <c r="E1772">
        <v>24500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>
        <f t="shared" si="109"/>
        <v>6923</v>
      </c>
      <c r="Q1772" s="5" t="s">
        <v>8338</v>
      </c>
      <c r="R1772" t="s">
        <v>8339</v>
      </c>
      <c r="S1772" s="9">
        <f t="shared" si="110"/>
        <v>41891.571689814817</v>
      </c>
      <c r="T1772" s="9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5">
        <f t="shared" si="108"/>
        <v>-3305</v>
      </c>
      <c r="E1773">
        <v>4200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>
        <f t="shared" si="109"/>
        <v>447.5</v>
      </c>
      <c r="Q1773" s="5" t="s">
        <v>8338</v>
      </c>
      <c r="R1773" t="s">
        <v>8339</v>
      </c>
      <c r="S1773" s="9">
        <f t="shared" si="110"/>
        <v>41905.771296296291</v>
      </c>
      <c r="T1773" s="9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5">
        <f t="shared" si="108"/>
        <v>-4642</v>
      </c>
      <c r="E1774">
        <v>5500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>
        <f t="shared" si="109"/>
        <v>429</v>
      </c>
      <c r="Q1774" s="5" t="s">
        <v>8338</v>
      </c>
      <c r="R1774" t="s">
        <v>8339</v>
      </c>
      <c r="S1774" s="9">
        <f t="shared" si="110"/>
        <v>41766.509675925925</v>
      </c>
      <c r="T1774" s="9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5">
        <f t="shared" si="108"/>
        <v>-28123</v>
      </c>
      <c r="E1775">
        <v>30000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>
        <f t="shared" si="109"/>
        <v>938.5</v>
      </c>
      <c r="Q1775" s="5" t="s">
        <v>8338</v>
      </c>
      <c r="R1775" t="s">
        <v>8339</v>
      </c>
      <c r="S1775" s="9">
        <f t="shared" si="110"/>
        <v>41978.552060185182</v>
      </c>
      <c r="T1775" s="9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5">
        <f t="shared" si="108"/>
        <v>-1352</v>
      </c>
      <c r="E1776">
        <v>2500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>
        <f t="shared" si="109"/>
        <v>574</v>
      </c>
      <c r="Q1776" s="5" t="s">
        <v>8338</v>
      </c>
      <c r="R1776" t="s">
        <v>8339</v>
      </c>
      <c r="S1776" s="9">
        <f t="shared" si="110"/>
        <v>41930.010324074072</v>
      </c>
      <c r="T1776" s="9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5">
        <f t="shared" si="108"/>
        <v>-11342</v>
      </c>
      <c r="E1777">
        <v>32500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>
        <f t="shared" si="109"/>
        <v>10579</v>
      </c>
      <c r="Q1777" s="5" t="s">
        <v>8338</v>
      </c>
      <c r="R1777" t="s">
        <v>8339</v>
      </c>
      <c r="S1777" s="9">
        <f t="shared" si="110"/>
        <v>41891.768055555549</v>
      </c>
      <c r="T1777" s="9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5">
        <f t="shared" si="108"/>
        <v>-4665</v>
      </c>
      <c r="E1778">
        <v>5000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>
        <f t="shared" si="109"/>
        <v>167.5</v>
      </c>
      <c r="Q1778" s="5" t="s">
        <v>8338</v>
      </c>
      <c r="R1778" t="s">
        <v>8339</v>
      </c>
      <c r="S1778" s="9">
        <f t="shared" si="110"/>
        <v>41905.748506944445</v>
      </c>
      <c r="T1778" s="9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5">
        <f t="shared" si="108"/>
        <v>-4149</v>
      </c>
      <c r="E1779">
        <v>4800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>
        <f t="shared" si="109"/>
        <v>325.5</v>
      </c>
      <c r="Q1779" s="5" t="s">
        <v>8338</v>
      </c>
      <c r="R1779" t="s">
        <v>8339</v>
      </c>
      <c r="S1779" s="9">
        <f t="shared" si="110"/>
        <v>42025.14876157407</v>
      </c>
      <c r="T1779" s="9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5">
        <f t="shared" si="108"/>
        <v>-49005</v>
      </c>
      <c r="E1780">
        <v>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>
        <f t="shared" si="109"/>
        <v>497.5</v>
      </c>
      <c r="Q1780" s="5" t="s">
        <v>8338</v>
      </c>
      <c r="R1780" t="s">
        <v>8339</v>
      </c>
      <c r="S1780" s="9">
        <f t="shared" si="110"/>
        <v>42045.655034722215</v>
      </c>
      <c r="T1780" s="9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5">
        <f t="shared" si="108"/>
        <v>-7014</v>
      </c>
      <c r="E1781">
        <v>11000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>
        <f t="shared" si="109"/>
        <v>1993</v>
      </c>
      <c r="Q1781" s="5" t="s">
        <v>8338</v>
      </c>
      <c r="R1781" t="s">
        <v>8339</v>
      </c>
      <c r="S1781" s="9">
        <f t="shared" si="110"/>
        <v>42585.483564814807</v>
      </c>
      <c r="T1781" s="9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5">
        <f t="shared" si="108"/>
        <v>-18077</v>
      </c>
      <c r="E1782">
        <v>30000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>
        <f t="shared" si="109"/>
        <v>5961.5</v>
      </c>
      <c r="Q1782" s="5" t="s">
        <v>8338</v>
      </c>
      <c r="R1782" t="s">
        <v>8339</v>
      </c>
      <c r="S1782" s="9">
        <f t="shared" si="110"/>
        <v>42493.392476851848</v>
      </c>
      <c r="T1782" s="9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5">
        <f t="shared" si="108"/>
        <v>-4083</v>
      </c>
      <c r="E1783">
        <v>5500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>
        <f t="shared" si="109"/>
        <v>708.5</v>
      </c>
      <c r="Q1783" s="5" t="s">
        <v>8338</v>
      </c>
      <c r="R1783" t="s">
        <v>8339</v>
      </c>
      <c r="S1783" s="9">
        <f t="shared" si="110"/>
        <v>42597.409085648142</v>
      </c>
      <c r="T1783" s="9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5">
        <f t="shared" si="108"/>
        <v>-29578</v>
      </c>
      <c r="E1784">
        <v>35000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>
        <f t="shared" si="109"/>
        <v>2711</v>
      </c>
      <c r="Q1784" s="5" t="s">
        <v>8338</v>
      </c>
      <c r="R1784" t="s">
        <v>8339</v>
      </c>
      <c r="S1784" s="9">
        <f t="shared" si="110"/>
        <v>42388.366770833331</v>
      </c>
      <c r="T1784" s="9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5">
        <f t="shared" si="108"/>
        <v>-30523</v>
      </c>
      <c r="E1785">
        <v>40000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>
        <f t="shared" si="109"/>
        <v>4738.5</v>
      </c>
      <c r="Q1785" s="5" t="s">
        <v>8338</v>
      </c>
      <c r="R1785" t="s">
        <v>8339</v>
      </c>
      <c r="S1785" s="9">
        <f t="shared" si="110"/>
        <v>42115.741643518515</v>
      </c>
      <c r="T1785" s="9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5">
        <f t="shared" si="108"/>
        <v>-3012</v>
      </c>
      <c r="E1786">
        <v>5000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>
        <f t="shared" si="109"/>
        <v>994</v>
      </c>
      <c r="Q1786" s="5" t="s">
        <v>8338</v>
      </c>
      <c r="R1786" t="s">
        <v>8339</v>
      </c>
      <c r="S1786" s="9">
        <f t="shared" si="110"/>
        <v>42003.447222222218</v>
      </c>
      <c r="T1786" s="9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5">
        <f t="shared" si="108"/>
        <v>-19147</v>
      </c>
      <c r="E1787">
        <v>24000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>
        <f t="shared" si="109"/>
        <v>2426.5</v>
      </c>
      <c r="Q1787" s="5" t="s">
        <v>8338</v>
      </c>
      <c r="R1787" t="s">
        <v>8339</v>
      </c>
      <c r="S1787" s="9">
        <f t="shared" si="110"/>
        <v>41896.926562499997</v>
      </c>
      <c r="T1787" s="9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5">
        <f t="shared" si="108"/>
        <v>-995</v>
      </c>
      <c r="E1788">
        <v>1900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>
        <f t="shared" si="109"/>
        <v>452.5</v>
      </c>
      <c r="Q1788" s="5" t="s">
        <v>8338</v>
      </c>
      <c r="R1788" t="s">
        <v>8339</v>
      </c>
      <c r="S1788" s="9">
        <f t="shared" si="110"/>
        <v>41958.342326388891</v>
      </c>
      <c r="T1788" s="9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5">
        <f t="shared" si="108"/>
        <v>-8467</v>
      </c>
      <c r="E1789">
        <v>10000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>
        <f t="shared" si="109"/>
        <v>766.5</v>
      </c>
      <c r="Q1789" s="5" t="s">
        <v>8338</v>
      </c>
      <c r="R1789" t="s">
        <v>8339</v>
      </c>
      <c r="S1789" s="9">
        <f t="shared" si="110"/>
        <v>42068.447187499994</v>
      </c>
      <c r="T1789" s="9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5">
        <f t="shared" si="108"/>
        <v>-5424</v>
      </c>
      <c r="E1790">
        <v>5500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>
        <f t="shared" si="109"/>
        <v>38</v>
      </c>
      <c r="Q1790" s="5" t="s">
        <v>8338</v>
      </c>
      <c r="R1790" t="s">
        <v>8339</v>
      </c>
      <c r="S1790" s="9">
        <f t="shared" si="110"/>
        <v>41913.740069444444</v>
      </c>
      <c r="T1790" s="9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5">
        <f t="shared" si="108"/>
        <v>-7960</v>
      </c>
      <c r="E1791">
        <v>8000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>
        <f t="shared" si="109"/>
        <v>20</v>
      </c>
      <c r="Q1791" s="5" t="s">
        <v>8338</v>
      </c>
      <c r="R1791" t="s">
        <v>8339</v>
      </c>
      <c r="S1791" s="9">
        <f t="shared" si="110"/>
        <v>41956.041701388887</v>
      </c>
      <c r="T1791" s="9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5">
        <f t="shared" si="108"/>
        <v>-31364</v>
      </c>
      <c r="E1792">
        <v>33000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>
        <f t="shared" si="109"/>
        <v>818</v>
      </c>
      <c r="Q1792" s="5" t="s">
        <v>8338</v>
      </c>
      <c r="R1792" t="s">
        <v>8339</v>
      </c>
      <c r="S1792" s="9">
        <f t="shared" si="110"/>
        <v>42010.466180555552</v>
      </c>
      <c r="T1792" s="9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5">
        <f t="shared" si="108"/>
        <v>-2893</v>
      </c>
      <c r="E1793">
        <v>3000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>
        <f t="shared" si="109"/>
        <v>53.5</v>
      </c>
      <c r="Q1793" s="5" t="s">
        <v>8338</v>
      </c>
      <c r="R1793" t="s">
        <v>8339</v>
      </c>
      <c r="S1793" s="9">
        <f t="shared" si="110"/>
        <v>41973.532002314816</v>
      </c>
      <c r="T1793" s="9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5">
        <f t="shared" si="108"/>
        <v>-9719</v>
      </c>
      <c r="E1794">
        <v>25000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>
        <f t="shared" si="109"/>
        <v>7640.5</v>
      </c>
      <c r="Q1794" s="5" t="s">
        <v>8338</v>
      </c>
      <c r="R1794" t="s">
        <v>8339</v>
      </c>
      <c r="S1794" s="9">
        <f t="shared" si="110"/>
        <v>42188.822708333326</v>
      </c>
      <c r="T1794" s="9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5">
        <f t="shared" ref="D1795:D1858" si="112">F1795-E1795</f>
        <v>-2960</v>
      </c>
      <c r="E1795">
        <v>3000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>
        <f t="shared" ref="P1795:P1858" si="113">AVERAGE(D1795:E1795)</f>
        <v>20</v>
      </c>
      <c r="Q1795" s="5" t="s">
        <v>8338</v>
      </c>
      <c r="R1795" t="s">
        <v>8339</v>
      </c>
      <c r="S1795" s="9">
        <f t="shared" ref="S1795:S1858" si="114">(K1795/86400)+25569+(-5/24)</f>
        <v>41940.683333333327</v>
      </c>
      <c r="T1795" s="9">
        <f t="shared" ref="T1795:T1858" si="115">(J1795/86400)+25569+(-5/24)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5">
        <f t="shared" si="112"/>
        <v>-8003</v>
      </c>
      <c r="E1796">
        <v>9000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>
        <f t="shared" si="113"/>
        <v>498.5</v>
      </c>
      <c r="Q1796" s="5" t="s">
        <v>8338</v>
      </c>
      <c r="R1796" t="s">
        <v>8339</v>
      </c>
      <c r="S1796" s="9">
        <f t="shared" si="114"/>
        <v>42011.342847222222</v>
      </c>
      <c r="T1796" s="9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5">
        <f t="shared" si="112"/>
        <v>-17154</v>
      </c>
      <c r="E1797">
        <v>28000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>
        <f t="shared" si="113"/>
        <v>5423</v>
      </c>
      <c r="Q1797" s="5" t="s">
        <v>8338</v>
      </c>
      <c r="R1797" t="s">
        <v>8339</v>
      </c>
      <c r="S1797" s="9">
        <f t="shared" si="114"/>
        <v>42628.080335648141</v>
      </c>
      <c r="T1797" s="9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5">
        <f t="shared" si="112"/>
        <v>-14810</v>
      </c>
      <c r="E1798">
        <v>19000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>
        <f t="shared" si="113"/>
        <v>2095</v>
      </c>
      <c r="Q1798" s="5" t="s">
        <v>8338</v>
      </c>
      <c r="R1798" t="s">
        <v>8339</v>
      </c>
      <c r="S1798" s="9">
        <f t="shared" si="114"/>
        <v>42515.231087962959</v>
      </c>
      <c r="T1798" s="9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5">
        <f t="shared" si="112"/>
        <v>-3245</v>
      </c>
      <c r="E1799">
        <v>10000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>
        <f t="shared" si="113"/>
        <v>3377.5</v>
      </c>
      <c r="Q1799" s="5" t="s">
        <v>8338</v>
      </c>
      <c r="R1799" t="s">
        <v>8339</v>
      </c>
      <c r="S1799" s="9">
        <f t="shared" si="114"/>
        <v>42689.360983796294</v>
      </c>
      <c r="T1799" s="9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5">
        <f t="shared" si="112"/>
        <v>-13818</v>
      </c>
      <c r="E1800">
        <v>16000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>
        <f t="shared" si="113"/>
        <v>1091</v>
      </c>
      <c r="Q1800" s="5" t="s">
        <v>8338</v>
      </c>
      <c r="R1800" t="s">
        <v>8339</v>
      </c>
      <c r="S1800" s="9">
        <f t="shared" si="114"/>
        <v>42344.118437499994</v>
      </c>
      <c r="T1800" s="9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5">
        <f t="shared" si="112"/>
        <v>-3930.17</v>
      </c>
      <c r="E1801">
        <v>4000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>
        <f t="shared" si="113"/>
        <v>34.914999999999964</v>
      </c>
      <c r="Q1801" s="5" t="s">
        <v>8338</v>
      </c>
      <c r="R1801" t="s">
        <v>8339</v>
      </c>
      <c r="S1801" s="9">
        <f t="shared" si="114"/>
        <v>41934.634351851848</v>
      </c>
      <c r="T1801" s="9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5">
        <f t="shared" si="112"/>
        <v>-36800</v>
      </c>
      <c r="E1802">
        <v>46260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>
        <f t="shared" si="113"/>
        <v>4730</v>
      </c>
      <c r="Q1802" s="5" t="s">
        <v>8338</v>
      </c>
      <c r="R1802" t="s">
        <v>8339</v>
      </c>
      <c r="S1802" s="9">
        <f t="shared" si="114"/>
        <v>42623.397800925923</v>
      </c>
      <c r="T1802" s="9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5">
        <f t="shared" si="112"/>
        <v>-14645</v>
      </c>
      <c r="E1803">
        <v>17000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>
        <f t="shared" si="113"/>
        <v>1177.5</v>
      </c>
      <c r="Q1803" s="5" t="s">
        <v>8338</v>
      </c>
      <c r="R1803" t="s">
        <v>8339</v>
      </c>
      <c r="S1803" s="9">
        <f t="shared" si="114"/>
        <v>42321.452175925922</v>
      </c>
      <c r="T1803" s="9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5">
        <f t="shared" si="112"/>
        <v>-1803</v>
      </c>
      <c r="E1804">
        <v>3500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>
        <f t="shared" si="113"/>
        <v>848.5</v>
      </c>
      <c r="Q1804" s="5" t="s">
        <v>8338</v>
      </c>
      <c r="R1804" t="s">
        <v>8339</v>
      </c>
      <c r="S1804" s="9">
        <f t="shared" si="114"/>
        <v>42159.264236111114</v>
      </c>
      <c r="T1804" s="9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5">
        <f t="shared" si="112"/>
        <v>-12110</v>
      </c>
      <c r="E1805">
        <v>17500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>
        <f t="shared" si="113"/>
        <v>2695</v>
      </c>
      <c r="Q1805" s="5" t="s">
        <v>8338</v>
      </c>
      <c r="R1805" t="s">
        <v>8339</v>
      </c>
      <c r="S1805" s="9">
        <f t="shared" si="114"/>
        <v>42017.863217592589</v>
      </c>
      <c r="T1805" s="9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5">
        <f t="shared" si="112"/>
        <v>-10048</v>
      </c>
      <c r="E1806">
        <v>15500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>
        <f t="shared" si="113"/>
        <v>2726</v>
      </c>
      <c r="Q1806" s="5" t="s">
        <v>8338</v>
      </c>
      <c r="R1806" t="s">
        <v>8339</v>
      </c>
      <c r="S1806" s="9">
        <f t="shared" si="114"/>
        <v>42282.469953703701</v>
      </c>
      <c r="T1806" s="9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5">
        <f t="shared" si="112"/>
        <v>-14309</v>
      </c>
      <c r="E1807">
        <v>22500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>
        <f t="shared" si="113"/>
        <v>4095.5</v>
      </c>
      <c r="Q1807" s="5" t="s">
        <v>8338</v>
      </c>
      <c r="R1807" t="s">
        <v>8339</v>
      </c>
      <c r="S1807" s="9">
        <f t="shared" si="114"/>
        <v>42247.595578703702</v>
      </c>
      <c r="T1807" s="9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5">
        <f t="shared" si="112"/>
        <v>-19409</v>
      </c>
      <c r="E1808">
        <v>20000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>
        <f t="shared" si="113"/>
        <v>295.5</v>
      </c>
      <c r="Q1808" s="5" t="s">
        <v>8338</v>
      </c>
      <c r="R1808" t="s">
        <v>8339</v>
      </c>
      <c r="S1808" s="9">
        <f t="shared" si="114"/>
        <v>41877.429965277777</v>
      </c>
      <c r="T1808" s="9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5">
        <f t="shared" si="112"/>
        <v>-4447</v>
      </c>
      <c r="E1809">
        <v>5000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>
        <f t="shared" si="113"/>
        <v>276.5</v>
      </c>
      <c r="Q1809" s="5" t="s">
        <v>8338</v>
      </c>
      <c r="R1809" t="s">
        <v>8339</v>
      </c>
      <c r="S1809" s="9">
        <f t="shared" si="114"/>
        <v>41879.860104166662</v>
      </c>
      <c r="T1809" s="9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5">
        <f t="shared" si="112"/>
        <v>-16406</v>
      </c>
      <c r="E1810">
        <v>28000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>
        <f t="shared" si="113"/>
        <v>5797</v>
      </c>
      <c r="Q1810" s="5" t="s">
        <v>8338</v>
      </c>
      <c r="R1810" t="s">
        <v>8339</v>
      </c>
      <c r="S1810" s="9">
        <f t="shared" si="114"/>
        <v>42742.472569444442</v>
      </c>
      <c r="T1810" s="9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5">
        <f t="shared" si="112"/>
        <v>-3120</v>
      </c>
      <c r="E1811">
        <v>3500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>
        <f t="shared" si="113"/>
        <v>190</v>
      </c>
      <c r="Q1811" s="5" t="s">
        <v>8338</v>
      </c>
      <c r="R1811" t="s">
        <v>8339</v>
      </c>
      <c r="S1811" s="9">
        <f t="shared" si="114"/>
        <v>42029.699525462966</v>
      </c>
      <c r="T1811" s="9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5">
        <f t="shared" si="112"/>
        <v>-435</v>
      </c>
      <c r="E1812">
        <v>450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>
        <f t="shared" si="113"/>
        <v>7.5</v>
      </c>
      <c r="Q1812" s="5" t="s">
        <v>8338</v>
      </c>
      <c r="R1812" t="s">
        <v>8339</v>
      </c>
      <c r="S1812" s="9">
        <f t="shared" si="114"/>
        <v>41860.701689814814</v>
      </c>
      <c r="T1812" s="9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5">
        <f t="shared" si="112"/>
        <v>-53960</v>
      </c>
      <c r="E1813">
        <v>54000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>
        <f t="shared" si="113"/>
        <v>20</v>
      </c>
      <c r="Q1813" s="5" t="s">
        <v>8338</v>
      </c>
      <c r="R1813" t="s">
        <v>8339</v>
      </c>
      <c r="S1813" s="9">
        <f t="shared" si="114"/>
        <v>41876.225347222222</v>
      </c>
      <c r="T1813" s="9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5">
        <f t="shared" si="112"/>
        <v>-5635</v>
      </c>
      <c r="E1814">
        <v>6500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>
        <f t="shared" si="113"/>
        <v>432.5</v>
      </c>
      <c r="Q1814" s="5" t="s">
        <v>8338</v>
      </c>
      <c r="R1814" t="s">
        <v>8339</v>
      </c>
      <c r="S1814" s="9">
        <f t="shared" si="114"/>
        <v>42524.110370370363</v>
      </c>
      <c r="T1814" s="9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5">
        <f t="shared" si="112"/>
        <v>-8750</v>
      </c>
      <c r="E1815">
        <v>8750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>
        <f t="shared" si="113"/>
        <v>0</v>
      </c>
      <c r="Q1815" s="5" t="s">
        <v>8338</v>
      </c>
      <c r="R1815" t="s">
        <v>8339</v>
      </c>
      <c r="S1815" s="9">
        <f t="shared" si="114"/>
        <v>41829.68069444444</v>
      </c>
      <c r="T1815" s="9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5">
        <f t="shared" si="112"/>
        <v>-6098</v>
      </c>
      <c r="E1816">
        <v>12000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>
        <f t="shared" si="113"/>
        <v>2951</v>
      </c>
      <c r="Q1816" s="5" t="s">
        <v>8338</v>
      </c>
      <c r="R1816" t="s">
        <v>8339</v>
      </c>
      <c r="S1816" s="9">
        <f t="shared" si="114"/>
        <v>42033.105740740742</v>
      </c>
      <c r="T1816" s="9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5">
        <f t="shared" si="112"/>
        <v>-3000</v>
      </c>
      <c r="E1817">
        <v>3000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>
        <f t="shared" si="113"/>
        <v>0</v>
      </c>
      <c r="Q1817" s="5" t="s">
        <v>8338</v>
      </c>
      <c r="R1817" t="s">
        <v>8339</v>
      </c>
      <c r="S1817" s="9">
        <f t="shared" si="114"/>
        <v>42172.698344907403</v>
      </c>
      <c r="T1817" s="9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5">
        <f t="shared" si="112"/>
        <v>-24491</v>
      </c>
      <c r="E1818">
        <v>25000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>
        <f t="shared" si="113"/>
        <v>254.5</v>
      </c>
      <c r="Q1818" s="5" t="s">
        <v>8338</v>
      </c>
      <c r="R1818" t="s">
        <v>8339</v>
      </c>
      <c r="S1818" s="9">
        <f t="shared" si="114"/>
        <v>42548.667858796289</v>
      </c>
      <c r="T1818" s="9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5">
        <f t="shared" si="112"/>
        <v>-8581</v>
      </c>
      <c r="E1819">
        <v>18000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>
        <f t="shared" si="113"/>
        <v>4709.5</v>
      </c>
      <c r="Q1819" s="5" t="s">
        <v>8338</v>
      </c>
      <c r="R1819" t="s">
        <v>8339</v>
      </c>
      <c r="S1819" s="9">
        <f t="shared" si="114"/>
        <v>42705.453784722216</v>
      </c>
      <c r="T1819" s="9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5">
        <f t="shared" si="112"/>
        <v>-15000</v>
      </c>
      <c r="E1820">
        <v>15000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>
        <f t="shared" si="113"/>
        <v>0</v>
      </c>
      <c r="Q1820" s="5" t="s">
        <v>8338</v>
      </c>
      <c r="R1820" t="s">
        <v>8339</v>
      </c>
      <c r="S1820" s="9">
        <f t="shared" si="114"/>
        <v>42067.026041666664</v>
      </c>
      <c r="T1820" s="9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5">
        <f t="shared" si="112"/>
        <v>-1175</v>
      </c>
      <c r="E1821">
        <v>1200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>
        <f t="shared" si="113"/>
        <v>12.5</v>
      </c>
      <c r="Q1821" s="5" t="s">
        <v>8338</v>
      </c>
      <c r="R1821" t="s">
        <v>8339</v>
      </c>
      <c r="S1821" s="9">
        <f t="shared" si="114"/>
        <v>41820.543935185182</v>
      </c>
      <c r="T1821" s="9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5">
        <f t="shared" si="112"/>
        <v>-24293</v>
      </c>
      <c r="E1822">
        <v>26000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>
        <f t="shared" si="113"/>
        <v>853.5</v>
      </c>
      <c r="Q1822" s="5" t="s">
        <v>8338</v>
      </c>
      <c r="R1822" t="s">
        <v>8339</v>
      </c>
      <c r="S1822" s="9">
        <f t="shared" si="114"/>
        <v>42064.876041666663</v>
      </c>
      <c r="T1822" s="9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5">
        <f t="shared" si="112"/>
        <v>872.25</v>
      </c>
      <c r="E1823"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>
        <f t="shared" si="113"/>
        <v>1686.125</v>
      </c>
      <c r="Q1823" s="5" t="s">
        <v>8325</v>
      </c>
      <c r="R1823" t="s">
        <v>8326</v>
      </c>
      <c r="S1823" s="9">
        <f t="shared" si="114"/>
        <v>40926.110729166663</v>
      </c>
      <c r="T1823" s="9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5">
        <f t="shared" si="112"/>
        <v>0</v>
      </c>
      <c r="E1824"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>
        <f t="shared" si="113"/>
        <v>150</v>
      </c>
      <c r="Q1824" s="5" t="s">
        <v>8325</v>
      </c>
      <c r="R1824" t="s">
        <v>8326</v>
      </c>
      <c r="S1824" s="9">
        <f t="shared" si="114"/>
        <v>41634.588680555556</v>
      </c>
      <c r="T1824" s="9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5">
        <f t="shared" si="112"/>
        <v>111</v>
      </c>
      <c r="E1825"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>
        <f t="shared" si="113"/>
        <v>405.5</v>
      </c>
      <c r="Q1825" s="5" t="s">
        <v>8325</v>
      </c>
      <c r="R1825" t="s">
        <v>8326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5">
        <f t="shared" si="112"/>
        <v>2</v>
      </c>
      <c r="E1826"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>
        <f t="shared" si="113"/>
        <v>1501</v>
      </c>
      <c r="Q1826" s="5" t="s">
        <v>8325</v>
      </c>
      <c r="R1826" t="s">
        <v>8326</v>
      </c>
      <c r="S1826" s="9">
        <f t="shared" si="114"/>
        <v>41626.707951388882</v>
      </c>
      <c r="T1826" s="9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5">
        <f t="shared" si="112"/>
        <v>101</v>
      </c>
      <c r="E1827"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>
        <f t="shared" si="113"/>
        <v>1050.5</v>
      </c>
      <c r="Q1827" s="5" t="s">
        <v>8325</v>
      </c>
      <c r="R1827" t="s">
        <v>8326</v>
      </c>
      <c r="S1827" s="9">
        <f t="shared" si="114"/>
        <v>41443.626192129625</v>
      </c>
      <c r="T1827" s="9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5">
        <f t="shared" si="112"/>
        <v>20</v>
      </c>
      <c r="E1828"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>
        <f t="shared" si="113"/>
        <v>1010</v>
      </c>
      <c r="Q1828" s="5" t="s">
        <v>8325</v>
      </c>
      <c r="R1828" t="s">
        <v>8326</v>
      </c>
      <c r="S1828" s="9">
        <f t="shared" si="114"/>
        <v>41657.715474537035</v>
      </c>
      <c r="T1828" s="9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5">
        <f t="shared" si="112"/>
        <v>53</v>
      </c>
      <c r="E1829"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>
        <f t="shared" si="113"/>
        <v>4026.5</v>
      </c>
      <c r="Q1829" s="5" t="s">
        <v>8325</v>
      </c>
      <c r="R1829" t="s">
        <v>8326</v>
      </c>
      <c r="S1829" s="9">
        <f t="shared" si="114"/>
        <v>40555.117604166662</v>
      </c>
      <c r="T1829" s="9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5">
        <f t="shared" si="112"/>
        <v>32</v>
      </c>
      <c r="E1830"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>
        <f t="shared" si="113"/>
        <v>10016</v>
      </c>
      <c r="Q1830" s="5" t="s">
        <v>8325</v>
      </c>
      <c r="R1830" t="s">
        <v>8326</v>
      </c>
      <c r="S1830" s="9">
        <f t="shared" si="114"/>
        <v>41736.691319444442</v>
      </c>
      <c r="T1830" s="9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5">
        <f t="shared" si="112"/>
        <v>1000.25</v>
      </c>
      <c r="E1831"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>
        <f t="shared" si="113"/>
        <v>1250.125</v>
      </c>
      <c r="Q1831" s="5" t="s">
        <v>8325</v>
      </c>
      <c r="R1831" t="s">
        <v>8326</v>
      </c>
      <c r="S1831" s="9">
        <f t="shared" si="114"/>
        <v>40515.879293981481</v>
      </c>
      <c r="T1831" s="9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5">
        <f t="shared" si="112"/>
        <v>230</v>
      </c>
      <c r="E1832"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>
        <f t="shared" si="113"/>
        <v>7615</v>
      </c>
      <c r="Q1832" s="5" t="s">
        <v>8325</v>
      </c>
      <c r="R1832" t="s">
        <v>8326</v>
      </c>
      <c r="S1832" s="9">
        <f t="shared" si="114"/>
        <v>41664.475775462961</v>
      </c>
      <c r="T1832" s="9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5">
        <f t="shared" si="112"/>
        <v>30</v>
      </c>
      <c r="E1833"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>
        <f t="shared" si="113"/>
        <v>515</v>
      </c>
      <c r="Q1833" s="5" t="s">
        <v>8325</v>
      </c>
      <c r="R1833" t="s">
        <v>8326</v>
      </c>
      <c r="S1833" s="9">
        <f t="shared" si="114"/>
        <v>41026.787766203699</v>
      </c>
      <c r="T1833" s="9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5">
        <f t="shared" si="112"/>
        <v>150</v>
      </c>
      <c r="E1834"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>
        <f t="shared" si="113"/>
        <v>250</v>
      </c>
      <c r="Q1834" s="5" t="s">
        <v>8325</v>
      </c>
      <c r="R1834" t="s">
        <v>8326</v>
      </c>
      <c r="S1834" s="9">
        <f t="shared" si="114"/>
        <v>40576.331331018519</v>
      </c>
      <c r="T1834" s="9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5">
        <f t="shared" si="112"/>
        <v>650</v>
      </c>
      <c r="E1835"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>
        <f t="shared" si="113"/>
        <v>525</v>
      </c>
      <c r="Q1835" s="5" t="s">
        <v>8325</v>
      </c>
      <c r="R1835" t="s">
        <v>8326</v>
      </c>
      <c r="S1835" s="9">
        <f t="shared" si="114"/>
        <v>41302.835682870369</v>
      </c>
      <c r="T1835" s="9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5">
        <f t="shared" si="112"/>
        <v>1805</v>
      </c>
      <c r="E1836"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>
        <f t="shared" si="113"/>
        <v>5902.5</v>
      </c>
      <c r="Q1836" s="5" t="s">
        <v>8325</v>
      </c>
      <c r="R1836" t="s">
        <v>8326</v>
      </c>
      <c r="S1836" s="9">
        <f t="shared" si="114"/>
        <v>41988.755729166667</v>
      </c>
      <c r="T1836" s="9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5">
        <f t="shared" si="112"/>
        <v>20</v>
      </c>
      <c r="E1837"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>
        <f t="shared" si="113"/>
        <v>260</v>
      </c>
      <c r="Q1837" s="5" t="s">
        <v>8325</v>
      </c>
      <c r="R1837" t="s">
        <v>8326</v>
      </c>
      <c r="S1837" s="9">
        <f t="shared" si="114"/>
        <v>42430.49387731481</v>
      </c>
      <c r="T1837" s="9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5">
        <f t="shared" si="112"/>
        <v>5017</v>
      </c>
      <c r="E1838"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>
        <f t="shared" si="113"/>
        <v>5008.5</v>
      </c>
      <c r="Q1838" s="5" t="s">
        <v>8325</v>
      </c>
      <c r="R1838" t="s">
        <v>8326</v>
      </c>
      <c r="S1838" s="9">
        <f t="shared" si="114"/>
        <v>41305.601030092592</v>
      </c>
      <c r="T1838" s="9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5">
        <f t="shared" si="112"/>
        <v>1241</v>
      </c>
      <c r="E1839"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>
        <f t="shared" si="113"/>
        <v>920.5</v>
      </c>
      <c r="Q1839" s="5" t="s">
        <v>8325</v>
      </c>
      <c r="R1839" t="s">
        <v>8326</v>
      </c>
      <c r="S1839" s="9">
        <f t="shared" si="114"/>
        <v>40925.839525462965</v>
      </c>
      <c r="T1839" s="9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5">
        <f t="shared" si="112"/>
        <v>1.4900000000000091</v>
      </c>
      <c r="E1840"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>
        <f t="shared" si="113"/>
        <v>500.745</v>
      </c>
      <c r="Q1840" s="5" t="s">
        <v>8325</v>
      </c>
      <c r="R1840" t="s">
        <v>8326</v>
      </c>
      <c r="S1840" s="9">
        <f t="shared" si="114"/>
        <v>40788.578206018516</v>
      </c>
      <c r="T1840" s="9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5">
        <f t="shared" si="112"/>
        <v>1053</v>
      </c>
      <c r="E1841"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>
        <f t="shared" si="113"/>
        <v>1026.5</v>
      </c>
      <c r="Q1841" s="5" t="s">
        <v>8325</v>
      </c>
      <c r="R1841" t="s">
        <v>8326</v>
      </c>
      <c r="S1841" s="9">
        <f t="shared" si="114"/>
        <v>42614.513680555552</v>
      </c>
      <c r="T1841" s="9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5">
        <f t="shared" si="112"/>
        <v>80</v>
      </c>
      <c r="E1842"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>
        <f t="shared" si="113"/>
        <v>490</v>
      </c>
      <c r="Q1842" s="5" t="s">
        <v>8325</v>
      </c>
      <c r="R1842" t="s">
        <v>8326</v>
      </c>
      <c r="S1842" s="9">
        <f t="shared" si="114"/>
        <v>41381.88784722222</v>
      </c>
      <c r="T1842" s="9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5">
        <f t="shared" si="112"/>
        <v>35</v>
      </c>
      <c r="E1843"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>
        <f t="shared" si="113"/>
        <v>1017.5</v>
      </c>
      <c r="Q1843" s="5" t="s">
        <v>8325</v>
      </c>
      <c r="R1843" t="s">
        <v>8326</v>
      </c>
      <c r="S1843" s="9">
        <f t="shared" si="114"/>
        <v>41745.637094907404</v>
      </c>
      <c r="T1843" s="9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5">
        <f t="shared" si="112"/>
        <v>505</v>
      </c>
      <c r="E1844"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>
        <f t="shared" si="113"/>
        <v>1252.5</v>
      </c>
      <c r="Q1844" s="5" t="s">
        <v>8325</v>
      </c>
      <c r="R1844" t="s">
        <v>8326</v>
      </c>
      <c r="S1844" s="9">
        <f t="shared" si="114"/>
        <v>42031.423391203702</v>
      </c>
      <c r="T1844" s="9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5">
        <f t="shared" si="112"/>
        <v>2400.6100000000006</v>
      </c>
      <c r="E1845"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>
        <f t="shared" si="113"/>
        <v>6200.3050000000003</v>
      </c>
      <c r="Q1845" s="5" t="s">
        <v>8325</v>
      </c>
      <c r="R1845" t="s">
        <v>8326</v>
      </c>
      <c r="S1845" s="9">
        <f t="shared" si="114"/>
        <v>40564.786504629628</v>
      </c>
      <c r="T1845" s="9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5">
        <f t="shared" si="112"/>
        <v>21</v>
      </c>
      <c r="E1846"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>
        <f t="shared" si="113"/>
        <v>760.5</v>
      </c>
      <c r="Q1846" s="5" t="s">
        <v>8325</v>
      </c>
      <c r="R1846" t="s">
        <v>8326</v>
      </c>
      <c r="S1846" s="9">
        <f t="shared" si="114"/>
        <v>40666.765208333331</v>
      </c>
      <c r="T1846" s="9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5">
        <f t="shared" si="112"/>
        <v>0</v>
      </c>
      <c r="E1847"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>
        <f t="shared" si="113"/>
        <v>500</v>
      </c>
      <c r="Q1847" s="5" t="s">
        <v>8325</v>
      </c>
      <c r="R1847" t="s">
        <v>8326</v>
      </c>
      <c r="S1847" s="9">
        <f t="shared" si="114"/>
        <v>42523.124976851854</v>
      </c>
      <c r="T1847" s="9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5">
        <f t="shared" si="112"/>
        <v>5689</v>
      </c>
      <c r="E1848"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>
        <f t="shared" si="113"/>
        <v>10344.5</v>
      </c>
      <c r="Q1848" s="5" t="s">
        <v>8325</v>
      </c>
      <c r="R1848" t="s">
        <v>8326</v>
      </c>
      <c r="S1848" s="9">
        <f t="shared" si="114"/>
        <v>41228.441863425927</v>
      </c>
      <c r="T1848" s="9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5">
        <f t="shared" si="112"/>
        <v>522</v>
      </c>
      <c r="E1849"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>
        <f t="shared" si="113"/>
        <v>1511</v>
      </c>
      <c r="Q1849" s="5" t="s">
        <v>8325</v>
      </c>
      <c r="R1849" t="s">
        <v>8326</v>
      </c>
      <c r="S1849" s="9">
        <f t="shared" si="114"/>
        <v>42094.028148148143</v>
      </c>
      <c r="T1849" s="9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5">
        <f t="shared" si="112"/>
        <v>221</v>
      </c>
      <c r="E1850"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>
        <f t="shared" si="113"/>
        <v>1610.5</v>
      </c>
      <c r="Q1850" s="5" t="s">
        <v>8325</v>
      </c>
      <c r="R1850" t="s">
        <v>8326</v>
      </c>
      <c r="S1850" s="9">
        <f t="shared" si="114"/>
        <v>40691.579722222217</v>
      </c>
      <c r="T1850" s="9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5">
        <f t="shared" si="112"/>
        <v>1</v>
      </c>
      <c r="E1851"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>
        <f t="shared" si="113"/>
        <v>150.5</v>
      </c>
      <c r="Q1851" s="5" t="s">
        <v>8325</v>
      </c>
      <c r="R1851" t="s">
        <v>8326</v>
      </c>
      <c r="S1851" s="9">
        <f t="shared" si="114"/>
        <v>41169.637256944443</v>
      </c>
      <c r="T1851" s="9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5">
        <f t="shared" si="112"/>
        <v>137</v>
      </c>
      <c r="E1852"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>
        <f t="shared" si="113"/>
        <v>4568.5</v>
      </c>
      <c r="Q1852" s="5" t="s">
        <v>8325</v>
      </c>
      <c r="R1852" t="s">
        <v>8326</v>
      </c>
      <c r="S1852" s="9">
        <f t="shared" si="114"/>
        <v>41800.751157407409</v>
      </c>
      <c r="T1852" s="9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5">
        <f t="shared" si="112"/>
        <v>1</v>
      </c>
      <c r="E1853"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>
        <f t="shared" si="113"/>
        <v>650.5</v>
      </c>
      <c r="Q1853" s="5" t="s">
        <v>8325</v>
      </c>
      <c r="R1853" t="s">
        <v>8326</v>
      </c>
      <c r="S1853" s="9">
        <f t="shared" si="114"/>
        <v>41827.69835648148</v>
      </c>
      <c r="T1853" s="9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5">
        <f t="shared" si="112"/>
        <v>2545</v>
      </c>
      <c r="E1854"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>
        <f t="shared" si="113"/>
        <v>8772.5</v>
      </c>
      <c r="Q1854" s="5" t="s">
        <v>8325</v>
      </c>
      <c r="R1854" t="s">
        <v>8326</v>
      </c>
      <c r="S1854" s="9">
        <f t="shared" si="114"/>
        <v>42081.563101851854</v>
      </c>
      <c r="T1854" s="9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5">
        <f t="shared" si="112"/>
        <v>15</v>
      </c>
      <c r="E1855"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>
        <f t="shared" si="113"/>
        <v>407.5</v>
      </c>
      <c r="Q1855" s="5" t="s">
        <v>8325</v>
      </c>
      <c r="R1855" t="s">
        <v>8326</v>
      </c>
      <c r="S1855" s="9">
        <f t="shared" si="114"/>
        <v>41176.852048611108</v>
      </c>
      <c r="T1855" s="9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5">
        <f t="shared" si="112"/>
        <v>318.54999999999927</v>
      </c>
      <c r="E1856"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>
        <f t="shared" si="113"/>
        <v>7659.2749999999996</v>
      </c>
      <c r="Q1856" s="5" t="s">
        <v>8325</v>
      </c>
      <c r="R1856" t="s">
        <v>8326</v>
      </c>
      <c r="S1856" s="9">
        <f t="shared" si="114"/>
        <v>41387.812928240739</v>
      </c>
      <c r="T1856" s="9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5">
        <f t="shared" si="112"/>
        <v>4730.16</v>
      </c>
      <c r="E1857"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>
        <f t="shared" si="113"/>
        <v>6740.08</v>
      </c>
      <c r="Q1857" s="5" t="s">
        <v>8325</v>
      </c>
      <c r="R1857" t="s">
        <v>8326</v>
      </c>
      <c r="S1857" s="9">
        <f t="shared" si="114"/>
        <v>41600.330324074072</v>
      </c>
      <c r="T1857" s="9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5">
        <f t="shared" si="112"/>
        <v>25</v>
      </c>
      <c r="E1858"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>
        <f t="shared" si="113"/>
        <v>1012.5</v>
      </c>
      <c r="Q1858" s="5" t="s">
        <v>8325</v>
      </c>
      <c r="R1858" t="s">
        <v>8326</v>
      </c>
      <c r="S1858" s="9">
        <f t="shared" si="114"/>
        <v>41817.64666666666</v>
      </c>
      <c r="T1858" s="9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5">
        <f t="shared" ref="D1859:D1922" si="116">F1859-E1859</f>
        <v>0</v>
      </c>
      <c r="E1859"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>
        <f t="shared" ref="P1859:P1922" si="117">AVERAGE(D1859:E1859)</f>
        <v>1500</v>
      </c>
      <c r="Q1859" s="5" t="s">
        <v>8325</v>
      </c>
      <c r="R1859" t="s">
        <v>8326</v>
      </c>
      <c r="S1859" s="9">
        <f t="shared" ref="S1859:S1922" si="118">(K1859/86400)+25569+(-5/24)</f>
        <v>41864.560335648144</v>
      </c>
      <c r="T1859" s="9">
        <f t="shared" ref="T1859:T1922" si="119">(J1859/86400)+25569+(-5/24)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5">
        <f t="shared" si="116"/>
        <v>486</v>
      </c>
      <c r="E1860"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>
        <f t="shared" si="117"/>
        <v>3020.7750000000001</v>
      </c>
      <c r="Q1860" s="5" t="s">
        <v>8325</v>
      </c>
      <c r="R1860" t="s">
        <v>8326</v>
      </c>
      <c r="S1860" s="9">
        <f t="shared" si="118"/>
        <v>40832.9921412037</v>
      </c>
      <c r="T1860" s="9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5">
        <f t="shared" si="116"/>
        <v>955</v>
      </c>
      <c r="E1861"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>
        <f t="shared" si="117"/>
        <v>1977.5</v>
      </c>
      <c r="Q1861" s="5" t="s">
        <v>8325</v>
      </c>
      <c r="R1861" t="s">
        <v>8326</v>
      </c>
      <c r="S1861" s="9">
        <f t="shared" si="118"/>
        <v>40778.561678240738</v>
      </c>
      <c r="T1861" s="9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5">
        <f t="shared" si="116"/>
        <v>251</v>
      </c>
      <c r="E1862"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>
        <f t="shared" si="117"/>
        <v>500.5</v>
      </c>
      <c r="Q1862" s="5" t="s">
        <v>8325</v>
      </c>
      <c r="R1862" t="s">
        <v>8326</v>
      </c>
      <c r="S1862" s="9">
        <f t="shared" si="118"/>
        <v>41655.500972222224</v>
      </c>
      <c r="T1862" s="9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5">
        <f t="shared" si="116"/>
        <v>-250000</v>
      </c>
      <c r="E1863">
        <v>250000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>
        <f t="shared" si="117"/>
        <v>0</v>
      </c>
      <c r="Q1863" s="5" t="s">
        <v>8333</v>
      </c>
      <c r="R1863" t="s">
        <v>8335</v>
      </c>
      <c r="S1863" s="9">
        <f t="shared" si="118"/>
        <v>42000.091909722221</v>
      </c>
      <c r="T1863" s="9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5">
        <f t="shared" si="116"/>
        <v>-16545</v>
      </c>
      <c r="E1864">
        <v>18000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>
        <f t="shared" si="117"/>
        <v>727.5</v>
      </c>
      <c r="Q1864" s="5" t="s">
        <v>8333</v>
      </c>
      <c r="R1864" t="s">
        <v>8335</v>
      </c>
      <c r="S1864" s="9">
        <f t="shared" si="118"/>
        <v>42755.284421296295</v>
      </c>
      <c r="T1864" s="9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5">
        <f t="shared" si="116"/>
        <v>-2490</v>
      </c>
      <c r="E1865">
        <v>2500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>
        <f t="shared" si="117"/>
        <v>5</v>
      </c>
      <c r="Q1865" s="5" t="s">
        <v>8333</v>
      </c>
      <c r="R1865" t="s">
        <v>8335</v>
      </c>
      <c r="S1865" s="9">
        <f t="shared" si="118"/>
        <v>41772.588946759257</v>
      </c>
      <c r="T1865" s="9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5">
        <f t="shared" si="116"/>
        <v>-3712</v>
      </c>
      <c r="E1866">
        <v>6500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>
        <f t="shared" si="117"/>
        <v>1394</v>
      </c>
      <c r="Q1866" s="5" t="s">
        <v>8333</v>
      </c>
      <c r="R1866" t="s">
        <v>8335</v>
      </c>
      <c r="S1866" s="9">
        <f t="shared" si="118"/>
        <v>41733.508101851847</v>
      </c>
      <c r="T1866" s="9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5">
        <f t="shared" si="116"/>
        <v>-109996</v>
      </c>
      <c r="E1867">
        <v>110000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>
        <f t="shared" si="117"/>
        <v>2</v>
      </c>
      <c r="Q1867" s="5" t="s">
        <v>8333</v>
      </c>
      <c r="R1867" t="s">
        <v>8335</v>
      </c>
      <c r="S1867" s="9">
        <f t="shared" si="118"/>
        <v>42645.159108796295</v>
      </c>
      <c r="T1867" s="9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5">
        <f t="shared" si="116"/>
        <v>-24875</v>
      </c>
      <c r="E1868">
        <v>25000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>
        <f t="shared" si="117"/>
        <v>62.5</v>
      </c>
      <c r="Q1868" s="5" t="s">
        <v>8333</v>
      </c>
      <c r="R1868" t="s">
        <v>8335</v>
      </c>
      <c r="S1868" s="9">
        <f t="shared" si="118"/>
        <v>42742.038159722222</v>
      </c>
      <c r="T1868" s="9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5">
        <f t="shared" si="116"/>
        <v>-19990</v>
      </c>
      <c r="E1869">
        <v>20000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>
        <f t="shared" si="117"/>
        <v>5</v>
      </c>
      <c r="Q1869" s="5" t="s">
        <v>8333</v>
      </c>
      <c r="R1869" t="s">
        <v>8335</v>
      </c>
      <c r="S1869" s="9">
        <f t="shared" si="118"/>
        <v>42649.716574074067</v>
      </c>
      <c r="T1869" s="9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5">
        <f t="shared" si="116"/>
        <v>-23783</v>
      </c>
      <c r="E1870">
        <v>25000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>
        <f t="shared" si="117"/>
        <v>608.5</v>
      </c>
      <c r="Q1870" s="5" t="s">
        <v>8333</v>
      </c>
      <c r="R1870" t="s">
        <v>8335</v>
      </c>
      <c r="S1870" s="9">
        <f t="shared" si="118"/>
        <v>42328.570891203701</v>
      </c>
      <c r="T1870" s="9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5">
        <f t="shared" si="116"/>
        <v>-10000</v>
      </c>
      <c r="E1871">
        <v>10000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>
        <f t="shared" si="117"/>
        <v>0</v>
      </c>
      <c r="Q1871" s="5" t="s">
        <v>8333</v>
      </c>
      <c r="R1871" t="s">
        <v>8335</v>
      </c>
      <c r="S1871" s="9">
        <f t="shared" si="118"/>
        <v>42708.794548611106</v>
      </c>
      <c r="T1871" s="9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5">
        <f t="shared" si="116"/>
        <v>-3139</v>
      </c>
      <c r="E1872">
        <v>3500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>
        <f t="shared" si="117"/>
        <v>180.5</v>
      </c>
      <c r="Q1872" s="5" t="s">
        <v>8333</v>
      </c>
      <c r="R1872" t="s">
        <v>8335</v>
      </c>
      <c r="S1872" s="9">
        <f t="shared" si="118"/>
        <v>42371.14739583333</v>
      </c>
      <c r="T1872" s="9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5">
        <f t="shared" si="116"/>
        <v>-1834</v>
      </c>
      <c r="E1873">
        <v>6500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>
        <f t="shared" si="117"/>
        <v>2333</v>
      </c>
      <c r="Q1873" s="5" t="s">
        <v>8333</v>
      </c>
      <c r="R1873" t="s">
        <v>8335</v>
      </c>
      <c r="S1873" s="9">
        <f t="shared" si="118"/>
        <v>41923.575243055551</v>
      </c>
      <c r="T1873" s="9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5">
        <f t="shared" si="116"/>
        <v>-19788</v>
      </c>
      <c r="E1874">
        <v>20000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>
        <f t="shared" si="117"/>
        <v>106</v>
      </c>
      <c r="Q1874" s="5" t="s">
        <v>8333</v>
      </c>
      <c r="R1874" t="s">
        <v>8335</v>
      </c>
      <c r="S1874" s="9">
        <f t="shared" si="118"/>
        <v>42154.921319444438</v>
      </c>
      <c r="T1874" s="9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5">
        <f t="shared" si="116"/>
        <v>-7964</v>
      </c>
      <c r="E1875">
        <v>8000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>
        <f t="shared" si="117"/>
        <v>18</v>
      </c>
      <c r="Q1875" s="5" t="s">
        <v>8333</v>
      </c>
      <c r="R1875" t="s">
        <v>8335</v>
      </c>
      <c r="S1875" s="9">
        <f t="shared" si="118"/>
        <v>42164.407523148147</v>
      </c>
      <c r="T1875" s="9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5">
        <f t="shared" si="116"/>
        <v>-159974</v>
      </c>
      <c r="E1876">
        <v>160000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>
        <f t="shared" si="117"/>
        <v>13</v>
      </c>
      <c r="Q1876" s="5" t="s">
        <v>8333</v>
      </c>
      <c r="R1876" t="s">
        <v>8335</v>
      </c>
      <c r="S1876" s="9">
        <f t="shared" si="118"/>
        <v>42529.760798611103</v>
      </c>
      <c r="T1876" s="9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5">
        <f t="shared" si="116"/>
        <v>-9949</v>
      </c>
      <c r="E1877">
        <v>10000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>
        <f t="shared" si="117"/>
        <v>25.5</v>
      </c>
      <c r="Q1877" s="5" t="s">
        <v>8333</v>
      </c>
      <c r="R1877" t="s">
        <v>8335</v>
      </c>
      <c r="S1877" s="9">
        <f t="shared" si="118"/>
        <v>42528.691064814811</v>
      </c>
      <c r="T1877" s="9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5">
        <f t="shared" si="116"/>
        <v>-280</v>
      </c>
      <c r="E1878">
        <v>280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>
        <f t="shared" si="117"/>
        <v>0</v>
      </c>
      <c r="Q1878" s="5" t="s">
        <v>8333</v>
      </c>
      <c r="R1878" t="s">
        <v>8335</v>
      </c>
      <c r="S1878" s="9">
        <f t="shared" si="118"/>
        <v>41776.07644675926</v>
      </c>
      <c r="T1878" s="9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5">
        <f t="shared" si="116"/>
        <v>-60</v>
      </c>
      <c r="E1879">
        <v>60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>
        <f t="shared" si="117"/>
        <v>0</v>
      </c>
      <c r="Q1879" s="5" t="s">
        <v>8333</v>
      </c>
      <c r="R1879" t="s">
        <v>8335</v>
      </c>
      <c r="S1879" s="9">
        <f t="shared" si="118"/>
        <v>42034.820891203701</v>
      </c>
      <c r="T1879" s="9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5">
        <f t="shared" si="116"/>
        <v>-8000</v>
      </c>
      <c r="E1880">
        <v>8000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>
        <f t="shared" si="117"/>
        <v>0</v>
      </c>
      <c r="Q1880" s="5" t="s">
        <v>8333</v>
      </c>
      <c r="R1880" t="s">
        <v>8335</v>
      </c>
      <c r="S1880" s="9">
        <f t="shared" si="118"/>
        <v>41772.800405092588</v>
      </c>
      <c r="T1880" s="9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5">
        <f t="shared" si="116"/>
        <v>-4994</v>
      </c>
      <c r="E1881">
        <v>5000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>
        <f t="shared" si="117"/>
        <v>3</v>
      </c>
      <c r="Q1881" s="5" t="s">
        <v>8333</v>
      </c>
      <c r="R1881" t="s">
        <v>8335</v>
      </c>
      <c r="S1881" s="9">
        <f t="shared" si="118"/>
        <v>42413.441307870373</v>
      </c>
      <c r="T1881" s="9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5">
        <f t="shared" si="116"/>
        <v>-3996</v>
      </c>
      <c r="E1882">
        <v>5000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>
        <f t="shared" si="117"/>
        <v>502</v>
      </c>
      <c r="Q1882" s="5" t="s">
        <v>8333</v>
      </c>
      <c r="R1882" t="s">
        <v>8335</v>
      </c>
      <c r="S1882" s="9">
        <f t="shared" si="118"/>
        <v>42430.358564814807</v>
      </c>
      <c r="T1882" s="9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5">
        <f t="shared" si="116"/>
        <v>1453.69</v>
      </c>
      <c r="E1883"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>
        <f t="shared" si="117"/>
        <v>1726.845</v>
      </c>
      <c r="Q1883" s="5" t="s">
        <v>8325</v>
      </c>
      <c r="R1883" t="s">
        <v>8329</v>
      </c>
      <c r="S1883" s="9">
        <f t="shared" si="118"/>
        <v>42042.944317129623</v>
      </c>
      <c r="T1883" s="9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5">
        <f t="shared" si="116"/>
        <v>30</v>
      </c>
      <c r="E1884"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>
        <f t="shared" si="117"/>
        <v>1690</v>
      </c>
      <c r="Q1884" s="5" t="s">
        <v>8325</v>
      </c>
      <c r="R1884" t="s">
        <v>8329</v>
      </c>
      <c r="S1884" s="9">
        <f t="shared" si="118"/>
        <v>41067.740879629629</v>
      </c>
      <c r="T1884" s="9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5">
        <f t="shared" si="116"/>
        <v>48</v>
      </c>
      <c r="E1885"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>
        <f t="shared" si="117"/>
        <v>523.5</v>
      </c>
      <c r="Q1885" s="5" t="s">
        <v>8325</v>
      </c>
      <c r="R1885" t="s">
        <v>8329</v>
      </c>
      <c r="S1885" s="9">
        <f t="shared" si="118"/>
        <v>40977.739675925921</v>
      </c>
      <c r="T1885" s="9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5">
        <f t="shared" si="116"/>
        <v>351</v>
      </c>
      <c r="E1886"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>
        <f t="shared" si="117"/>
        <v>675.5</v>
      </c>
      <c r="Q1886" s="5" t="s">
        <v>8325</v>
      </c>
      <c r="R1886" t="s">
        <v>8329</v>
      </c>
      <c r="S1886" s="9">
        <f t="shared" si="118"/>
        <v>41204.989988425921</v>
      </c>
      <c r="T1886" s="9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5">
        <f t="shared" si="116"/>
        <v>747</v>
      </c>
      <c r="E1887"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>
        <f t="shared" si="117"/>
        <v>2661</v>
      </c>
      <c r="Q1887" s="5" t="s">
        <v>8325</v>
      </c>
      <c r="R1887" t="s">
        <v>8329</v>
      </c>
      <c r="S1887" s="9">
        <f t="shared" si="118"/>
        <v>41098.885532407403</v>
      </c>
      <c r="T1887" s="9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5">
        <f t="shared" si="116"/>
        <v>25</v>
      </c>
      <c r="E1888"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>
        <f t="shared" si="117"/>
        <v>612.5</v>
      </c>
      <c r="Q1888" s="5" t="s">
        <v>8325</v>
      </c>
      <c r="R1888" t="s">
        <v>8329</v>
      </c>
      <c r="S1888" s="9">
        <f t="shared" si="118"/>
        <v>41925.69835648148</v>
      </c>
      <c r="T1888" s="9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5">
        <f t="shared" si="116"/>
        <v>335</v>
      </c>
      <c r="E1889"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>
        <f t="shared" si="117"/>
        <v>1667.5</v>
      </c>
      <c r="Q1889" s="5" t="s">
        <v>8325</v>
      </c>
      <c r="R1889" t="s">
        <v>8329</v>
      </c>
      <c r="S1889" s="9">
        <f t="shared" si="118"/>
        <v>42323.591805555552</v>
      </c>
      <c r="T1889" s="9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5">
        <f t="shared" si="116"/>
        <v>1652</v>
      </c>
      <c r="E1890"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>
        <f t="shared" si="117"/>
        <v>2076</v>
      </c>
      <c r="Q1890" s="5" t="s">
        <v>8325</v>
      </c>
      <c r="R1890" t="s">
        <v>8329</v>
      </c>
      <c r="S1890" s="9">
        <f t="shared" si="118"/>
        <v>40299.03162037037</v>
      </c>
      <c r="T1890" s="9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5">
        <f t="shared" si="116"/>
        <v>132</v>
      </c>
      <c r="E1891"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>
        <f t="shared" si="117"/>
        <v>1066</v>
      </c>
      <c r="Q1891" s="5" t="s">
        <v>8325</v>
      </c>
      <c r="R1891" t="s">
        <v>8329</v>
      </c>
      <c r="S1891" s="9">
        <f t="shared" si="118"/>
        <v>41299.585023148145</v>
      </c>
      <c r="T1891" s="9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5">
        <f t="shared" si="116"/>
        <v>5350.130000000001</v>
      </c>
      <c r="E1892"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>
        <f t="shared" si="117"/>
        <v>8675.0650000000005</v>
      </c>
      <c r="Q1892" s="5" t="s">
        <v>8325</v>
      </c>
      <c r="R1892" t="s">
        <v>8329</v>
      </c>
      <c r="S1892" s="9">
        <f t="shared" si="118"/>
        <v>41228.577870370369</v>
      </c>
      <c r="T1892" s="9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5">
        <f t="shared" si="116"/>
        <v>555</v>
      </c>
      <c r="E1893"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>
        <f t="shared" si="117"/>
        <v>5277.5</v>
      </c>
      <c r="Q1893" s="5" t="s">
        <v>8325</v>
      </c>
      <c r="R1893" t="s">
        <v>8329</v>
      </c>
      <c r="S1893" s="9">
        <f t="shared" si="118"/>
        <v>40335.589745370366</v>
      </c>
      <c r="T1893" s="9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5">
        <f t="shared" si="116"/>
        <v>183</v>
      </c>
      <c r="E1894"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>
        <f t="shared" si="117"/>
        <v>341.5</v>
      </c>
      <c r="Q1894" s="5" t="s">
        <v>8325</v>
      </c>
      <c r="R1894" t="s">
        <v>8329</v>
      </c>
      <c r="S1894" s="9">
        <f t="shared" si="118"/>
        <v>40671.429178240738</v>
      </c>
      <c r="T1894" s="9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5">
        <f t="shared" si="116"/>
        <v>100</v>
      </c>
      <c r="E1895"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>
        <f t="shared" si="117"/>
        <v>1300</v>
      </c>
      <c r="Q1895" s="5" t="s">
        <v>8325</v>
      </c>
      <c r="R1895" t="s">
        <v>8329</v>
      </c>
      <c r="S1895" s="9">
        <f t="shared" si="118"/>
        <v>40632.733622685184</v>
      </c>
      <c r="T1895" s="9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5">
        <f t="shared" si="116"/>
        <v>145</v>
      </c>
      <c r="E1896"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>
        <f t="shared" si="117"/>
        <v>572.5</v>
      </c>
      <c r="Q1896" s="5" t="s">
        <v>8325</v>
      </c>
      <c r="R1896" t="s">
        <v>8329</v>
      </c>
      <c r="S1896" s="9">
        <f t="shared" si="118"/>
        <v>40920.696562499994</v>
      </c>
      <c r="T1896" s="9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5">
        <f t="shared" si="116"/>
        <v>156</v>
      </c>
      <c r="E1897"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>
        <f t="shared" si="117"/>
        <v>4614</v>
      </c>
      <c r="Q1897" s="5" t="s">
        <v>8325</v>
      </c>
      <c r="R1897" t="s">
        <v>8329</v>
      </c>
      <c r="S1897" s="9">
        <f t="shared" si="118"/>
        <v>42267.538449074076</v>
      </c>
      <c r="T1897" s="9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5">
        <f t="shared" si="116"/>
        <v>108</v>
      </c>
      <c r="E1898"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>
        <f t="shared" si="117"/>
        <v>279.5</v>
      </c>
      <c r="Q1898" s="5" t="s">
        <v>8325</v>
      </c>
      <c r="R1898" t="s">
        <v>8329</v>
      </c>
      <c r="S1898" s="9">
        <f t="shared" si="118"/>
        <v>40981.501909722218</v>
      </c>
      <c r="T1898" s="9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5">
        <f t="shared" si="116"/>
        <v>156</v>
      </c>
      <c r="E1899"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>
        <f t="shared" si="117"/>
        <v>3253</v>
      </c>
      <c r="Q1899" s="5" t="s">
        <v>8325</v>
      </c>
      <c r="R1899" t="s">
        <v>8329</v>
      </c>
      <c r="S1899" s="9">
        <f t="shared" si="118"/>
        <v>41680.375069444439</v>
      </c>
      <c r="T1899" s="9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5">
        <f t="shared" si="116"/>
        <v>445</v>
      </c>
      <c r="E1900"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>
        <f t="shared" si="117"/>
        <v>722.5</v>
      </c>
      <c r="Q1900" s="5" t="s">
        <v>8325</v>
      </c>
      <c r="R1900" t="s">
        <v>8329</v>
      </c>
      <c r="S1900" s="9">
        <f t="shared" si="118"/>
        <v>42365.9846412037</v>
      </c>
      <c r="T1900" s="9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5">
        <f t="shared" si="116"/>
        <v>300</v>
      </c>
      <c r="E1901"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>
        <f t="shared" si="117"/>
        <v>600</v>
      </c>
      <c r="Q1901" s="5" t="s">
        <v>8325</v>
      </c>
      <c r="R1901" t="s">
        <v>8329</v>
      </c>
      <c r="S1901" s="9">
        <f t="shared" si="118"/>
        <v>42058.733402777776</v>
      </c>
      <c r="T1901" s="9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5">
        <f t="shared" si="116"/>
        <v>234.11000000000013</v>
      </c>
      <c r="E1902"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>
        <f t="shared" si="117"/>
        <v>1367.0550000000001</v>
      </c>
      <c r="Q1902" s="5" t="s">
        <v>8325</v>
      </c>
      <c r="R1902" t="s">
        <v>8329</v>
      </c>
      <c r="S1902" s="9">
        <f t="shared" si="118"/>
        <v>41160.663553240738</v>
      </c>
      <c r="T1902" s="9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5">
        <f t="shared" si="116"/>
        <v>-96330</v>
      </c>
      <c r="E1903">
        <v>99000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>
        <f t="shared" si="117"/>
        <v>1335</v>
      </c>
      <c r="Q1903" s="5" t="s">
        <v>8319</v>
      </c>
      <c r="R1903" t="s">
        <v>8348</v>
      </c>
      <c r="S1903" s="9">
        <f t="shared" si="118"/>
        <v>42116.334826388884</v>
      </c>
      <c r="T1903" s="9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5">
        <f t="shared" si="116"/>
        <v>-988</v>
      </c>
      <c r="E1904">
        <v>1000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>
        <f t="shared" si="117"/>
        <v>6</v>
      </c>
      <c r="Q1904" s="5" t="s">
        <v>8319</v>
      </c>
      <c r="R1904" t="s">
        <v>8348</v>
      </c>
      <c r="S1904" s="9">
        <f t="shared" si="118"/>
        <v>42037.581562499996</v>
      </c>
      <c r="T1904" s="9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5">
        <f t="shared" si="116"/>
        <v>-1602</v>
      </c>
      <c r="E1905">
        <v>3000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>
        <f t="shared" si="117"/>
        <v>699</v>
      </c>
      <c r="Q1905" s="5" t="s">
        <v>8319</v>
      </c>
      <c r="R1905" t="s">
        <v>8348</v>
      </c>
      <c r="S1905" s="9">
        <f t="shared" si="118"/>
        <v>42702.562395833331</v>
      </c>
      <c r="T1905" s="9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5">
        <f t="shared" si="116"/>
        <v>-49950</v>
      </c>
      <c r="E1906">
        <v>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>
        <f t="shared" si="117"/>
        <v>25</v>
      </c>
      <c r="Q1906" s="5" t="s">
        <v>8319</v>
      </c>
      <c r="R1906" t="s">
        <v>8348</v>
      </c>
      <c r="S1906" s="9">
        <f t="shared" si="118"/>
        <v>42326.477094907408</v>
      </c>
      <c r="T1906" s="9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5">
        <f t="shared" si="116"/>
        <v>-24958</v>
      </c>
      <c r="E1907">
        <v>25000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>
        <f t="shared" si="117"/>
        <v>21</v>
      </c>
      <c r="Q1907" s="5" t="s">
        <v>8319</v>
      </c>
      <c r="R1907" t="s">
        <v>8348</v>
      </c>
      <c r="S1907" s="9">
        <f t="shared" si="118"/>
        <v>41859.717523148145</v>
      </c>
      <c r="T1907" s="9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5">
        <f t="shared" si="116"/>
        <v>-28620</v>
      </c>
      <c r="E1908">
        <v>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>
        <f t="shared" si="117"/>
        <v>10690</v>
      </c>
      <c r="Q1908" s="5" t="s">
        <v>8319</v>
      </c>
      <c r="R1908" t="s">
        <v>8348</v>
      </c>
      <c r="S1908" s="9">
        <f t="shared" si="118"/>
        <v>42514.462766203702</v>
      </c>
      <c r="T1908" s="9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5">
        <f t="shared" si="116"/>
        <v>-29915</v>
      </c>
      <c r="E1909">
        <v>30000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>
        <f t="shared" si="117"/>
        <v>42.5</v>
      </c>
      <c r="Q1909" s="5" t="s">
        <v>8319</v>
      </c>
      <c r="R1909" t="s">
        <v>8348</v>
      </c>
      <c r="S1909" s="9">
        <f t="shared" si="118"/>
        <v>41767.378761574073</v>
      </c>
      <c r="T1909" s="9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5">
        <f t="shared" si="116"/>
        <v>-24567</v>
      </c>
      <c r="E1910">
        <v>25000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>
        <f t="shared" si="117"/>
        <v>216.5</v>
      </c>
      <c r="Q1910" s="5" t="s">
        <v>8319</v>
      </c>
      <c r="R1910" t="s">
        <v>8348</v>
      </c>
      <c r="S1910" s="9">
        <f t="shared" si="118"/>
        <v>42703.709490740737</v>
      </c>
      <c r="T1910" s="9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5">
        <f t="shared" si="116"/>
        <v>-30061</v>
      </c>
      <c r="E1911">
        <v>35000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>
        <f t="shared" si="117"/>
        <v>2469.5</v>
      </c>
      <c r="Q1911" s="5" t="s">
        <v>8319</v>
      </c>
      <c r="R1911" t="s">
        <v>8348</v>
      </c>
      <c r="S1911" s="9">
        <f t="shared" si="118"/>
        <v>41905.220821759256</v>
      </c>
      <c r="T1911" s="9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5">
        <f t="shared" si="116"/>
        <v>-51514</v>
      </c>
      <c r="E1912">
        <v>85000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>
        <f t="shared" si="117"/>
        <v>16743</v>
      </c>
      <c r="Q1912" s="5" t="s">
        <v>8319</v>
      </c>
      <c r="R1912" t="s">
        <v>8348</v>
      </c>
      <c r="S1912" s="9">
        <f t="shared" si="118"/>
        <v>42264.754826388882</v>
      </c>
      <c r="T1912" s="9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5">
        <f t="shared" si="116"/>
        <v>-42490</v>
      </c>
      <c r="E1913">
        <v>42500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>
        <f t="shared" si="117"/>
        <v>5</v>
      </c>
      <c r="Q1913" s="5" t="s">
        <v>8319</v>
      </c>
      <c r="R1913" t="s">
        <v>8348</v>
      </c>
      <c r="S1913" s="9">
        <f t="shared" si="118"/>
        <v>41829.825624999998</v>
      </c>
      <c r="T1913" s="9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5">
        <f t="shared" si="116"/>
        <v>-2035</v>
      </c>
      <c r="E1914">
        <v>5000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>
        <f t="shared" si="117"/>
        <v>1482.5</v>
      </c>
      <c r="Q1914" s="5" t="s">
        <v>8319</v>
      </c>
      <c r="R1914" t="s">
        <v>8348</v>
      </c>
      <c r="S1914" s="9">
        <f t="shared" si="118"/>
        <v>42129.018055555549</v>
      </c>
      <c r="T1914" s="9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5">
        <f t="shared" si="116"/>
        <v>-47363</v>
      </c>
      <c r="E1915">
        <v>48000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>
        <f t="shared" si="117"/>
        <v>318.5</v>
      </c>
      <c r="Q1915" s="5" t="s">
        <v>8319</v>
      </c>
      <c r="R1915" t="s">
        <v>8348</v>
      </c>
      <c r="S1915" s="9">
        <f t="shared" si="118"/>
        <v>41890.302986111106</v>
      </c>
      <c r="T1915" s="9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5">
        <f t="shared" si="116"/>
        <v>-606</v>
      </c>
      <c r="E1916">
        <v>666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>
        <f t="shared" si="117"/>
        <v>30</v>
      </c>
      <c r="Q1916" s="5" t="s">
        <v>8319</v>
      </c>
      <c r="R1916" t="s">
        <v>8348</v>
      </c>
      <c r="S1916" s="9">
        <f t="shared" si="118"/>
        <v>41928.966122685182</v>
      </c>
      <c r="T1916" s="9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5">
        <f t="shared" si="116"/>
        <v>-492</v>
      </c>
      <c r="E1917">
        <v>500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>
        <f t="shared" si="117"/>
        <v>4</v>
      </c>
      <c r="Q1917" s="5" t="s">
        <v>8319</v>
      </c>
      <c r="R1917" t="s">
        <v>8348</v>
      </c>
      <c r="S1917" s="9">
        <f t="shared" si="118"/>
        <v>41863.840532407405</v>
      </c>
      <c r="T1917" s="9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5">
        <f t="shared" si="116"/>
        <v>-19898</v>
      </c>
      <c r="E1918">
        <v>20000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>
        <f t="shared" si="117"/>
        <v>51</v>
      </c>
      <c r="Q1918" s="5" t="s">
        <v>8319</v>
      </c>
      <c r="R1918" t="s">
        <v>8348</v>
      </c>
      <c r="S1918" s="9">
        <f t="shared" si="118"/>
        <v>42656.508969907409</v>
      </c>
      <c r="T1918" s="9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5">
        <f t="shared" si="116"/>
        <v>-184975</v>
      </c>
      <c r="E1919">
        <v>390000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>
        <f t="shared" si="117"/>
        <v>102512.5</v>
      </c>
      <c r="Q1919" s="5" t="s">
        <v>8319</v>
      </c>
      <c r="R1919" t="s">
        <v>8348</v>
      </c>
      <c r="S1919" s="9">
        <f t="shared" si="118"/>
        <v>42746.06172453703</v>
      </c>
      <c r="T1919" s="9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5">
        <f t="shared" si="116"/>
        <v>-24740</v>
      </c>
      <c r="E1920">
        <v>25000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>
        <f t="shared" si="117"/>
        <v>130</v>
      </c>
      <c r="Q1920" s="5" t="s">
        <v>8319</v>
      </c>
      <c r="R1920" t="s">
        <v>8348</v>
      </c>
      <c r="S1920" s="9">
        <f t="shared" si="118"/>
        <v>41828.581608796296</v>
      </c>
      <c r="T1920" s="9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5">
        <f t="shared" si="116"/>
        <v>-263</v>
      </c>
      <c r="E1921">
        <v>500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>
        <f t="shared" si="117"/>
        <v>118.5</v>
      </c>
      <c r="Q1921" s="5" t="s">
        <v>8319</v>
      </c>
      <c r="R1921" t="s">
        <v>8348</v>
      </c>
      <c r="S1921" s="9">
        <f t="shared" si="118"/>
        <v>42113.667233796295</v>
      </c>
      <c r="T1921" s="9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5">
        <f t="shared" si="116"/>
        <v>-5697</v>
      </c>
      <c r="E1922">
        <v>10000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>
        <f t="shared" si="117"/>
        <v>2151.5</v>
      </c>
      <c r="Q1922" s="5" t="s">
        <v>8319</v>
      </c>
      <c r="R1922" t="s">
        <v>8348</v>
      </c>
      <c r="S1922" s="9">
        <f t="shared" si="118"/>
        <v>42270.66737268518</v>
      </c>
      <c r="T1922" s="9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5">
        <f t="shared" ref="D1923:D1986" si="120">F1923-E1923</f>
        <v>552</v>
      </c>
      <c r="E1923"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>
        <f t="shared" ref="P1923:P1986" si="121">AVERAGE(D1923:E1923)</f>
        <v>1026</v>
      </c>
      <c r="Q1923" s="5" t="s">
        <v>8325</v>
      </c>
      <c r="R1923" t="s">
        <v>8329</v>
      </c>
      <c r="S1923" s="9">
        <f t="shared" ref="S1923:S1986" si="122">(K1923/86400)+25569+(-5/24)</f>
        <v>41074.013229166667</v>
      </c>
      <c r="T1923" s="9">
        <f t="shared" ref="T1923:T1986" si="123">(J1923/86400)+25569+(-5/24)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5">
        <f t="shared" si="120"/>
        <v>311</v>
      </c>
      <c r="E1924"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>
        <f t="shared" si="121"/>
        <v>1155.5</v>
      </c>
      <c r="Q1924" s="5" t="s">
        <v>8325</v>
      </c>
      <c r="R1924" t="s">
        <v>8329</v>
      </c>
      <c r="S1924" s="9">
        <f t="shared" si="122"/>
        <v>41590.047534722216</v>
      </c>
      <c r="T1924" s="9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5">
        <f t="shared" si="120"/>
        <v>176</v>
      </c>
      <c r="E1925"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>
        <f t="shared" si="121"/>
        <v>150.5</v>
      </c>
      <c r="Q1925" s="5" t="s">
        <v>8325</v>
      </c>
      <c r="R1925" t="s">
        <v>8329</v>
      </c>
      <c r="S1925" s="9">
        <f t="shared" si="122"/>
        <v>40772.640416666662</v>
      </c>
      <c r="T1925" s="9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5">
        <f t="shared" si="120"/>
        <v>432</v>
      </c>
      <c r="E1926"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>
        <f t="shared" si="121"/>
        <v>1716</v>
      </c>
      <c r="Q1926" s="5" t="s">
        <v>8325</v>
      </c>
      <c r="R1926" t="s">
        <v>8329</v>
      </c>
      <c r="S1926" s="9">
        <f t="shared" si="122"/>
        <v>41626.552719907406</v>
      </c>
      <c r="T1926" s="9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5">
        <f t="shared" si="120"/>
        <v>155</v>
      </c>
      <c r="E1927"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>
        <f t="shared" si="121"/>
        <v>827.5</v>
      </c>
      <c r="Q1927" s="5" t="s">
        <v>8325</v>
      </c>
      <c r="R1927" t="s">
        <v>8329</v>
      </c>
      <c r="S1927" s="9">
        <f t="shared" si="122"/>
        <v>41535.693148148144</v>
      </c>
      <c r="T1927" s="9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5">
        <f t="shared" si="120"/>
        <v>1430.69</v>
      </c>
      <c r="E1928"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>
        <f t="shared" si="121"/>
        <v>1465.345</v>
      </c>
      <c r="Q1928" s="5" t="s">
        <v>8325</v>
      </c>
      <c r="R1928" t="s">
        <v>8329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5">
        <f t="shared" si="120"/>
        <v>20</v>
      </c>
      <c r="E1929"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>
        <f t="shared" si="121"/>
        <v>310</v>
      </c>
      <c r="Q1929" s="5" t="s">
        <v>8325</v>
      </c>
      <c r="R1929" t="s">
        <v>8329</v>
      </c>
      <c r="S1929" s="9">
        <f t="shared" si="122"/>
        <v>40960.653229166666</v>
      </c>
      <c r="T1929" s="9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5">
        <f t="shared" si="120"/>
        <v>80</v>
      </c>
      <c r="E1930"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>
        <f t="shared" si="121"/>
        <v>1315</v>
      </c>
      <c r="Q1930" s="5" t="s">
        <v>8325</v>
      </c>
      <c r="R1930" t="s">
        <v>8329</v>
      </c>
      <c r="S1930" s="9">
        <f t="shared" si="122"/>
        <v>41371.439745370364</v>
      </c>
      <c r="T1930" s="9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5">
        <f t="shared" si="120"/>
        <v>10</v>
      </c>
      <c r="E1931"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>
        <f t="shared" si="121"/>
        <v>1605</v>
      </c>
      <c r="Q1931" s="5" t="s">
        <v>8325</v>
      </c>
      <c r="R1931" t="s">
        <v>8329</v>
      </c>
      <c r="S1931" s="9">
        <f t="shared" si="122"/>
        <v>40686.813263888886</v>
      </c>
      <c r="T1931" s="9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5">
        <f t="shared" si="120"/>
        <v>270</v>
      </c>
      <c r="E1932"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>
        <f t="shared" si="121"/>
        <v>635</v>
      </c>
      <c r="Q1932" s="5" t="s">
        <v>8325</v>
      </c>
      <c r="R1932" t="s">
        <v>8329</v>
      </c>
      <c r="S1932" s="9">
        <f t="shared" si="122"/>
        <v>41402.350486111107</v>
      </c>
      <c r="T1932" s="9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5">
        <f t="shared" si="120"/>
        <v>412.02</v>
      </c>
      <c r="E1933"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>
        <f t="shared" si="121"/>
        <v>1206.01</v>
      </c>
      <c r="Q1933" s="5" t="s">
        <v>8325</v>
      </c>
      <c r="R1933" t="s">
        <v>8329</v>
      </c>
      <c r="S1933" s="9">
        <f t="shared" si="122"/>
        <v>41037.684131944443</v>
      </c>
      <c r="T1933" s="9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5">
        <f t="shared" si="120"/>
        <v>367</v>
      </c>
      <c r="E1934"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>
        <f t="shared" si="121"/>
        <v>2808.5</v>
      </c>
      <c r="Q1934" s="5" t="s">
        <v>8325</v>
      </c>
      <c r="R1934" t="s">
        <v>8329</v>
      </c>
      <c r="S1934" s="9">
        <f t="shared" si="122"/>
        <v>40911.601539351854</v>
      </c>
      <c r="T1934" s="9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5">
        <f t="shared" si="120"/>
        <v>4346</v>
      </c>
      <c r="E1935"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>
        <f t="shared" si="121"/>
        <v>5173</v>
      </c>
      <c r="Q1935" s="5" t="s">
        <v>8325</v>
      </c>
      <c r="R1935" t="s">
        <v>8329</v>
      </c>
      <c r="S1935" s="9">
        <f t="shared" si="122"/>
        <v>41878.922534722216</v>
      </c>
      <c r="T1935" s="9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5">
        <f t="shared" si="120"/>
        <v>1181</v>
      </c>
      <c r="E1936"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>
        <f t="shared" si="121"/>
        <v>3090.5</v>
      </c>
      <c r="Q1936" s="5" t="s">
        <v>8325</v>
      </c>
      <c r="R1936" t="s">
        <v>8329</v>
      </c>
      <c r="S1936" s="9">
        <f t="shared" si="122"/>
        <v>40865.658807870372</v>
      </c>
      <c r="T1936" s="9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5">
        <f t="shared" si="120"/>
        <v>210</v>
      </c>
      <c r="E1937"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>
        <f t="shared" si="121"/>
        <v>1355</v>
      </c>
      <c r="Q1937" s="5" t="s">
        <v>8325</v>
      </c>
      <c r="R1937" t="s">
        <v>8329</v>
      </c>
      <c r="S1937" s="9">
        <f t="shared" si="122"/>
        <v>41773.724201388883</v>
      </c>
      <c r="T1937" s="9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5">
        <f t="shared" si="120"/>
        <v>1239.0100000000002</v>
      </c>
      <c r="E1938"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>
        <f t="shared" si="121"/>
        <v>4369.5050000000001</v>
      </c>
      <c r="Q1938" s="5" t="s">
        <v>8325</v>
      </c>
      <c r="R1938" t="s">
        <v>8329</v>
      </c>
      <c r="S1938" s="9">
        <f t="shared" si="122"/>
        <v>40852.68136574074</v>
      </c>
      <c r="T1938" s="9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5">
        <f t="shared" si="120"/>
        <v>523.47</v>
      </c>
      <c r="E1939"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>
        <f t="shared" si="121"/>
        <v>561.73500000000001</v>
      </c>
      <c r="Q1939" s="5" t="s">
        <v>8325</v>
      </c>
      <c r="R1939" t="s">
        <v>8329</v>
      </c>
      <c r="S1939" s="9">
        <f t="shared" si="122"/>
        <v>41058.91065972222</v>
      </c>
      <c r="T1939" s="9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5">
        <f t="shared" si="120"/>
        <v>2390</v>
      </c>
      <c r="E1940"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>
        <f t="shared" si="121"/>
        <v>8695</v>
      </c>
      <c r="Q1940" s="5" t="s">
        <v>8325</v>
      </c>
      <c r="R1940" t="s">
        <v>8329</v>
      </c>
      <c r="S1940" s="9">
        <f t="shared" si="122"/>
        <v>41426.05128472222</v>
      </c>
      <c r="T1940" s="9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5">
        <f t="shared" si="120"/>
        <v>1070</v>
      </c>
      <c r="E1941"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>
        <f t="shared" si="121"/>
        <v>5535</v>
      </c>
      <c r="Q1941" s="5" t="s">
        <v>8325</v>
      </c>
      <c r="R1941" t="s">
        <v>8329</v>
      </c>
      <c r="S1941" s="9">
        <f t="shared" si="122"/>
        <v>41313.776712962957</v>
      </c>
      <c r="T1941" s="9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5">
        <f t="shared" si="120"/>
        <v>461</v>
      </c>
      <c r="E1942"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>
        <f t="shared" si="121"/>
        <v>555.5</v>
      </c>
      <c r="Q1942" s="5" t="s">
        <v>8325</v>
      </c>
      <c r="R1942" t="s">
        <v>8329</v>
      </c>
      <c r="S1942" s="9">
        <f t="shared" si="122"/>
        <v>40670.298993055556</v>
      </c>
      <c r="T1942" s="9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5">
        <f t="shared" si="120"/>
        <v>65295.890000000014</v>
      </c>
      <c r="E1943"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>
        <f t="shared" si="121"/>
        <v>157647.94500000001</v>
      </c>
      <c r="Q1943" s="5" t="s">
        <v>8319</v>
      </c>
      <c r="R1943" t="s">
        <v>8349</v>
      </c>
      <c r="S1943" s="9">
        <f t="shared" si="122"/>
        <v>41744.08253472222</v>
      </c>
      <c r="T1943" s="9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5">
        <f t="shared" si="120"/>
        <v>2306.42</v>
      </c>
      <c r="E1944"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>
        <f t="shared" si="121"/>
        <v>4153.21</v>
      </c>
      <c r="Q1944" s="5" t="s">
        <v>8319</v>
      </c>
      <c r="R1944" t="s">
        <v>8349</v>
      </c>
      <c r="S1944" s="9">
        <f t="shared" si="122"/>
        <v>40638.619675925926</v>
      </c>
      <c r="T1944" s="9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5">
        <f t="shared" si="120"/>
        <v>160525</v>
      </c>
      <c r="E1945"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>
        <f t="shared" si="121"/>
        <v>85262.5</v>
      </c>
      <c r="Q1945" s="5" t="s">
        <v>8319</v>
      </c>
      <c r="R1945" t="s">
        <v>8349</v>
      </c>
      <c r="S1945" s="9">
        <f t="shared" si="122"/>
        <v>42548.061527777776</v>
      </c>
      <c r="T1945" s="9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5">
        <f t="shared" si="120"/>
        <v>275222.2</v>
      </c>
      <c r="E1946"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>
        <f t="shared" si="121"/>
        <v>157611.1</v>
      </c>
      <c r="Q1946" s="5" t="s">
        <v>8319</v>
      </c>
      <c r="R1946" t="s">
        <v>8349</v>
      </c>
      <c r="S1946" s="9">
        <f t="shared" si="122"/>
        <v>41730.376041666663</v>
      </c>
      <c r="T1946" s="9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5">
        <f t="shared" si="120"/>
        <v>248018</v>
      </c>
      <c r="E1947"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>
        <f t="shared" si="121"/>
        <v>174009</v>
      </c>
      <c r="Q1947" s="5" t="s">
        <v>8319</v>
      </c>
      <c r="R1947" t="s">
        <v>8349</v>
      </c>
      <c r="S1947" s="9">
        <f t="shared" si="122"/>
        <v>42157.043495370366</v>
      </c>
      <c r="T1947" s="9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5">
        <f t="shared" si="120"/>
        <v>3731</v>
      </c>
      <c r="E1948"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>
        <f t="shared" si="121"/>
        <v>5615.5</v>
      </c>
      <c r="Q1948" s="5" t="s">
        <v>8319</v>
      </c>
      <c r="R1948" t="s">
        <v>8349</v>
      </c>
      <c r="S1948" s="9">
        <f t="shared" si="122"/>
        <v>41688.941678240742</v>
      </c>
      <c r="T1948" s="9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5">
        <f t="shared" si="120"/>
        <v>5.07000000000005</v>
      </c>
      <c r="E1949"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>
        <f t="shared" si="121"/>
        <v>402.53500000000003</v>
      </c>
      <c r="Q1949" s="5" t="s">
        <v>8319</v>
      </c>
      <c r="R1949" t="s">
        <v>8349</v>
      </c>
      <c r="S1949" s="9">
        <f t="shared" si="122"/>
        <v>40102.709722222222</v>
      </c>
      <c r="T1949" s="9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5">
        <f t="shared" si="120"/>
        <v>700211</v>
      </c>
      <c r="E1950"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>
        <f t="shared" si="121"/>
        <v>400105.5</v>
      </c>
      <c r="Q1950" s="5" t="s">
        <v>8319</v>
      </c>
      <c r="R1950" t="s">
        <v>8349</v>
      </c>
      <c r="S1950" s="9">
        <f t="shared" si="122"/>
        <v>42473.395937499998</v>
      </c>
      <c r="T1950" s="9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5">
        <f t="shared" si="120"/>
        <v>3001.3000000000029</v>
      </c>
      <c r="E1951"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>
        <f t="shared" si="121"/>
        <v>26500.65</v>
      </c>
      <c r="Q1951" s="5" t="s">
        <v>8319</v>
      </c>
      <c r="R1951" t="s">
        <v>8349</v>
      </c>
      <c r="S1951" s="9">
        <f t="shared" si="122"/>
        <v>41800.21471064815</v>
      </c>
      <c r="T1951" s="9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5">
        <f t="shared" si="120"/>
        <v>48248.960000000006</v>
      </c>
      <c r="E1952"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>
        <f t="shared" si="121"/>
        <v>48124.480000000003</v>
      </c>
      <c r="Q1952" s="5" t="s">
        <v>8319</v>
      </c>
      <c r="R1952" t="s">
        <v>8349</v>
      </c>
      <c r="S1952" s="9">
        <f t="shared" si="122"/>
        <v>40623.973067129627</v>
      </c>
      <c r="T1952" s="9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5">
        <f t="shared" si="120"/>
        <v>56222</v>
      </c>
      <c r="E1953"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>
        <f t="shared" si="121"/>
        <v>53111</v>
      </c>
      <c r="Q1953" s="5" t="s">
        <v>8319</v>
      </c>
      <c r="R1953" t="s">
        <v>8349</v>
      </c>
      <c r="S1953" s="9">
        <f t="shared" si="122"/>
        <v>42651.212233796294</v>
      </c>
      <c r="T1953" s="9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5">
        <f t="shared" si="120"/>
        <v>34465.33</v>
      </c>
      <c r="E1954"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>
        <f t="shared" si="121"/>
        <v>34732.665000000001</v>
      </c>
      <c r="Q1954" s="5" t="s">
        <v>8319</v>
      </c>
      <c r="R1954" t="s">
        <v>8349</v>
      </c>
      <c r="S1954" s="9">
        <f t="shared" si="122"/>
        <v>41526.398321759254</v>
      </c>
      <c r="T1954" s="9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5">
        <f t="shared" si="120"/>
        <v>18892</v>
      </c>
      <c r="E1955"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>
        <f t="shared" si="121"/>
        <v>16946</v>
      </c>
      <c r="Q1955" s="5" t="s">
        <v>8319</v>
      </c>
      <c r="R1955" t="s">
        <v>8349</v>
      </c>
      <c r="S1955" s="9">
        <f t="shared" si="122"/>
        <v>40940.991493055553</v>
      </c>
      <c r="T1955" s="9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5">
        <f t="shared" si="120"/>
        <v>299474</v>
      </c>
      <c r="E1956"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>
        <f t="shared" si="121"/>
        <v>174737</v>
      </c>
      <c r="Q1956" s="5" t="s">
        <v>8319</v>
      </c>
      <c r="R1956" t="s">
        <v>8349</v>
      </c>
      <c r="S1956" s="9">
        <f t="shared" si="122"/>
        <v>42394.372407407405</v>
      </c>
      <c r="T1956" s="9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5">
        <f t="shared" si="120"/>
        <v>125410.01999999999</v>
      </c>
      <c r="E1957"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>
        <f t="shared" si="121"/>
        <v>83705.009999999995</v>
      </c>
      <c r="Q1957" s="5" t="s">
        <v>8319</v>
      </c>
      <c r="R1957" t="s">
        <v>8349</v>
      </c>
      <c r="S1957" s="9">
        <f t="shared" si="122"/>
        <v>41020.063437500001</v>
      </c>
      <c r="T1957" s="9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5">
        <f t="shared" si="120"/>
        <v>116420</v>
      </c>
      <c r="E1958"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>
        <f t="shared" si="121"/>
        <v>88210</v>
      </c>
      <c r="Q1958" s="5" t="s">
        <v>8319</v>
      </c>
      <c r="R1958" t="s">
        <v>8349</v>
      </c>
      <c r="S1958" s="9">
        <f t="shared" si="122"/>
        <v>42067.71533564815</v>
      </c>
      <c r="T1958" s="9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5">
        <f t="shared" si="120"/>
        <v>20251.410000000003</v>
      </c>
      <c r="E1959"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>
        <f t="shared" si="121"/>
        <v>25125.705000000002</v>
      </c>
      <c r="Q1959" s="5" t="s">
        <v>8319</v>
      </c>
      <c r="R1959" t="s">
        <v>8349</v>
      </c>
      <c r="S1959" s="9">
        <f t="shared" si="122"/>
        <v>41178.890196759261</v>
      </c>
      <c r="T1959" s="9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5">
        <f t="shared" si="120"/>
        <v>93490.02</v>
      </c>
      <c r="E1960"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>
        <f t="shared" si="121"/>
        <v>50245.01</v>
      </c>
      <c r="Q1960" s="5" t="s">
        <v>8319</v>
      </c>
      <c r="R1960" t="s">
        <v>8349</v>
      </c>
      <c r="S1960" s="9">
        <f t="shared" si="122"/>
        <v>41326.779641203699</v>
      </c>
      <c r="T1960" s="9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5">
        <f t="shared" si="120"/>
        <v>5673.4400000000005</v>
      </c>
      <c r="E1961"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>
        <f t="shared" si="121"/>
        <v>7836.72</v>
      </c>
      <c r="Q1961" s="5" t="s">
        <v>8319</v>
      </c>
      <c r="R1961" t="s">
        <v>8349</v>
      </c>
      <c r="S1961" s="9">
        <f t="shared" si="122"/>
        <v>41871.637268518512</v>
      </c>
      <c r="T1961" s="9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5">
        <f t="shared" si="120"/>
        <v>12532</v>
      </c>
      <c r="E1962"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>
        <f t="shared" si="121"/>
        <v>41266</v>
      </c>
      <c r="Q1962" s="5" t="s">
        <v>8319</v>
      </c>
      <c r="R1962" t="s">
        <v>8349</v>
      </c>
      <c r="S1962" s="9">
        <f t="shared" si="122"/>
        <v>41964.154409722221</v>
      </c>
      <c r="T1962" s="9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5">
        <f t="shared" si="120"/>
        <v>100538.12</v>
      </c>
      <c r="E1963"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>
        <f t="shared" si="121"/>
        <v>55269.06</v>
      </c>
      <c r="Q1963" s="5" t="s">
        <v>8319</v>
      </c>
      <c r="R1963" t="s">
        <v>8349</v>
      </c>
      <c r="S1963" s="9">
        <f t="shared" si="122"/>
        <v>41147.986307870371</v>
      </c>
      <c r="T1963" s="9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5">
        <f t="shared" si="120"/>
        <v>9292.5</v>
      </c>
      <c r="E1964"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>
        <f t="shared" si="121"/>
        <v>9646.25</v>
      </c>
      <c r="Q1964" s="5" t="s">
        <v>8319</v>
      </c>
      <c r="R1964" t="s">
        <v>8349</v>
      </c>
      <c r="S1964" s="9">
        <f t="shared" si="122"/>
        <v>41742.572175925925</v>
      </c>
      <c r="T1964" s="9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5">
        <f t="shared" si="120"/>
        <v>5108</v>
      </c>
      <c r="E1965"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>
        <f t="shared" si="121"/>
        <v>12054</v>
      </c>
      <c r="Q1965" s="5" t="s">
        <v>8319</v>
      </c>
      <c r="R1965" t="s">
        <v>8349</v>
      </c>
      <c r="S1965" s="9">
        <f t="shared" si="122"/>
        <v>41863.221458333333</v>
      </c>
      <c r="T1965" s="9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5">
        <f t="shared" si="120"/>
        <v>142343.12</v>
      </c>
      <c r="E1966"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>
        <f t="shared" si="121"/>
        <v>115771.56</v>
      </c>
      <c r="Q1966" s="5" t="s">
        <v>8319</v>
      </c>
      <c r="R1966" t="s">
        <v>8349</v>
      </c>
      <c r="S1966" s="9">
        <f t="shared" si="122"/>
        <v>42452.064490740733</v>
      </c>
      <c r="T1966" s="9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5">
        <f t="shared" si="120"/>
        <v>8114</v>
      </c>
      <c r="E1967"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>
        <f t="shared" si="121"/>
        <v>6557</v>
      </c>
      <c r="Q1967" s="5" t="s">
        <v>8319</v>
      </c>
      <c r="R1967" t="s">
        <v>8349</v>
      </c>
      <c r="S1967" s="9">
        <f t="shared" si="122"/>
        <v>40897.880902777775</v>
      </c>
      <c r="T1967" s="9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5">
        <f t="shared" si="120"/>
        <v>106743.09</v>
      </c>
      <c r="E1968"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>
        <f t="shared" si="121"/>
        <v>103371.545</v>
      </c>
      <c r="Q1968" s="5" t="s">
        <v>8319</v>
      </c>
      <c r="R1968" t="s">
        <v>8349</v>
      </c>
      <c r="S1968" s="9">
        <f t="shared" si="122"/>
        <v>41835.332152777773</v>
      </c>
      <c r="T1968" s="9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5">
        <f t="shared" si="120"/>
        <v>54026</v>
      </c>
      <c r="E1969"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>
        <f t="shared" si="121"/>
        <v>37013</v>
      </c>
      <c r="Q1969" s="5" t="s">
        <v>8319</v>
      </c>
      <c r="R1969" t="s">
        <v>8349</v>
      </c>
      <c r="S1969" s="9">
        <f t="shared" si="122"/>
        <v>41730.455196759256</v>
      </c>
      <c r="T1969" s="9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5">
        <f t="shared" si="120"/>
        <v>92483</v>
      </c>
      <c r="E1970"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>
        <f t="shared" si="121"/>
        <v>71241.5</v>
      </c>
      <c r="Q1970" s="5" t="s">
        <v>8319</v>
      </c>
      <c r="R1970" t="s">
        <v>8349</v>
      </c>
      <c r="S1970" s="9">
        <f t="shared" si="122"/>
        <v>42676.378645833327</v>
      </c>
      <c r="T1970" s="9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5">
        <f t="shared" si="120"/>
        <v>95816</v>
      </c>
      <c r="E1971"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>
        <f t="shared" si="121"/>
        <v>57908</v>
      </c>
      <c r="Q1971" s="5" t="s">
        <v>8319</v>
      </c>
      <c r="R1971" t="s">
        <v>8349</v>
      </c>
      <c r="S1971" s="9">
        <f t="shared" si="122"/>
        <v>42557.584120370368</v>
      </c>
      <c r="T1971" s="9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5">
        <f t="shared" si="120"/>
        <v>51590</v>
      </c>
      <c r="E1972"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>
        <f t="shared" si="121"/>
        <v>28295</v>
      </c>
      <c r="Q1972" s="5" t="s">
        <v>8319</v>
      </c>
      <c r="R1972" t="s">
        <v>8349</v>
      </c>
      <c r="S1972" s="9">
        <f t="shared" si="122"/>
        <v>41323.984965277778</v>
      </c>
      <c r="T1972" s="9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5">
        <f t="shared" si="120"/>
        <v>652110.87000000011</v>
      </c>
      <c r="E1973"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>
        <f t="shared" si="121"/>
        <v>526055.43500000006</v>
      </c>
      <c r="Q1973" s="5" t="s">
        <v>8319</v>
      </c>
      <c r="R1973" t="s">
        <v>8349</v>
      </c>
      <c r="S1973" s="9">
        <f t="shared" si="122"/>
        <v>41561.29237268518</v>
      </c>
      <c r="T1973" s="9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5">
        <f t="shared" si="120"/>
        <v>14362</v>
      </c>
      <c r="E1974"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>
        <f t="shared" si="121"/>
        <v>8431</v>
      </c>
      <c r="Q1974" s="5" t="s">
        <v>8319</v>
      </c>
      <c r="R1974" t="s">
        <v>8349</v>
      </c>
      <c r="S1974" s="9">
        <f t="shared" si="122"/>
        <v>41200.803749999999</v>
      </c>
      <c r="T1974" s="9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5">
        <f t="shared" si="120"/>
        <v>310525.01</v>
      </c>
      <c r="E1975"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>
        <f t="shared" si="121"/>
        <v>254262.505</v>
      </c>
      <c r="Q1975" s="5" t="s">
        <v>8319</v>
      </c>
      <c r="R1975" t="s">
        <v>8349</v>
      </c>
      <c r="S1975" s="9">
        <f t="shared" si="122"/>
        <v>42549.514629629623</v>
      </c>
      <c r="T1975" s="9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5">
        <f t="shared" si="120"/>
        <v>55099.199999999997</v>
      </c>
      <c r="E1976"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>
        <f t="shared" si="121"/>
        <v>37549.599999999999</v>
      </c>
      <c r="Q1976" s="5" t="s">
        <v>8319</v>
      </c>
      <c r="R1976" t="s">
        <v>8349</v>
      </c>
      <c r="S1976" s="9">
        <f t="shared" si="122"/>
        <v>41445.125798611109</v>
      </c>
      <c r="T1976" s="9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5">
        <f t="shared" si="120"/>
        <v>17393.339999999997</v>
      </c>
      <c r="E1977"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>
        <f t="shared" si="121"/>
        <v>16696.669999999998</v>
      </c>
      <c r="Q1977" s="5" t="s">
        <v>8319</v>
      </c>
      <c r="R1977" t="s">
        <v>8349</v>
      </c>
      <c r="S1977" s="9">
        <f t="shared" si="122"/>
        <v>41313.54688657407</v>
      </c>
      <c r="T1977" s="9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5">
        <f t="shared" si="120"/>
        <v>9864</v>
      </c>
      <c r="E1978"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>
        <f t="shared" si="121"/>
        <v>6932</v>
      </c>
      <c r="Q1978" s="5" t="s">
        <v>8319</v>
      </c>
      <c r="R1978" t="s">
        <v>8349</v>
      </c>
      <c r="S1978" s="9">
        <f t="shared" si="122"/>
        <v>41438.691261574073</v>
      </c>
      <c r="T1978" s="9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5">
        <f t="shared" si="120"/>
        <v>151165</v>
      </c>
      <c r="E1979"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>
        <f t="shared" si="121"/>
        <v>100582.5</v>
      </c>
      <c r="Q1979" s="5" t="s">
        <v>8319</v>
      </c>
      <c r="R1979" t="s">
        <v>8349</v>
      </c>
      <c r="S1979" s="9">
        <f t="shared" si="122"/>
        <v>42311.008564814816</v>
      </c>
      <c r="T1979" s="9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5">
        <f t="shared" si="120"/>
        <v>463422.57</v>
      </c>
      <c r="E1980"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>
        <f t="shared" si="121"/>
        <v>256711.285</v>
      </c>
      <c r="Q1980" s="5" t="s">
        <v>8319</v>
      </c>
      <c r="R1980" t="s">
        <v>8349</v>
      </c>
      <c r="S1980" s="9">
        <f t="shared" si="122"/>
        <v>41039.017268518517</v>
      </c>
      <c r="T1980" s="9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5">
        <f t="shared" si="120"/>
        <v>29802.309999999998</v>
      </c>
      <c r="E1981"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>
        <f t="shared" si="121"/>
        <v>114901.155</v>
      </c>
      <c r="Q1981" s="5" t="s">
        <v>8319</v>
      </c>
      <c r="R1981" t="s">
        <v>8349</v>
      </c>
      <c r="S1981" s="9">
        <f t="shared" si="122"/>
        <v>42290.25168981481</v>
      </c>
      <c r="T1981" s="9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5">
        <f t="shared" si="120"/>
        <v>127412.01000000001</v>
      </c>
      <c r="E1982"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>
        <f t="shared" si="121"/>
        <v>88706.005000000005</v>
      </c>
      <c r="Q1982" s="5" t="s">
        <v>8319</v>
      </c>
      <c r="R1982" t="s">
        <v>8349</v>
      </c>
      <c r="S1982" s="9">
        <f t="shared" si="122"/>
        <v>42423.334050925921</v>
      </c>
      <c r="T1982" s="9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5">
        <f t="shared" si="120"/>
        <v>-7119</v>
      </c>
      <c r="E1983">
        <v>7500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>
        <f t="shared" si="121"/>
        <v>190.5</v>
      </c>
      <c r="Q1983" s="5" t="s">
        <v>8338</v>
      </c>
      <c r="R1983" t="s">
        <v>8350</v>
      </c>
      <c r="S1983" s="9">
        <f t="shared" si="122"/>
        <v>41799.516956018517</v>
      </c>
      <c r="T1983" s="9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5">
        <f t="shared" si="120"/>
        <v>-180000</v>
      </c>
      <c r="E1984">
        <v>180000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>
        <f t="shared" si="121"/>
        <v>0</v>
      </c>
      <c r="Q1984" s="5" t="s">
        <v>8338</v>
      </c>
      <c r="R1984" t="s">
        <v>8350</v>
      </c>
      <c r="S1984" s="9">
        <f t="shared" si="122"/>
        <v>42678.378321759257</v>
      </c>
      <c r="T1984" s="9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5">
        <f t="shared" si="120"/>
        <v>-31581</v>
      </c>
      <c r="E1985">
        <v>33000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>
        <f t="shared" si="121"/>
        <v>709.5</v>
      </c>
      <c r="Q1985" s="5" t="s">
        <v>8338</v>
      </c>
      <c r="R1985" t="s">
        <v>8350</v>
      </c>
      <c r="S1985" s="9">
        <f t="shared" si="122"/>
        <v>42592.803449074076</v>
      </c>
      <c r="T1985" s="9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5">
        <f t="shared" si="120"/>
        <v>-11828</v>
      </c>
      <c r="E1986">
        <v>15000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>
        <f t="shared" si="121"/>
        <v>1586</v>
      </c>
      <c r="Q1986" s="5" t="s">
        <v>8338</v>
      </c>
      <c r="R1986" t="s">
        <v>8350</v>
      </c>
      <c r="S1986" s="9">
        <f t="shared" si="122"/>
        <v>41913.581956018512</v>
      </c>
      <c r="T1986" s="9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5">
        <f t="shared" ref="D1987:D2050" si="124">F1987-E1987</f>
        <v>-1549</v>
      </c>
      <c r="E1987">
        <v>1600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>
        <f t="shared" ref="P1987:P2050" si="125">AVERAGE(D1987:E1987)</f>
        <v>25.5</v>
      </c>
      <c r="Q1987" s="5" t="s">
        <v>8338</v>
      </c>
      <c r="R1987" t="s">
        <v>8350</v>
      </c>
      <c r="S1987" s="9">
        <f t="shared" ref="S1987:S2050" si="126">(K1987/86400)+25569+(-5/24)</f>
        <v>42555.490405092591</v>
      </c>
      <c r="T1987" s="9">
        <f t="shared" ref="T1987:T2050" si="127">(J1987/86400)+25569+(-5/24)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5">
        <f t="shared" si="124"/>
        <v>-1999</v>
      </c>
      <c r="E1988">
        <v>2000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>
        <f t="shared" si="125"/>
        <v>0.5</v>
      </c>
      <c r="Q1988" s="5" t="s">
        <v>8338</v>
      </c>
      <c r="R1988" t="s">
        <v>8350</v>
      </c>
      <c r="S1988" s="9">
        <f t="shared" si="126"/>
        <v>42413.225497685184</v>
      </c>
      <c r="T1988" s="9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5">
        <f t="shared" si="124"/>
        <v>-3164</v>
      </c>
      <c r="E1989">
        <v>5500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>
        <f t="shared" si="125"/>
        <v>1168</v>
      </c>
      <c r="Q1989" s="5" t="s">
        <v>8338</v>
      </c>
      <c r="R1989" t="s">
        <v>8350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5">
        <f t="shared" si="124"/>
        <v>-5975</v>
      </c>
      <c r="E1990">
        <v>6000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>
        <f t="shared" si="125"/>
        <v>12.5</v>
      </c>
      <c r="Q1990" s="5" t="s">
        <v>8338</v>
      </c>
      <c r="R1990" t="s">
        <v>8350</v>
      </c>
      <c r="S1990" s="9">
        <f t="shared" si="126"/>
        <v>42206.554884259262</v>
      </c>
      <c r="T1990" s="9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5">
        <f t="shared" si="124"/>
        <v>-4950</v>
      </c>
      <c r="E1991">
        <v>5000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>
        <f t="shared" si="125"/>
        <v>25</v>
      </c>
      <c r="Q1991" s="5" t="s">
        <v>8338</v>
      </c>
      <c r="R1991" t="s">
        <v>8350</v>
      </c>
      <c r="S1991" s="9">
        <f t="shared" si="126"/>
        <v>42685.472314814811</v>
      </c>
      <c r="T1991" s="9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5">
        <f t="shared" si="124"/>
        <v>-2491</v>
      </c>
      <c r="E1992">
        <v>3000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>
        <f t="shared" si="125"/>
        <v>254.5</v>
      </c>
      <c r="Q1992" s="5" t="s">
        <v>8338</v>
      </c>
      <c r="R1992" t="s">
        <v>8350</v>
      </c>
      <c r="S1992" s="9">
        <f t="shared" si="126"/>
        <v>42397.987638888888</v>
      </c>
      <c r="T1992" s="9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5">
        <f t="shared" si="124"/>
        <v>-1860</v>
      </c>
      <c r="E1993">
        <v>2000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>
        <f t="shared" si="125"/>
        <v>70</v>
      </c>
      <c r="Q1993" s="5" t="s">
        <v>8338</v>
      </c>
      <c r="R1993" t="s">
        <v>8350</v>
      </c>
      <c r="S1993" s="9">
        <f t="shared" si="126"/>
        <v>42167.685023148144</v>
      </c>
      <c r="T1993" s="9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5">
        <f t="shared" si="124"/>
        <v>-1498</v>
      </c>
      <c r="E1994">
        <v>1500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>
        <f t="shared" si="125"/>
        <v>1</v>
      </c>
      <c r="Q1994" s="5" t="s">
        <v>8338</v>
      </c>
      <c r="R1994" t="s">
        <v>8350</v>
      </c>
      <c r="S1994" s="9">
        <f t="shared" si="126"/>
        <v>42022.935081018521</v>
      </c>
      <c r="T1994" s="9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5">
        <f t="shared" si="124"/>
        <v>-2000</v>
      </c>
      <c r="E1995">
        <v>2000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>
        <f t="shared" si="125"/>
        <v>0</v>
      </c>
      <c r="Q1995" s="5" t="s">
        <v>8338</v>
      </c>
      <c r="R1995" t="s">
        <v>8350</v>
      </c>
      <c r="S1995" s="9">
        <f t="shared" si="126"/>
        <v>42329.380057870367</v>
      </c>
      <c r="T1995" s="9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5">
        <f t="shared" si="124"/>
        <v>-3200</v>
      </c>
      <c r="E1996">
        <v>3200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>
        <f t="shared" si="125"/>
        <v>0</v>
      </c>
      <c r="Q1996" s="5" t="s">
        <v>8338</v>
      </c>
      <c r="R1996" t="s">
        <v>8350</v>
      </c>
      <c r="S1996" s="9">
        <f t="shared" si="126"/>
        <v>42650.797939814809</v>
      </c>
      <c r="T1996" s="9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5">
        <f t="shared" si="124"/>
        <v>-922</v>
      </c>
      <c r="E1997">
        <v>1000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>
        <f t="shared" si="125"/>
        <v>39</v>
      </c>
      <c r="Q1997" s="5" t="s">
        <v>8338</v>
      </c>
      <c r="R1997" t="s">
        <v>8350</v>
      </c>
      <c r="S1997" s="9">
        <f t="shared" si="126"/>
        <v>42181.693703703706</v>
      </c>
      <c r="T1997" s="9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5">
        <f t="shared" si="124"/>
        <v>-133800</v>
      </c>
      <c r="E1998">
        <v>133800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>
        <f t="shared" si="125"/>
        <v>0</v>
      </c>
      <c r="Q1998" s="5" t="s">
        <v>8338</v>
      </c>
      <c r="R1998" t="s">
        <v>8350</v>
      </c>
      <c r="S1998" s="9">
        <f t="shared" si="126"/>
        <v>41800.611238425925</v>
      </c>
      <c r="T1998" s="9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5">
        <f t="shared" si="124"/>
        <v>-6500</v>
      </c>
      <c r="E1999">
        <v>6500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>
        <f t="shared" si="125"/>
        <v>0</v>
      </c>
      <c r="Q1999" s="5" t="s">
        <v>8338</v>
      </c>
      <c r="R1999" t="s">
        <v>8350</v>
      </c>
      <c r="S1999" s="9">
        <f t="shared" si="126"/>
        <v>41847.722361111111</v>
      </c>
      <c r="T1999" s="9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5">
        <f t="shared" si="124"/>
        <v>-1845</v>
      </c>
      <c r="E2000">
        <v>2500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>
        <f t="shared" si="125"/>
        <v>327.5</v>
      </c>
      <c r="Q2000" s="5" t="s">
        <v>8338</v>
      </c>
      <c r="R2000" t="s">
        <v>8350</v>
      </c>
      <c r="S2000" s="9">
        <f t="shared" si="126"/>
        <v>41806.910162037035</v>
      </c>
      <c r="T2000" s="9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5">
        <f t="shared" si="124"/>
        <v>-30764</v>
      </c>
      <c r="E2001">
        <v>31000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>
        <f t="shared" si="125"/>
        <v>118</v>
      </c>
      <c r="Q2001" s="5" t="s">
        <v>8338</v>
      </c>
      <c r="R2001" t="s">
        <v>8350</v>
      </c>
      <c r="S2001" s="9">
        <f t="shared" si="126"/>
        <v>41926.274398148147</v>
      </c>
      <c r="T2001" s="9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5">
        <f t="shared" si="124"/>
        <v>-4375</v>
      </c>
      <c r="E2002">
        <v>5000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>
        <f t="shared" si="125"/>
        <v>312.5</v>
      </c>
      <c r="Q2002" s="5" t="s">
        <v>8338</v>
      </c>
      <c r="R2002" t="s">
        <v>8350</v>
      </c>
      <c r="S2002" s="9">
        <f t="shared" si="126"/>
        <v>42345.743206018517</v>
      </c>
      <c r="T2002" s="9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5">
        <f t="shared" si="124"/>
        <v>155171</v>
      </c>
      <c r="E2003"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>
        <f t="shared" si="125"/>
        <v>105085.5</v>
      </c>
      <c r="Q2003" s="5" t="s">
        <v>8319</v>
      </c>
      <c r="R2003" t="s">
        <v>8349</v>
      </c>
      <c r="S2003" s="9">
        <f t="shared" si="126"/>
        <v>42136.001342592594</v>
      </c>
      <c r="T2003" s="9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5">
        <f t="shared" si="124"/>
        <v>58397.11</v>
      </c>
      <c r="E2004"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>
        <f t="shared" si="125"/>
        <v>54198.555</v>
      </c>
      <c r="Q2004" s="5" t="s">
        <v>8319</v>
      </c>
      <c r="R2004" t="s">
        <v>8349</v>
      </c>
      <c r="S2004" s="9">
        <f t="shared" si="126"/>
        <v>42728.503969907404</v>
      </c>
      <c r="T2004" s="9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5">
        <f t="shared" si="124"/>
        <v>1060</v>
      </c>
      <c r="E2005"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>
        <f t="shared" si="125"/>
        <v>780</v>
      </c>
      <c r="Q2005" s="5" t="s">
        <v>8319</v>
      </c>
      <c r="R2005" t="s">
        <v>8349</v>
      </c>
      <c r="S2005" s="9">
        <f t="shared" si="126"/>
        <v>40346.917268518519</v>
      </c>
      <c r="T2005" s="9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5">
        <f t="shared" si="124"/>
        <v>67210.240000000005</v>
      </c>
      <c r="E2006"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>
        <f t="shared" si="125"/>
        <v>58605.120000000003</v>
      </c>
      <c r="Q2006" s="5" t="s">
        <v>8319</v>
      </c>
      <c r="R2006" t="s">
        <v>8349</v>
      </c>
      <c r="S2006" s="9">
        <f t="shared" si="126"/>
        <v>41800.396562499998</v>
      </c>
      <c r="T2006" s="9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5">
        <f t="shared" si="124"/>
        <v>7104.0299999999988</v>
      </c>
      <c r="E2007"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>
        <f t="shared" si="125"/>
        <v>18552.014999999999</v>
      </c>
      <c r="Q2007" s="5" t="s">
        <v>8319</v>
      </c>
      <c r="R2007" t="s">
        <v>8349</v>
      </c>
      <c r="S2007" s="9">
        <f t="shared" si="126"/>
        <v>41535.604374999995</v>
      </c>
      <c r="T2007" s="9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5">
        <f t="shared" si="124"/>
        <v>73920</v>
      </c>
      <c r="E2008"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>
        <f t="shared" si="125"/>
        <v>61960</v>
      </c>
      <c r="Q2008" s="5" t="s">
        <v>8319</v>
      </c>
      <c r="R2008" t="s">
        <v>8349</v>
      </c>
      <c r="S2008" s="9">
        <f t="shared" si="126"/>
        <v>41941.292187499996</v>
      </c>
      <c r="T2008" s="9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5">
        <f t="shared" si="124"/>
        <v>1570.92</v>
      </c>
      <c r="E2009"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>
        <f t="shared" si="125"/>
        <v>5785.46</v>
      </c>
      <c r="Q2009" s="5" t="s">
        <v>8319</v>
      </c>
      <c r="R2009" t="s">
        <v>8349</v>
      </c>
      <c r="S2009" s="9">
        <f t="shared" si="126"/>
        <v>40347.629467592589</v>
      </c>
      <c r="T2009" s="9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5">
        <f t="shared" si="124"/>
        <v>268.21000000000004</v>
      </c>
      <c r="E2010"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>
        <f t="shared" si="125"/>
        <v>919.5</v>
      </c>
      <c r="Q2010" s="5" t="s">
        <v>8319</v>
      </c>
      <c r="R2010" t="s">
        <v>8349</v>
      </c>
      <c r="S2010" s="9">
        <f t="shared" si="126"/>
        <v>40761.396087962959</v>
      </c>
      <c r="T2010" s="9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5">
        <f t="shared" si="124"/>
        <v>102579</v>
      </c>
      <c r="E2011"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>
        <f t="shared" si="125"/>
        <v>76289.5</v>
      </c>
      <c r="Q2011" s="5" t="s">
        <v>8319</v>
      </c>
      <c r="R2011" t="s">
        <v>8349</v>
      </c>
      <c r="S2011" s="9">
        <f t="shared" si="126"/>
        <v>42661.115081018514</v>
      </c>
      <c r="T2011" s="9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5">
        <f t="shared" si="124"/>
        <v>66015.899999999994</v>
      </c>
      <c r="E2012"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>
        <f t="shared" si="125"/>
        <v>48007.95</v>
      </c>
      <c r="Q2012" s="5" t="s">
        <v>8319</v>
      </c>
      <c r="R2012" t="s">
        <v>8349</v>
      </c>
      <c r="S2012" s="9">
        <f t="shared" si="126"/>
        <v>42570.788090277776</v>
      </c>
      <c r="T2012" s="9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5">
        <f t="shared" si="124"/>
        <v>359782</v>
      </c>
      <c r="E2013"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>
        <f t="shared" si="125"/>
        <v>204891</v>
      </c>
      <c r="Q2013" s="5" t="s">
        <v>8319</v>
      </c>
      <c r="R2013" t="s">
        <v>8349</v>
      </c>
      <c r="S2013" s="9">
        <f t="shared" si="126"/>
        <v>42347.150150462963</v>
      </c>
      <c r="T2013" s="9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5">
        <f t="shared" si="124"/>
        <v>6745</v>
      </c>
      <c r="E2014"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>
        <f t="shared" si="125"/>
        <v>5872.5</v>
      </c>
      <c r="Q2014" s="5" t="s">
        <v>8319</v>
      </c>
      <c r="R2014" t="s">
        <v>8349</v>
      </c>
      <c r="S2014" s="9">
        <f t="shared" si="126"/>
        <v>42010.613900462959</v>
      </c>
      <c r="T2014" s="9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5">
        <f t="shared" si="124"/>
        <v>631862</v>
      </c>
      <c r="E2015"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>
        <f t="shared" si="125"/>
        <v>395931</v>
      </c>
      <c r="Q2015" s="5" t="s">
        <v>8319</v>
      </c>
      <c r="R2015" t="s">
        <v>8349</v>
      </c>
      <c r="S2015" s="9">
        <f t="shared" si="126"/>
        <v>42499.752476851849</v>
      </c>
      <c r="T2015" s="9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5">
        <f t="shared" si="124"/>
        <v>2314134.67</v>
      </c>
      <c r="E2016"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>
        <f t="shared" si="125"/>
        <v>1172067.335</v>
      </c>
      <c r="Q2016" s="5" t="s">
        <v>8319</v>
      </c>
      <c r="R2016" t="s">
        <v>8349</v>
      </c>
      <c r="S2016" s="9">
        <f t="shared" si="126"/>
        <v>41324.006238425922</v>
      </c>
      <c r="T2016" s="9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5">
        <f t="shared" si="124"/>
        <v>936.01000000000022</v>
      </c>
      <c r="E2017"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>
        <f t="shared" si="125"/>
        <v>4068.0050000000001</v>
      </c>
      <c r="Q2017" s="5" t="s">
        <v>8319</v>
      </c>
      <c r="R2017" t="s">
        <v>8349</v>
      </c>
      <c r="S2017" s="9">
        <f t="shared" si="126"/>
        <v>40765.668553240735</v>
      </c>
      <c r="T2017" s="9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5">
        <f t="shared" si="124"/>
        <v>82154.22</v>
      </c>
      <c r="E2018"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>
        <f t="shared" si="125"/>
        <v>46077.11</v>
      </c>
      <c r="Q2018" s="5" t="s">
        <v>8319</v>
      </c>
      <c r="R2018" t="s">
        <v>8349</v>
      </c>
      <c r="S2018" s="9">
        <f t="shared" si="126"/>
        <v>41312.672442129631</v>
      </c>
      <c r="T2018" s="9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5">
        <f t="shared" si="124"/>
        <v>6275.5999999999985</v>
      </c>
      <c r="E2019"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>
        <f t="shared" si="125"/>
        <v>15637.8</v>
      </c>
      <c r="Q2019" s="5" t="s">
        <v>8319</v>
      </c>
      <c r="R2019" t="s">
        <v>8349</v>
      </c>
      <c r="S2019" s="9">
        <f t="shared" si="126"/>
        <v>40960.849016203698</v>
      </c>
      <c r="T2019" s="9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5">
        <f t="shared" si="124"/>
        <v>1458.2299999999959</v>
      </c>
      <c r="E2020"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>
        <f t="shared" si="125"/>
        <v>33229.114999999998</v>
      </c>
      <c r="Q2020" s="5" t="s">
        <v>8319</v>
      </c>
      <c r="R2020" t="s">
        <v>8349</v>
      </c>
      <c r="S2020" s="9">
        <f t="shared" si="126"/>
        <v>42199.157511574071</v>
      </c>
      <c r="T2020" s="9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5">
        <f t="shared" si="124"/>
        <v>153963.9</v>
      </c>
      <c r="E2021"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>
        <f t="shared" si="125"/>
        <v>96981.95</v>
      </c>
      <c r="Q2021" s="5" t="s">
        <v>8319</v>
      </c>
      <c r="R2021" t="s">
        <v>8349</v>
      </c>
      <c r="S2021" s="9">
        <f t="shared" si="126"/>
        <v>42605.500243055554</v>
      </c>
      <c r="T2021" s="9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5">
        <f t="shared" si="124"/>
        <v>1385</v>
      </c>
      <c r="E2022"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>
        <f t="shared" si="125"/>
        <v>1442.5</v>
      </c>
      <c r="Q2022" s="5" t="s">
        <v>8319</v>
      </c>
      <c r="R2022" t="s">
        <v>8349</v>
      </c>
      <c r="S2022" s="9">
        <f t="shared" si="126"/>
        <v>41736.889166666668</v>
      </c>
      <c r="T2022" s="9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5">
        <f t="shared" si="124"/>
        <v>9055</v>
      </c>
      <c r="E2023"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>
        <f t="shared" si="125"/>
        <v>7027.5</v>
      </c>
      <c r="Q2023" s="5" t="s">
        <v>8319</v>
      </c>
      <c r="R2023" t="s">
        <v>8349</v>
      </c>
      <c r="S2023" s="9">
        <f t="shared" si="126"/>
        <v>41860.862233796295</v>
      </c>
      <c r="T2023" s="9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5">
        <f t="shared" si="124"/>
        <v>25137</v>
      </c>
      <c r="E2024"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>
        <f t="shared" si="125"/>
        <v>62568.5</v>
      </c>
      <c r="Q2024" s="5" t="s">
        <v>8319</v>
      </c>
      <c r="R2024" t="s">
        <v>8349</v>
      </c>
      <c r="S2024" s="9">
        <f t="shared" si="126"/>
        <v>42502.36078703704</v>
      </c>
      <c r="T2024" s="9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5">
        <f t="shared" si="124"/>
        <v>61459</v>
      </c>
      <c r="E2025"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>
        <f t="shared" si="125"/>
        <v>80729.5</v>
      </c>
      <c r="Q2025" s="5" t="s">
        <v>8319</v>
      </c>
      <c r="R2025" t="s">
        <v>8349</v>
      </c>
      <c r="S2025" s="9">
        <f t="shared" si="126"/>
        <v>42136.212418981479</v>
      </c>
      <c r="T2025" s="9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5">
        <f t="shared" si="124"/>
        <v>19414</v>
      </c>
      <c r="E2026"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>
        <f t="shared" si="125"/>
        <v>11707</v>
      </c>
      <c r="Q2026" s="5" t="s">
        <v>8319</v>
      </c>
      <c r="R2026" t="s">
        <v>8349</v>
      </c>
      <c r="S2026" s="9">
        <f t="shared" si="126"/>
        <v>41099.758611111109</v>
      </c>
      <c r="T2026" s="9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5">
        <f t="shared" si="124"/>
        <v>80920</v>
      </c>
      <c r="E2027"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>
        <f t="shared" si="125"/>
        <v>80460</v>
      </c>
      <c r="Q2027" s="5" t="s">
        <v>8319</v>
      </c>
      <c r="R2027" t="s">
        <v>8349</v>
      </c>
      <c r="S2027" s="9">
        <f t="shared" si="126"/>
        <v>42135.976226851846</v>
      </c>
      <c r="T2027" s="9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5">
        <f t="shared" si="124"/>
        <v>8370.7699999999968</v>
      </c>
      <c r="E2028"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>
        <f t="shared" si="125"/>
        <v>16685.384999999998</v>
      </c>
      <c r="Q2028" s="5" t="s">
        <v>8319</v>
      </c>
      <c r="R2028" t="s">
        <v>8349</v>
      </c>
      <c r="S2028" s="9">
        <f t="shared" si="126"/>
        <v>41704.527604166666</v>
      </c>
      <c r="T2028" s="9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5">
        <f t="shared" si="124"/>
        <v>20249</v>
      </c>
      <c r="E2029"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>
        <f t="shared" si="125"/>
        <v>60124.5</v>
      </c>
      <c r="Q2029" s="5" t="s">
        <v>8319</v>
      </c>
      <c r="R2029" t="s">
        <v>8349</v>
      </c>
      <c r="S2029" s="9">
        <f t="shared" si="126"/>
        <v>42048.605543981474</v>
      </c>
      <c r="T2029" s="9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5">
        <f t="shared" si="124"/>
        <v>785</v>
      </c>
      <c r="E2030"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>
        <f t="shared" si="125"/>
        <v>1892.5</v>
      </c>
      <c r="Q2030" s="5" t="s">
        <v>8319</v>
      </c>
      <c r="R2030" t="s">
        <v>8349</v>
      </c>
      <c r="S2030" s="9">
        <f t="shared" si="126"/>
        <v>40215.710717592592</v>
      </c>
      <c r="T2030" s="9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5">
        <f t="shared" si="124"/>
        <v>6530</v>
      </c>
      <c r="E2031"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>
        <f t="shared" si="125"/>
        <v>4515</v>
      </c>
      <c r="Q2031" s="5" t="s">
        <v>8319</v>
      </c>
      <c r="R2031" t="s">
        <v>8349</v>
      </c>
      <c r="S2031" s="9">
        <f t="shared" si="126"/>
        <v>41847.813437500001</v>
      </c>
      <c r="T2031" s="9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5">
        <f t="shared" si="124"/>
        <v>41366</v>
      </c>
      <c r="E2032"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>
        <f t="shared" si="125"/>
        <v>37067</v>
      </c>
      <c r="Q2032" s="5" t="s">
        <v>8319</v>
      </c>
      <c r="R2032" t="s">
        <v>8349</v>
      </c>
      <c r="S2032" s="9">
        <f t="shared" si="126"/>
        <v>41212.788148148145</v>
      </c>
      <c r="T2032" s="9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5">
        <f t="shared" si="124"/>
        <v>10175</v>
      </c>
      <c r="E2033"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>
        <f t="shared" si="125"/>
        <v>30087.5</v>
      </c>
      <c r="Q2033" s="5" t="s">
        <v>8319</v>
      </c>
      <c r="R2033" t="s">
        <v>8349</v>
      </c>
      <c r="S2033" s="9">
        <f t="shared" si="126"/>
        <v>41975.120983796289</v>
      </c>
      <c r="T2033" s="9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5">
        <f t="shared" si="124"/>
        <v>51047</v>
      </c>
      <c r="E2034"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>
        <f t="shared" si="125"/>
        <v>38023.5</v>
      </c>
      <c r="Q2034" s="5" t="s">
        <v>8319</v>
      </c>
      <c r="R2034" t="s">
        <v>8349</v>
      </c>
      <c r="S2034" s="9">
        <f t="shared" si="126"/>
        <v>42689.35733796296</v>
      </c>
      <c r="T2034" s="9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5">
        <f t="shared" si="124"/>
        <v>19669</v>
      </c>
      <c r="E2035"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>
        <f t="shared" si="125"/>
        <v>22334.5</v>
      </c>
      <c r="Q2035" s="5" t="s">
        <v>8319</v>
      </c>
      <c r="R2035" t="s">
        <v>8349</v>
      </c>
      <c r="S2035" s="9">
        <f t="shared" si="126"/>
        <v>41724.874050925922</v>
      </c>
      <c r="T2035" s="9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5">
        <f t="shared" si="124"/>
        <v>223719.59000000003</v>
      </c>
      <c r="E2036"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>
        <f t="shared" si="125"/>
        <v>150859.79500000001</v>
      </c>
      <c r="Q2036" s="5" t="s">
        <v>8319</v>
      </c>
      <c r="R2036" t="s">
        <v>8349</v>
      </c>
      <c r="S2036" s="9">
        <f t="shared" si="126"/>
        <v>42075.921678240738</v>
      </c>
      <c r="T2036" s="9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5">
        <f t="shared" si="124"/>
        <v>88829.140000000014</v>
      </c>
      <c r="E2037"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>
        <f t="shared" si="125"/>
        <v>84414.57</v>
      </c>
      <c r="Q2037" s="5" t="s">
        <v>8319</v>
      </c>
      <c r="R2037" t="s">
        <v>8349</v>
      </c>
      <c r="S2037" s="9">
        <f t="shared" si="126"/>
        <v>42311.41674768518</v>
      </c>
      <c r="T2037" s="9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5">
        <f t="shared" si="124"/>
        <v>9500.5</v>
      </c>
      <c r="E2038"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>
        <f t="shared" si="125"/>
        <v>19750.25</v>
      </c>
      <c r="Q2038" s="5" t="s">
        <v>8319</v>
      </c>
      <c r="R2038" t="s">
        <v>8349</v>
      </c>
      <c r="S2038" s="9">
        <f t="shared" si="126"/>
        <v>41738.656469907401</v>
      </c>
      <c r="T2038" s="9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5">
        <f t="shared" si="124"/>
        <v>20047.64</v>
      </c>
      <c r="E2039"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>
        <f t="shared" si="125"/>
        <v>15023.82</v>
      </c>
      <c r="Q2039" s="5" t="s">
        <v>8319</v>
      </c>
      <c r="R2039" t="s">
        <v>8349</v>
      </c>
      <c r="S2039" s="9">
        <f t="shared" si="126"/>
        <v>41578.001770833333</v>
      </c>
      <c r="T2039" s="9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5">
        <f t="shared" si="124"/>
        <v>25641</v>
      </c>
      <c r="E2040"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>
        <f t="shared" si="125"/>
        <v>16820.5</v>
      </c>
      <c r="Q2040" s="5" t="s">
        <v>8319</v>
      </c>
      <c r="R2040" t="s">
        <v>8349</v>
      </c>
      <c r="S2040" s="9">
        <f t="shared" si="126"/>
        <v>41424.062743055554</v>
      </c>
      <c r="T2040" s="9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5">
        <f t="shared" si="124"/>
        <v>45271</v>
      </c>
      <c r="E2041"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>
        <f t="shared" si="125"/>
        <v>85135.5</v>
      </c>
      <c r="Q2041" s="5" t="s">
        <v>8319</v>
      </c>
      <c r="R2041" t="s">
        <v>8349</v>
      </c>
      <c r="S2041" s="9">
        <f t="shared" si="126"/>
        <v>42675.23061342592</v>
      </c>
      <c r="T2041" s="9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5">
        <f t="shared" si="124"/>
        <v>4445.1400000000003</v>
      </c>
      <c r="E2042"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>
        <f t="shared" si="125"/>
        <v>3722.57</v>
      </c>
      <c r="Q2042" s="5" t="s">
        <v>8319</v>
      </c>
      <c r="R2042" t="s">
        <v>8349</v>
      </c>
      <c r="S2042" s="9">
        <f t="shared" si="126"/>
        <v>41578.718784722216</v>
      </c>
      <c r="T2042" s="9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5">
        <f t="shared" si="124"/>
        <v>7777</v>
      </c>
      <c r="E2043"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>
        <f t="shared" si="125"/>
        <v>8638.5</v>
      </c>
      <c r="Q2043" s="5" t="s">
        <v>8319</v>
      </c>
      <c r="R2043" t="s">
        <v>8349</v>
      </c>
      <c r="S2043" s="9">
        <f t="shared" si="126"/>
        <v>42654.317442129628</v>
      </c>
      <c r="T2043" s="9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5">
        <f t="shared" si="124"/>
        <v>2353</v>
      </c>
      <c r="E2044"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>
        <f t="shared" si="125"/>
        <v>6176.5</v>
      </c>
      <c r="Q2044" s="5" t="s">
        <v>8319</v>
      </c>
      <c r="R2044" t="s">
        <v>8349</v>
      </c>
      <c r="S2044" s="9">
        <f t="shared" si="126"/>
        <v>42331.499699074069</v>
      </c>
      <c r="T2044" s="9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5">
        <f t="shared" si="124"/>
        <v>5626</v>
      </c>
      <c r="E2045"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>
        <f t="shared" si="125"/>
        <v>3505.5</v>
      </c>
      <c r="Q2045" s="5" t="s">
        <v>8319</v>
      </c>
      <c r="R2045" t="s">
        <v>8349</v>
      </c>
      <c r="S2045" s="9">
        <f t="shared" si="126"/>
        <v>42660.968483796292</v>
      </c>
      <c r="T2045" s="9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5">
        <f t="shared" si="124"/>
        <v>1232</v>
      </c>
      <c r="E2046"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>
        <f t="shared" si="125"/>
        <v>8116</v>
      </c>
      <c r="Q2046" s="5" t="s">
        <v>8319</v>
      </c>
      <c r="R2046" t="s">
        <v>8349</v>
      </c>
      <c r="S2046" s="9">
        <f t="shared" si="126"/>
        <v>42138.475856481477</v>
      </c>
      <c r="T2046" s="9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5">
        <f t="shared" si="124"/>
        <v>35240.01</v>
      </c>
      <c r="E2047"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>
        <f t="shared" si="125"/>
        <v>20070.005000000001</v>
      </c>
      <c r="Q2047" s="5" t="s">
        <v>8319</v>
      </c>
      <c r="R2047" t="s">
        <v>8349</v>
      </c>
      <c r="S2047" s="9">
        <f t="shared" si="126"/>
        <v>41068.880173611113</v>
      </c>
      <c r="T2047" s="9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5">
        <f t="shared" si="124"/>
        <v>2110</v>
      </c>
      <c r="E2048"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>
        <f t="shared" si="125"/>
        <v>6055</v>
      </c>
      <c r="Q2048" s="5" t="s">
        <v>8319</v>
      </c>
      <c r="R2048" t="s">
        <v>8349</v>
      </c>
      <c r="S2048" s="9">
        <f t="shared" si="126"/>
        <v>41386.963472222218</v>
      </c>
      <c r="T2048" s="9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5">
        <f t="shared" si="124"/>
        <v>2939</v>
      </c>
      <c r="E2049"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>
        <f t="shared" si="125"/>
        <v>50469.5</v>
      </c>
      <c r="Q2049" s="5" t="s">
        <v>8319</v>
      </c>
      <c r="R2049" t="s">
        <v>8349</v>
      </c>
      <c r="S2049" s="9">
        <f t="shared" si="126"/>
        <v>42081.695254629631</v>
      </c>
      <c r="T2049" s="9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5">
        <f t="shared" si="124"/>
        <v>41082.449999999997</v>
      </c>
      <c r="E2050"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>
        <f t="shared" si="125"/>
        <v>63041.224999999999</v>
      </c>
      <c r="Q2050" s="5" t="s">
        <v>8319</v>
      </c>
      <c r="R2050" t="s">
        <v>8349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5">
        <f t="shared" ref="D2051:D2114" si="128">F2051-E2051</f>
        <v>10095.349999999999</v>
      </c>
      <c r="E2051"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>
        <f t="shared" ref="P2051:P2114" si="129">AVERAGE(D2051:E2051)</f>
        <v>30047.674999999999</v>
      </c>
      <c r="Q2051" s="5" t="s">
        <v>8319</v>
      </c>
      <c r="R2051" t="s">
        <v>8349</v>
      </c>
      <c r="S2051" s="9">
        <f t="shared" ref="S2051:S2114" si="130">(K2051/86400)+25569+(-5/24)</f>
        <v>41575.319016203699</v>
      </c>
      <c r="T2051" s="9">
        <f t="shared" ref="T2051:T2114" si="131">(J2051/86400)+25569+(-5/24)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5">
        <f t="shared" si="128"/>
        <v>37327</v>
      </c>
      <c r="E2052"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>
        <f t="shared" si="129"/>
        <v>23663.5</v>
      </c>
      <c r="Q2052" s="5" t="s">
        <v>8319</v>
      </c>
      <c r="R2052" t="s">
        <v>8349</v>
      </c>
      <c r="S2052" s="9">
        <f t="shared" si="130"/>
        <v>42114.863171296289</v>
      </c>
      <c r="T2052" s="9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5">
        <f t="shared" si="128"/>
        <v>2429</v>
      </c>
      <c r="E2053"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>
        <f t="shared" si="129"/>
        <v>5214.5</v>
      </c>
      <c r="Q2053" s="5" t="s">
        <v>8319</v>
      </c>
      <c r="R2053" t="s">
        <v>8349</v>
      </c>
      <c r="S2053" s="9">
        <f t="shared" si="130"/>
        <v>41603.814085648148</v>
      </c>
      <c r="T2053" s="9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5">
        <f t="shared" si="128"/>
        <v>126524</v>
      </c>
      <c r="E2054"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>
        <f t="shared" si="129"/>
        <v>88262</v>
      </c>
      <c r="Q2054" s="5" t="s">
        <v>8319</v>
      </c>
      <c r="R2054" t="s">
        <v>8349</v>
      </c>
      <c r="S2054" s="9">
        <f t="shared" si="130"/>
        <v>42374.875613425924</v>
      </c>
      <c r="T2054" s="9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5">
        <f t="shared" si="128"/>
        <v>51</v>
      </c>
      <c r="E2055"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>
        <f t="shared" si="129"/>
        <v>2525.5</v>
      </c>
      <c r="Q2055" s="5" t="s">
        <v>8319</v>
      </c>
      <c r="R2055" t="s">
        <v>8349</v>
      </c>
      <c r="S2055" s="9">
        <f t="shared" si="130"/>
        <v>42303.409155092588</v>
      </c>
      <c r="T2055" s="9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5">
        <f t="shared" si="128"/>
        <v>4757</v>
      </c>
      <c r="E2056"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>
        <f t="shared" si="129"/>
        <v>19878.5</v>
      </c>
      <c r="Q2056" s="5" t="s">
        <v>8319</v>
      </c>
      <c r="R2056" t="s">
        <v>8349</v>
      </c>
      <c r="S2056" s="9">
        <f t="shared" si="130"/>
        <v>41731.312615740739</v>
      </c>
      <c r="T2056" s="9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5">
        <f t="shared" si="128"/>
        <v>4045</v>
      </c>
      <c r="E2057"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>
        <f t="shared" si="129"/>
        <v>5022.5</v>
      </c>
      <c r="Q2057" s="5" t="s">
        <v>8319</v>
      </c>
      <c r="R2057" t="s">
        <v>8349</v>
      </c>
      <c r="S2057" s="9">
        <f t="shared" si="130"/>
        <v>41946.465775462959</v>
      </c>
      <c r="T2057" s="9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5">
        <f t="shared" si="128"/>
        <v>26726</v>
      </c>
      <c r="E2058"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>
        <f t="shared" si="129"/>
        <v>38363</v>
      </c>
      <c r="Q2058" s="5" t="s">
        <v>8319</v>
      </c>
      <c r="R2058" t="s">
        <v>8349</v>
      </c>
      <c r="S2058" s="9">
        <f t="shared" si="130"/>
        <v>41351.552569444444</v>
      </c>
      <c r="T2058" s="9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5">
        <f t="shared" si="128"/>
        <v>15334.830000000002</v>
      </c>
      <c r="E2059"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>
        <f t="shared" si="129"/>
        <v>15167.415000000001</v>
      </c>
      <c r="Q2059" s="5" t="s">
        <v>8319</v>
      </c>
      <c r="R2059" t="s">
        <v>8349</v>
      </c>
      <c r="S2059" s="9">
        <f t="shared" si="130"/>
        <v>42396.286249999997</v>
      </c>
      <c r="T2059" s="9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5">
        <f t="shared" si="128"/>
        <v>1748</v>
      </c>
      <c r="E2060"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>
        <f t="shared" si="129"/>
        <v>2154</v>
      </c>
      <c r="Q2060" s="5" t="s">
        <v>8319</v>
      </c>
      <c r="R2060" t="s">
        <v>8349</v>
      </c>
      <c r="S2060" s="9">
        <f t="shared" si="130"/>
        <v>42026.16238425926</v>
      </c>
      <c r="T2060" s="9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5">
        <f t="shared" si="128"/>
        <v>13037</v>
      </c>
      <c r="E2061"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>
        <f t="shared" si="129"/>
        <v>21518.5</v>
      </c>
      <c r="Q2061" s="5" t="s">
        <v>8319</v>
      </c>
      <c r="R2061" t="s">
        <v>8349</v>
      </c>
      <c r="S2061" s="9">
        <f t="shared" si="130"/>
        <v>42361.394143518519</v>
      </c>
      <c r="T2061" s="9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5">
        <f t="shared" si="128"/>
        <v>24100</v>
      </c>
      <c r="E2062"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>
        <f t="shared" si="129"/>
        <v>24550</v>
      </c>
      <c r="Q2062" s="5" t="s">
        <v>8319</v>
      </c>
      <c r="R2062" t="s">
        <v>8349</v>
      </c>
      <c r="S2062" s="9">
        <f t="shared" si="130"/>
        <v>41783.434606481482</v>
      </c>
      <c r="T2062" s="9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5">
        <f t="shared" si="128"/>
        <v>396</v>
      </c>
      <c r="E2063"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>
        <f t="shared" si="129"/>
        <v>2698</v>
      </c>
      <c r="Q2063" s="5" t="s">
        <v>8319</v>
      </c>
      <c r="R2063" t="s">
        <v>8349</v>
      </c>
      <c r="S2063" s="9">
        <f t="shared" si="130"/>
        <v>42705.556180555555</v>
      </c>
      <c r="T2063" s="9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5">
        <f t="shared" si="128"/>
        <v>14977</v>
      </c>
      <c r="E2064"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>
        <f t="shared" si="129"/>
        <v>57488.5</v>
      </c>
      <c r="Q2064" s="5" t="s">
        <v>8319</v>
      </c>
      <c r="R2064" t="s">
        <v>8349</v>
      </c>
      <c r="S2064" s="9">
        <f t="shared" si="130"/>
        <v>42423.174745370365</v>
      </c>
      <c r="T2064" s="9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5">
        <f t="shared" si="128"/>
        <v>1922</v>
      </c>
      <c r="E2065"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>
        <f t="shared" si="129"/>
        <v>2961</v>
      </c>
      <c r="Q2065" s="5" t="s">
        <v>8319</v>
      </c>
      <c r="R2065" t="s">
        <v>8349</v>
      </c>
      <c r="S2065" s="9">
        <f t="shared" si="130"/>
        <v>42472.524317129624</v>
      </c>
      <c r="T2065" s="9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5">
        <f t="shared" si="128"/>
        <v>238822.27000000002</v>
      </c>
      <c r="E2066"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>
        <f t="shared" si="129"/>
        <v>250392.13500000001</v>
      </c>
      <c r="Q2066" s="5" t="s">
        <v>8319</v>
      </c>
      <c r="R2066" t="s">
        <v>8349</v>
      </c>
      <c r="S2066" s="9">
        <f t="shared" si="130"/>
        <v>41389.1565162037</v>
      </c>
      <c r="T2066" s="9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5">
        <f t="shared" si="128"/>
        <v>39686.050000000003</v>
      </c>
      <c r="E2067"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>
        <f t="shared" si="129"/>
        <v>39843.025000000001</v>
      </c>
      <c r="Q2067" s="5" t="s">
        <v>8319</v>
      </c>
      <c r="R2067" t="s">
        <v>8349</v>
      </c>
      <c r="S2067" s="9">
        <f t="shared" si="130"/>
        <v>41603.125335648147</v>
      </c>
      <c r="T2067" s="9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5">
        <f t="shared" si="128"/>
        <v>2372</v>
      </c>
      <c r="E2068"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>
        <f t="shared" si="129"/>
        <v>2186</v>
      </c>
      <c r="Q2068" s="5" t="s">
        <v>8319</v>
      </c>
      <c r="R2068" t="s">
        <v>8349</v>
      </c>
      <c r="S2068" s="9">
        <f t="shared" si="130"/>
        <v>41844.563460648147</v>
      </c>
      <c r="T2068" s="9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5">
        <f t="shared" si="128"/>
        <v>133</v>
      </c>
      <c r="E2069"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>
        <f t="shared" si="129"/>
        <v>314</v>
      </c>
      <c r="Q2069" s="5" t="s">
        <v>8319</v>
      </c>
      <c r="R2069" t="s">
        <v>8349</v>
      </c>
      <c r="S2069" s="9">
        <f t="shared" si="130"/>
        <v>42115.645555555551</v>
      </c>
      <c r="T2069" s="9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5">
        <f t="shared" si="128"/>
        <v>1305.9700000000012</v>
      </c>
      <c r="E2070"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>
        <f t="shared" si="129"/>
        <v>13152.985000000001</v>
      </c>
      <c r="Q2070" s="5" t="s">
        <v>8319</v>
      </c>
      <c r="R2070" t="s">
        <v>8349</v>
      </c>
      <c r="S2070" s="9">
        <f t="shared" si="130"/>
        <v>42633.633275462962</v>
      </c>
      <c r="T2070" s="9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5">
        <f t="shared" si="128"/>
        <v>14203.330000000002</v>
      </c>
      <c r="E2071"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>
        <f t="shared" si="129"/>
        <v>32101.665000000001</v>
      </c>
      <c r="Q2071" s="5" t="s">
        <v>8319</v>
      </c>
      <c r="R2071" t="s">
        <v>8349</v>
      </c>
      <c r="S2071" s="9">
        <f t="shared" si="130"/>
        <v>42340.763784722221</v>
      </c>
      <c r="T2071" s="9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5">
        <f t="shared" si="128"/>
        <v>271659</v>
      </c>
      <c r="E2072"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>
        <f t="shared" si="129"/>
        <v>198329.5</v>
      </c>
      <c r="Q2072" s="5" t="s">
        <v>8319</v>
      </c>
      <c r="R2072" t="s">
        <v>8349</v>
      </c>
      <c r="S2072" s="9">
        <f t="shared" si="130"/>
        <v>42519.448182870365</v>
      </c>
      <c r="T2072" s="9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5">
        <f t="shared" si="128"/>
        <v>36146</v>
      </c>
      <c r="E2073"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>
        <f t="shared" si="129"/>
        <v>28073</v>
      </c>
      <c r="Q2073" s="5" t="s">
        <v>8319</v>
      </c>
      <c r="R2073" t="s">
        <v>8349</v>
      </c>
      <c r="S2073" s="9">
        <f t="shared" si="130"/>
        <v>42600.070416666662</v>
      </c>
      <c r="T2073" s="9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5">
        <f t="shared" si="128"/>
        <v>7673</v>
      </c>
      <c r="E2074"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>
        <f t="shared" si="129"/>
        <v>39586.5</v>
      </c>
      <c r="Q2074" s="5" t="s">
        <v>8319</v>
      </c>
      <c r="R2074" t="s">
        <v>8349</v>
      </c>
      <c r="S2074" s="9">
        <f t="shared" si="130"/>
        <v>42467.373055555552</v>
      </c>
      <c r="T2074" s="9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5">
        <f t="shared" si="128"/>
        <v>52604.299999999988</v>
      </c>
      <c r="E2075"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>
        <f t="shared" si="129"/>
        <v>76302.149999999994</v>
      </c>
      <c r="Q2075" s="5" t="s">
        <v>8319</v>
      </c>
      <c r="R2075" t="s">
        <v>8349</v>
      </c>
      <c r="S2075" s="9">
        <f t="shared" si="130"/>
        <v>42087.459699074076</v>
      </c>
      <c r="T2075" s="9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5">
        <f t="shared" si="128"/>
        <v>15</v>
      </c>
      <c r="E2076"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>
        <f t="shared" si="129"/>
        <v>307.5</v>
      </c>
      <c r="Q2076" s="5" t="s">
        <v>8319</v>
      </c>
      <c r="R2076" t="s">
        <v>8349</v>
      </c>
      <c r="S2076" s="9">
        <f t="shared" si="130"/>
        <v>42466.617847222216</v>
      </c>
      <c r="T2076" s="9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5">
        <f t="shared" si="128"/>
        <v>157821.6</v>
      </c>
      <c r="E2077"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>
        <f t="shared" si="129"/>
        <v>83910.3</v>
      </c>
      <c r="Q2077" s="5" t="s">
        <v>8319</v>
      </c>
      <c r="R2077" t="s">
        <v>8349</v>
      </c>
      <c r="S2077" s="9">
        <f t="shared" si="130"/>
        <v>41450.473240740735</v>
      </c>
      <c r="T2077" s="9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5">
        <f t="shared" si="128"/>
        <v>793594.99</v>
      </c>
      <c r="E2078"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>
        <f t="shared" si="129"/>
        <v>486297.495</v>
      </c>
      <c r="Q2078" s="5" t="s">
        <v>8319</v>
      </c>
      <c r="R2078" t="s">
        <v>8349</v>
      </c>
      <c r="S2078" s="9">
        <f t="shared" si="130"/>
        <v>41803.672326388885</v>
      </c>
      <c r="T2078" s="9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5">
        <f t="shared" si="128"/>
        <v>7754</v>
      </c>
      <c r="E2079"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>
        <f t="shared" si="129"/>
        <v>28877</v>
      </c>
      <c r="Q2079" s="5" t="s">
        <v>8319</v>
      </c>
      <c r="R2079" t="s">
        <v>8349</v>
      </c>
      <c r="S2079" s="9">
        <f t="shared" si="130"/>
        <v>42102.83421296296</v>
      </c>
      <c r="T2079" s="9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5">
        <f t="shared" si="128"/>
        <v>6241</v>
      </c>
      <c r="E2080"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>
        <f t="shared" si="129"/>
        <v>13120.5</v>
      </c>
      <c r="Q2080" s="5" t="s">
        <v>8319</v>
      </c>
      <c r="R2080" t="s">
        <v>8349</v>
      </c>
      <c r="S2080" s="9">
        <f t="shared" si="130"/>
        <v>42692.563159722216</v>
      </c>
      <c r="T2080" s="9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5">
        <f t="shared" si="128"/>
        <v>18817</v>
      </c>
      <c r="E2081"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>
        <f t="shared" si="129"/>
        <v>14408.5</v>
      </c>
      <c r="Q2081" s="5" t="s">
        <v>8319</v>
      </c>
      <c r="R2081" t="s">
        <v>8349</v>
      </c>
      <c r="S2081" s="9">
        <f t="shared" si="130"/>
        <v>42150.502233796295</v>
      </c>
      <c r="T2081" s="9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5">
        <f t="shared" si="128"/>
        <v>4078</v>
      </c>
      <c r="E2082"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>
        <f t="shared" si="129"/>
        <v>2539</v>
      </c>
      <c r="Q2082" s="5" t="s">
        <v>8319</v>
      </c>
      <c r="R2082" t="s">
        <v>8349</v>
      </c>
      <c r="S2082" s="9">
        <f t="shared" si="130"/>
        <v>42289.748842592591</v>
      </c>
      <c r="T2082" s="9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5">
        <f t="shared" si="128"/>
        <v>510</v>
      </c>
      <c r="E2083"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>
        <f t="shared" si="129"/>
        <v>2005</v>
      </c>
      <c r="Q2083" s="5" t="s">
        <v>8325</v>
      </c>
      <c r="R2083" t="s">
        <v>8329</v>
      </c>
      <c r="S2083" s="9">
        <f t="shared" si="130"/>
        <v>41003.948553240734</v>
      </c>
      <c r="T2083" s="9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5">
        <f t="shared" si="128"/>
        <v>161</v>
      </c>
      <c r="E2084"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>
        <f t="shared" si="129"/>
        <v>830.5</v>
      </c>
      <c r="Q2084" s="5" t="s">
        <v>8325</v>
      </c>
      <c r="R2084" t="s">
        <v>8329</v>
      </c>
      <c r="S2084" s="9">
        <f t="shared" si="130"/>
        <v>40810.911990740737</v>
      </c>
      <c r="T2084" s="9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5">
        <f t="shared" si="128"/>
        <v>100</v>
      </c>
      <c r="E2085"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>
        <f t="shared" si="129"/>
        <v>425</v>
      </c>
      <c r="Q2085" s="5" t="s">
        <v>8325</v>
      </c>
      <c r="R2085" t="s">
        <v>8329</v>
      </c>
      <c r="S2085" s="9">
        <f t="shared" si="130"/>
        <v>41034.513831018514</v>
      </c>
      <c r="T2085" s="9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5">
        <f t="shared" si="128"/>
        <v>250</v>
      </c>
      <c r="E2086"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>
        <f t="shared" si="129"/>
        <v>1625</v>
      </c>
      <c r="Q2086" s="5" t="s">
        <v>8325</v>
      </c>
      <c r="R2086" t="s">
        <v>8329</v>
      </c>
      <c r="S2086" s="9">
        <f t="shared" si="130"/>
        <v>41731.624791666662</v>
      </c>
      <c r="T2086" s="9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5">
        <f t="shared" si="128"/>
        <v>1412</v>
      </c>
      <c r="E2087"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>
        <f t="shared" si="129"/>
        <v>3706</v>
      </c>
      <c r="Q2087" s="5" t="s">
        <v>8325</v>
      </c>
      <c r="R2087" t="s">
        <v>8329</v>
      </c>
      <c r="S2087" s="9">
        <f t="shared" si="130"/>
        <v>41075.627164351848</v>
      </c>
      <c r="T2087" s="9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5">
        <f t="shared" si="128"/>
        <v>28</v>
      </c>
      <c r="E2088"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>
        <f t="shared" si="129"/>
        <v>2014</v>
      </c>
      <c r="Q2088" s="5" t="s">
        <v>8325</v>
      </c>
      <c r="R2088" t="s">
        <v>8329</v>
      </c>
      <c r="S2088" s="9">
        <f t="shared" si="130"/>
        <v>40860.462175925924</v>
      </c>
      <c r="T2088" s="9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5">
        <f t="shared" si="128"/>
        <v>53</v>
      </c>
      <c r="E2089"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>
        <f t="shared" si="129"/>
        <v>776.5</v>
      </c>
      <c r="Q2089" s="5" t="s">
        <v>8325</v>
      </c>
      <c r="R2089" t="s">
        <v>8329</v>
      </c>
      <c r="S2089" s="9">
        <f t="shared" si="130"/>
        <v>40763.996041666665</v>
      </c>
      <c r="T2089" s="9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5">
        <f t="shared" si="128"/>
        <v>465.32000000000016</v>
      </c>
      <c r="E2090"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>
        <f t="shared" si="129"/>
        <v>1732.66</v>
      </c>
      <c r="Q2090" s="5" t="s">
        <v>8325</v>
      </c>
      <c r="R2090" t="s">
        <v>8329</v>
      </c>
      <c r="S2090" s="9">
        <f t="shared" si="130"/>
        <v>40395.506388888891</v>
      </c>
      <c r="T2090" s="9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5">
        <f t="shared" si="128"/>
        <v>510.01000000000022</v>
      </c>
      <c r="E2091"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>
        <f t="shared" si="129"/>
        <v>1505.0050000000001</v>
      </c>
      <c r="Q2091" s="5" t="s">
        <v>8325</v>
      </c>
      <c r="R2091" t="s">
        <v>8329</v>
      </c>
      <c r="S2091" s="9">
        <f t="shared" si="130"/>
        <v>41452.867986111109</v>
      </c>
      <c r="T2091" s="9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5">
        <f t="shared" si="128"/>
        <v>1203.2299999999996</v>
      </c>
      <c r="E2092"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>
        <f t="shared" si="129"/>
        <v>4601.6149999999998</v>
      </c>
      <c r="Q2092" s="5" t="s">
        <v>8325</v>
      </c>
      <c r="R2092" t="s">
        <v>8329</v>
      </c>
      <c r="S2092" s="9">
        <f t="shared" si="130"/>
        <v>41299.173090277771</v>
      </c>
      <c r="T2092" s="9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5">
        <f t="shared" si="128"/>
        <v>3684.2000000000007</v>
      </c>
      <c r="E2093"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>
        <f t="shared" si="129"/>
        <v>10842.1</v>
      </c>
      <c r="Q2093" s="5" t="s">
        <v>8325</v>
      </c>
      <c r="R2093" t="s">
        <v>8329</v>
      </c>
      <c r="S2093" s="9">
        <f t="shared" si="130"/>
        <v>40555.114328703705</v>
      </c>
      <c r="T2093" s="9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5">
        <f t="shared" si="128"/>
        <v>77</v>
      </c>
      <c r="E2094"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>
        <f t="shared" si="129"/>
        <v>3038.5</v>
      </c>
      <c r="Q2094" s="5" t="s">
        <v>8325</v>
      </c>
      <c r="R2094" t="s">
        <v>8329</v>
      </c>
      <c r="S2094" s="9">
        <f t="shared" si="130"/>
        <v>40763.499212962961</v>
      </c>
      <c r="T2094" s="9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5">
        <f t="shared" si="128"/>
        <v>37</v>
      </c>
      <c r="E2095"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>
        <f t="shared" si="129"/>
        <v>768.5</v>
      </c>
      <c r="Q2095" s="5" t="s">
        <v>8325</v>
      </c>
      <c r="R2095" t="s">
        <v>8329</v>
      </c>
      <c r="S2095" s="9">
        <f t="shared" si="130"/>
        <v>41205.646203703705</v>
      </c>
      <c r="T2095" s="9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5">
        <f t="shared" si="128"/>
        <v>719</v>
      </c>
      <c r="E2096"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>
        <f t="shared" si="129"/>
        <v>2109.5</v>
      </c>
      <c r="Q2096" s="5" t="s">
        <v>8325</v>
      </c>
      <c r="R2096" t="s">
        <v>8329</v>
      </c>
      <c r="S2096" s="9">
        <f t="shared" si="130"/>
        <v>40938.811689814815</v>
      </c>
      <c r="T2096" s="9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5">
        <f t="shared" si="128"/>
        <v>0</v>
      </c>
      <c r="E2097"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>
        <f t="shared" si="129"/>
        <v>1250</v>
      </c>
      <c r="Q2097" s="5" t="s">
        <v>8325</v>
      </c>
      <c r="R2097" t="s">
        <v>8329</v>
      </c>
      <c r="S2097" s="9">
        <f t="shared" si="130"/>
        <v>40758.525150462963</v>
      </c>
      <c r="T2097" s="9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5">
        <f t="shared" si="128"/>
        <v>10</v>
      </c>
      <c r="E2098"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>
        <f t="shared" si="129"/>
        <v>305</v>
      </c>
      <c r="Q2098" s="5" t="s">
        <v>8325</v>
      </c>
      <c r="R2098" t="s">
        <v>8329</v>
      </c>
      <c r="S2098" s="9">
        <f t="shared" si="130"/>
        <v>41192.550173611111</v>
      </c>
      <c r="T2098" s="9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5">
        <f t="shared" si="128"/>
        <v>0</v>
      </c>
      <c r="E2099"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>
        <f t="shared" si="129"/>
        <v>1500</v>
      </c>
      <c r="Q2099" s="5" t="s">
        <v>8325</v>
      </c>
      <c r="R2099" t="s">
        <v>8329</v>
      </c>
      <c r="S2099" s="9">
        <f t="shared" si="130"/>
        <v>40818.376562500001</v>
      </c>
      <c r="T2099" s="9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5">
        <f t="shared" si="128"/>
        <v>20</v>
      </c>
      <c r="E2100"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>
        <f t="shared" si="129"/>
        <v>3010</v>
      </c>
      <c r="Q2100" s="5" t="s">
        <v>8325</v>
      </c>
      <c r="R2100" t="s">
        <v>8329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5">
        <f t="shared" si="128"/>
        <v>971</v>
      </c>
      <c r="E2101"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>
        <f t="shared" si="129"/>
        <v>1985.5</v>
      </c>
      <c r="Q2101" s="5" t="s">
        <v>8325</v>
      </c>
      <c r="R2101" t="s">
        <v>8329</v>
      </c>
      <c r="S2101" s="9">
        <f t="shared" si="130"/>
        <v>42173.53800925926</v>
      </c>
      <c r="T2101" s="9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5">
        <f t="shared" si="128"/>
        <v>220</v>
      </c>
      <c r="E2102"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>
        <f t="shared" si="129"/>
        <v>410</v>
      </c>
      <c r="Q2102" s="5" t="s">
        <v>8325</v>
      </c>
      <c r="R2102" t="s">
        <v>8329</v>
      </c>
      <c r="S2102" s="9">
        <f t="shared" si="130"/>
        <v>41074.62663194444</v>
      </c>
      <c r="T2102" s="9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5">
        <f t="shared" si="128"/>
        <v>265</v>
      </c>
      <c r="E2103"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>
        <f t="shared" si="129"/>
        <v>1132.5</v>
      </c>
      <c r="Q2103" s="5" t="s">
        <v>8325</v>
      </c>
      <c r="R2103" t="s">
        <v>8329</v>
      </c>
      <c r="S2103" s="9">
        <f t="shared" si="130"/>
        <v>40891.941134259258</v>
      </c>
      <c r="T2103" s="9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5">
        <f t="shared" si="128"/>
        <v>360</v>
      </c>
      <c r="E2104"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>
        <f t="shared" si="129"/>
        <v>680</v>
      </c>
      <c r="Q2104" s="5" t="s">
        <v>8325</v>
      </c>
      <c r="R2104" t="s">
        <v>8329</v>
      </c>
      <c r="S2104" s="9">
        <f t="shared" si="130"/>
        <v>40638.660277777773</v>
      </c>
      <c r="T2104" s="9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5">
        <f t="shared" si="128"/>
        <v>3587</v>
      </c>
      <c r="E2105"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>
        <f t="shared" si="129"/>
        <v>5682</v>
      </c>
      <c r="Q2105" s="5" t="s">
        <v>8325</v>
      </c>
      <c r="R2105" t="s">
        <v>8329</v>
      </c>
      <c r="S2105" s="9">
        <f t="shared" si="130"/>
        <v>41192.546608796292</v>
      </c>
      <c r="T2105" s="9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5">
        <f t="shared" si="128"/>
        <v>236</v>
      </c>
      <c r="E2106"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>
        <f t="shared" si="129"/>
        <v>518</v>
      </c>
      <c r="Q2106" s="5" t="s">
        <v>8325</v>
      </c>
      <c r="R2106" t="s">
        <v>8329</v>
      </c>
      <c r="S2106" s="9">
        <f t="shared" si="130"/>
        <v>41393.86613425926</v>
      </c>
      <c r="T2106" s="9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5">
        <f t="shared" si="128"/>
        <v>3080</v>
      </c>
      <c r="E2107"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>
        <f t="shared" si="129"/>
        <v>2540</v>
      </c>
      <c r="Q2107" s="5" t="s">
        <v>8325</v>
      </c>
      <c r="R2107" t="s">
        <v>8329</v>
      </c>
      <c r="S2107" s="9">
        <f t="shared" si="130"/>
        <v>41951.580474537033</v>
      </c>
      <c r="T2107" s="9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5">
        <f t="shared" si="128"/>
        <v>155</v>
      </c>
      <c r="E2108"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>
        <f t="shared" si="129"/>
        <v>1177.5</v>
      </c>
      <c r="Q2108" s="5" t="s">
        <v>8325</v>
      </c>
      <c r="R2108" t="s">
        <v>8329</v>
      </c>
      <c r="S2108" s="9">
        <f t="shared" si="130"/>
        <v>41270.006643518514</v>
      </c>
      <c r="T2108" s="9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5">
        <f t="shared" si="128"/>
        <v>154.65999999999985</v>
      </c>
      <c r="E2109"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>
        <f t="shared" si="129"/>
        <v>1077.33</v>
      </c>
      <c r="Q2109" s="5" t="s">
        <v>8325</v>
      </c>
      <c r="R2109" t="s">
        <v>8329</v>
      </c>
      <c r="S2109" s="9">
        <f t="shared" si="130"/>
        <v>41934.502233796295</v>
      </c>
      <c r="T2109" s="9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5">
        <f t="shared" si="128"/>
        <v>1170</v>
      </c>
      <c r="E2110"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>
        <f t="shared" si="129"/>
        <v>8585</v>
      </c>
      <c r="Q2110" s="5" t="s">
        <v>8325</v>
      </c>
      <c r="R2110" t="s">
        <v>8329</v>
      </c>
      <c r="S2110" s="9">
        <f t="shared" si="130"/>
        <v>41134.967361111107</v>
      </c>
      <c r="T2110" s="9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5">
        <f t="shared" si="128"/>
        <v>261</v>
      </c>
      <c r="E2111"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>
        <f t="shared" si="129"/>
        <v>2130.5</v>
      </c>
      <c r="Q2111" s="5" t="s">
        <v>8325</v>
      </c>
      <c r="R2111" t="s">
        <v>8329</v>
      </c>
      <c r="S2111" s="9">
        <f t="shared" si="130"/>
        <v>42160.500196759262</v>
      </c>
      <c r="T2111" s="9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5">
        <f t="shared" si="128"/>
        <v>7</v>
      </c>
      <c r="E2112"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>
        <f t="shared" si="129"/>
        <v>1003.5</v>
      </c>
      <c r="Q2112" s="5" t="s">
        <v>8325</v>
      </c>
      <c r="R2112" t="s">
        <v>8329</v>
      </c>
      <c r="S2112" s="9">
        <f t="shared" si="130"/>
        <v>41759.462604166663</v>
      </c>
      <c r="T2112" s="9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5">
        <f t="shared" si="128"/>
        <v>130</v>
      </c>
      <c r="E2113"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>
        <f t="shared" si="129"/>
        <v>1065</v>
      </c>
      <c r="Q2113" s="5" t="s">
        <v>8325</v>
      </c>
      <c r="R2113" t="s">
        <v>8329</v>
      </c>
      <c r="S2113" s="9">
        <f t="shared" si="130"/>
        <v>40702.988715277774</v>
      </c>
      <c r="T2113" s="9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5">
        <f t="shared" si="128"/>
        <v>0</v>
      </c>
      <c r="E2114"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>
        <f t="shared" si="129"/>
        <v>150</v>
      </c>
      <c r="Q2114" s="5" t="s">
        <v>8325</v>
      </c>
      <c r="R2114" t="s">
        <v>8329</v>
      </c>
      <c r="S2114" s="9">
        <f t="shared" si="130"/>
        <v>41365.719826388886</v>
      </c>
      <c r="T2114" s="9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5">
        <f t="shared" ref="D2115:D2178" si="132">F2115-E2115</f>
        <v>340</v>
      </c>
      <c r="E2115"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>
        <f t="shared" ref="P2115:P2178" si="133">AVERAGE(D2115:E2115)</f>
        <v>3670</v>
      </c>
      <c r="Q2115" s="5" t="s">
        <v>8325</v>
      </c>
      <c r="R2115" t="s">
        <v>8329</v>
      </c>
      <c r="S2115" s="9">
        <f t="shared" ref="S2115:S2178" si="134">(K2115/86400)+25569+(-5/24)</f>
        <v>41870.657129629624</v>
      </c>
      <c r="T2115" s="9">
        <f t="shared" ref="T2115:T2178" si="135">(J2115/86400)+25569+(-5/24)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5">
        <f t="shared" si="132"/>
        <v>235</v>
      </c>
      <c r="E2116"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>
        <f t="shared" si="133"/>
        <v>2617.5</v>
      </c>
      <c r="Q2116" s="5" t="s">
        <v>8325</v>
      </c>
      <c r="R2116" t="s">
        <v>8329</v>
      </c>
      <c r="S2116" s="9">
        <f t="shared" si="134"/>
        <v>40458.607291666667</v>
      </c>
      <c r="T2116" s="9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5">
        <f t="shared" si="132"/>
        <v>1885</v>
      </c>
      <c r="E2117"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>
        <f t="shared" si="133"/>
        <v>1692.5</v>
      </c>
      <c r="Q2117" s="5" t="s">
        <v>8325</v>
      </c>
      <c r="R2117" t="s">
        <v>8329</v>
      </c>
      <c r="S2117" s="9">
        <f t="shared" si="134"/>
        <v>40563.872696759259</v>
      </c>
      <c r="T2117" s="9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5">
        <f t="shared" si="132"/>
        <v>434</v>
      </c>
      <c r="E2118"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>
        <f t="shared" si="133"/>
        <v>24217</v>
      </c>
      <c r="Q2118" s="5" t="s">
        <v>8325</v>
      </c>
      <c r="R2118" t="s">
        <v>8329</v>
      </c>
      <c r="S2118" s="9">
        <f t="shared" si="134"/>
        <v>41136.569479166668</v>
      </c>
      <c r="T2118" s="9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5">
        <f t="shared" si="132"/>
        <v>573</v>
      </c>
      <c r="E2119"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>
        <f t="shared" si="133"/>
        <v>886.5</v>
      </c>
      <c r="Q2119" s="5" t="s">
        <v>8325</v>
      </c>
      <c r="R2119" t="s">
        <v>8329</v>
      </c>
      <c r="S2119" s="9">
        <f t="shared" si="134"/>
        <v>42289.851261574069</v>
      </c>
      <c r="T2119" s="9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5">
        <f t="shared" si="132"/>
        <v>346.1099999999999</v>
      </c>
      <c r="E2120"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>
        <f t="shared" si="133"/>
        <v>673.05499999999995</v>
      </c>
      <c r="Q2120" s="5" t="s">
        <v>8325</v>
      </c>
      <c r="R2120" t="s">
        <v>8329</v>
      </c>
      <c r="S2120" s="9">
        <f t="shared" si="134"/>
        <v>40718.631203703699</v>
      </c>
      <c r="T2120" s="9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5">
        <f t="shared" si="132"/>
        <v>15</v>
      </c>
      <c r="E2121"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>
        <f t="shared" si="133"/>
        <v>1007.5</v>
      </c>
      <c r="Q2121" s="5" t="s">
        <v>8325</v>
      </c>
      <c r="R2121" t="s">
        <v>8329</v>
      </c>
      <c r="S2121" s="9">
        <f t="shared" si="134"/>
        <v>41106.921817129631</v>
      </c>
      <c r="T2121" s="9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5">
        <f t="shared" si="132"/>
        <v>70.430000000000291</v>
      </c>
      <c r="E2122"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>
        <f t="shared" si="133"/>
        <v>4035.2150000000001</v>
      </c>
      <c r="Q2122" s="5" t="s">
        <v>8325</v>
      </c>
      <c r="R2122" t="s">
        <v>8329</v>
      </c>
      <c r="S2122" s="9">
        <f t="shared" si="134"/>
        <v>41591.756203703699</v>
      </c>
      <c r="T2122" s="9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5">
        <f t="shared" si="132"/>
        <v>-49716</v>
      </c>
      <c r="E2123">
        <v>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>
        <f t="shared" si="133"/>
        <v>142</v>
      </c>
      <c r="Q2123" s="5" t="s">
        <v>8333</v>
      </c>
      <c r="R2123" t="s">
        <v>8334</v>
      </c>
      <c r="S2123" s="9">
        <f t="shared" si="134"/>
        <v>42716.534120370365</v>
      </c>
      <c r="T2123" s="9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5">
        <f t="shared" si="132"/>
        <v>-79690</v>
      </c>
      <c r="E2124">
        <v>80000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>
        <f t="shared" si="133"/>
        <v>155</v>
      </c>
      <c r="Q2124" s="5" t="s">
        <v>8333</v>
      </c>
      <c r="R2124" t="s">
        <v>8334</v>
      </c>
      <c r="S2124" s="9">
        <f t="shared" si="134"/>
        <v>42712.092233796291</v>
      </c>
      <c r="T2124" s="9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5">
        <f t="shared" si="132"/>
        <v>-450</v>
      </c>
      <c r="E2125">
        <v>500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>
        <f t="shared" si="133"/>
        <v>25</v>
      </c>
      <c r="Q2125" s="5" t="s">
        <v>8333</v>
      </c>
      <c r="R2125" t="s">
        <v>8334</v>
      </c>
      <c r="S2125" s="9">
        <f t="shared" si="134"/>
        <v>40198.216516203705</v>
      </c>
      <c r="T2125" s="9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5">
        <f t="shared" si="132"/>
        <v>-985</v>
      </c>
      <c r="E2126">
        <v>1100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>
        <f t="shared" si="133"/>
        <v>57.5</v>
      </c>
      <c r="Q2126" s="5" t="s">
        <v>8333</v>
      </c>
      <c r="R2126" t="s">
        <v>8334</v>
      </c>
      <c r="S2126" s="9">
        <f t="shared" si="134"/>
        <v>40463.819849537038</v>
      </c>
      <c r="T2126" s="9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5">
        <f t="shared" si="132"/>
        <v>-59148</v>
      </c>
      <c r="E2127">
        <v>60000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>
        <f t="shared" si="133"/>
        <v>426</v>
      </c>
      <c r="Q2127" s="5" t="s">
        <v>8333</v>
      </c>
      <c r="R2127" t="s">
        <v>8334</v>
      </c>
      <c r="S2127" s="9">
        <f t="shared" si="134"/>
        <v>42190.815196759257</v>
      </c>
      <c r="T2127" s="9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5">
        <f t="shared" si="132"/>
        <v>-19990</v>
      </c>
      <c r="E2128">
        <v>20000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>
        <f t="shared" si="133"/>
        <v>5</v>
      </c>
      <c r="Q2128" s="5" t="s">
        <v>8333</v>
      </c>
      <c r="R2128" t="s">
        <v>8334</v>
      </c>
      <c r="S2128" s="9">
        <f t="shared" si="134"/>
        <v>41951.76489583333</v>
      </c>
      <c r="T2128" s="9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5">
        <f t="shared" si="132"/>
        <v>-19924</v>
      </c>
      <c r="E2129">
        <v>28000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>
        <f t="shared" si="133"/>
        <v>4038</v>
      </c>
      <c r="Q2129" s="5" t="s">
        <v>8333</v>
      </c>
      <c r="R2129" t="s">
        <v>8334</v>
      </c>
      <c r="S2129" s="9">
        <f t="shared" si="134"/>
        <v>42045.297025462962</v>
      </c>
      <c r="T2129" s="9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5">
        <f t="shared" si="132"/>
        <v>-14975</v>
      </c>
      <c r="E2130">
        <v>15000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>
        <f t="shared" si="133"/>
        <v>12.5</v>
      </c>
      <c r="Q2130" s="5" t="s">
        <v>8333</v>
      </c>
      <c r="R2130" t="s">
        <v>8334</v>
      </c>
      <c r="S2130" s="9">
        <f t="shared" si="134"/>
        <v>41843.564456018517</v>
      </c>
      <c r="T2130" s="9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5">
        <f t="shared" si="132"/>
        <v>-1764</v>
      </c>
      <c r="E2131">
        <v>2000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>
        <f t="shared" si="133"/>
        <v>118</v>
      </c>
      <c r="Q2131" s="5" t="s">
        <v>8333</v>
      </c>
      <c r="R2131" t="s">
        <v>8334</v>
      </c>
      <c r="S2131" s="9">
        <f t="shared" si="134"/>
        <v>42408.815972222219</v>
      </c>
      <c r="T2131" s="9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5">
        <f t="shared" si="132"/>
        <v>-41915</v>
      </c>
      <c r="E2132">
        <v>42000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>
        <f t="shared" si="133"/>
        <v>42.5</v>
      </c>
      <c r="Q2132" s="5" t="s">
        <v>8333</v>
      </c>
      <c r="R2132" t="s">
        <v>8334</v>
      </c>
      <c r="S2132" s="9">
        <f t="shared" si="134"/>
        <v>41831.87804398148</v>
      </c>
      <c r="T2132" s="9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5">
        <f t="shared" si="132"/>
        <v>-475</v>
      </c>
      <c r="E2133">
        <v>500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>
        <f t="shared" si="133"/>
        <v>12.5</v>
      </c>
      <c r="Q2133" s="5" t="s">
        <v>8333</v>
      </c>
      <c r="R2133" t="s">
        <v>8334</v>
      </c>
      <c r="S2133" s="9">
        <f t="shared" si="134"/>
        <v>42166.998738425922</v>
      </c>
      <c r="T2133" s="9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5">
        <f t="shared" si="132"/>
        <v>-97887.01</v>
      </c>
      <c r="E2134">
        <v>100000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>
        <f t="shared" si="133"/>
        <v>1056.4950000000026</v>
      </c>
      <c r="Q2134" s="5" t="s">
        <v>8333</v>
      </c>
      <c r="R2134" t="s">
        <v>8334</v>
      </c>
      <c r="S2134" s="9">
        <f t="shared" si="134"/>
        <v>41643.27884259259</v>
      </c>
      <c r="T2134" s="9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5">
        <f t="shared" si="132"/>
        <v>-984</v>
      </c>
      <c r="E2135">
        <v>1000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>
        <f t="shared" si="133"/>
        <v>8</v>
      </c>
      <c r="Q2135" s="5" t="s">
        <v>8333</v>
      </c>
      <c r="R2135" t="s">
        <v>8334</v>
      </c>
      <c r="S2135" s="9">
        <f t="shared" si="134"/>
        <v>40618.888877314814</v>
      </c>
      <c r="T2135" s="9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5">
        <f t="shared" si="132"/>
        <v>-5896</v>
      </c>
      <c r="E2136">
        <v>6000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>
        <f t="shared" si="133"/>
        <v>52</v>
      </c>
      <c r="Q2136" s="5" t="s">
        <v>8333</v>
      </c>
      <c r="R2136" t="s">
        <v>8334</v>
      </c>
      <c r="S2136" s="9">
        <f t="shared" si="134"/>
        <v>41361.678136574068</v>
      </c>
      <c r="T2136" s="9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5">
        <f t="shared" si="132"/>
        <v>-4522</v>
      </c>
      <c r="E2137">
        <v>5000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>
        <f t="shared" si="133"/>
        <v>239</v>
      </c>
      <c r="Q2137" s="5" t="s">
        <v>8333</v>
      </c>
      <c r="R2137" t="s">
        <v>8334</v>
      </c>
      <c r="S2137" s="9">
        <f t="shared" si="134"/>
        <v>41156.755011574074</v>
      </c>
      <c r="T2137" s="9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5">
        <f t="shared" si="132"/>
        <v>-79952.31</v>
      </c>
      <c r="E2138">
        <v>80000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>
        <f t="shared" si="133"/>
        <v>23.845000000001164</v>
      </c>
      <c r="Q2138" s="5" t="s">
        <v>8333</v>
      </c>
      <c r="R2138" t="s">
        <v>8334</v>
      </c>
      <c r="S2138" s="9">
        <f t="shared" si="134"/>
        <v>41536.300763888888</v>
      </c>
      <c r="T2138" s="9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5">
        <f t="shared" si="132"/>
        <v>-35797</v>
      </c>
      <c r="E2139">
        <v>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>
        <f t="shared" si="133"/>
        <v>7101.5</v>
      </c>
      <c r="Q2139" s="5" t="s">
        <v>8333</v>
      </c>
      <c r="R2139" t="s">
        <v>8334</v>
      </c>
      <c r="S2139" s="9">
        <f t="shared" si="134"/>
        <v>41948.562835648147</v>
      </c>
      <c r="T2139" s="9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5">
        <f t="shared" si="132"/>
        <v>-872</v>
      </c>
      <c r="E2140">
        <v>1000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>
        <f t="shared" si="133"/>
        <v>64</v>
      </c>
      <c r="Q2140" s="5" t="s">
        <v>8333</v>
      </c>
      <c r="R2140" t="s">
        <v>8334</v>
      </c>
      <c r="S2140" s="9">
        <f t="shared" si="134"/>
        <v>41556.804849537039</v>
      </c>
      <c r="T2140" s="9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5">
        <f t="shared" si="132"/>
        <v>-28374</v>
      </c>
      <c r="E2141">
        <v>30000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>
        <f t="shared" si="133"/>
        <v>813</v>
      </c>
      <c r="Q2141" s="5" t="s">
        <v>8333</v>
      </c>
      <c r="R2141" t="s">
        <v>8334</v>
      </c>
      <c r="S2141" s="9">
        <f t="shared" si="134"/>
        <v>42647.541759259257</v>
      </c>
      <c r="T2141" s="9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5">
        <f t="shared" si="132"/>
        <v>-499440</v>
      </c>
      <c r="E2142">
        <v>500000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>
        <f t="shared" si="133"/>
        <v>280</v>
      </c>
      <c r="Q2142" s="5" t="s">
        <v>8333</v>
      </c>
      <c r="R2142" t="s">
        <v>8334</v>
      </c>
      <c r="S2142" s="9">
        <f t="shared" si="134"/>
        <v>41255.625277777777</v>
      </c>
      <c r="T2142" s="9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5">
        <f t="shared" si="132"/>
        <v>-15000</v>
      </c>
      <c r="E2143">
        <v>15000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>
        <f t="shared" si="133"/>
        <v>0</v>
      </c>
      <c r="Q2143" s="5" t="s">
        <v>8333</v>
      </c>
      <c r="R2143" t="s">
        <v>8334</v>
      </c>
      <c r="S2143" s="9">
        <f t="shared" si="134"/>
        <v>41927.027303240735</v>
      </c>
      <c r="T2143" s="9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5">
        <f t="shared" si="132"/>
        <v>-9899</v>
      </c>
      <c r="E2144">
        <v>10500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>
        <f t="shared" si="133"/>
        <v>300.5</v>
      </c>
      <c r="Q2144" s="5" t="s">
        <v>8333</v>
      </c>
      <c r="R2144" t="s">
        <v>8334</v>
      </c>
      <c r="S2144" s="9">
        <f t="shared" si="134"/>
        <v>42340.493171296293</v>
      </c>
      <c r="T2144" s="9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5">
        <f t="shared" si="132"/>
        <v>-1775</v>
      </c>
      <c r="E2145">
        <v>2000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>
        <f t="shared" si="133"/>
        <v>112.5</v>
      </c>
      <c r="Q2145" s="5" t="s">
        <v>8333</v>
      </c>
      <c r="R2145" t="s">
        <v>8334</v>
      </c>
      <c r="S2145" s="9">
        <f t="shared" si="134"/>
        <v>40332.678379629629</v>
      </c>
      <c r="T2145" s="9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5">
        <f t="shared" si="132"/>
        <v>-34893</v>
      </c>
      <c r="E2146">
        <v>35500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>
        <f t="shared" si="133"/>
        <v>303.5</v>
      </c>
      <c r="Q2146" s="5" t="s">
        <v>8333</v>
      </c>
      <c r="R2146" t="s">
        <v>8334</v>
      </c>
      <c r="S2146" s="9">
        <f t="shared" si="134"/>
        <v>41499.338425925926</v>
      </c>
      <c r="T2146" s="9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5">
        <f t="shared" si="132"/>
        <v>-10435</v>
      </c>
      <c r="E2147">
        <v>15000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>
        <f t="shared" si="133"/>
        <v>2282.5</v>
      </c>
      <c r="Q2147" s="5" t="s">
        <v>8333</v>
      </c>
      <c r="R2147" t="s">
        <v>8334</v>
      </c>
      <c r="S2147" s="9">
        <f t="shared" si="134"/>
        <v>41575.029097222221</v>
      </c>
      <c r="T2147" s="9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5">
        <f t="shared" si="132"/>
        <v>-4999</v>
      </c>
      <c r="E2148">
        <v>5000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>
        <f t="shared" si="133"/>
        <v>0.5</v>
      </c>
      <c r="Q2148" s="5" t="s">
        <v>8333</v>
      </c>
      <c r="R2148" t="s">
        <v>8334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5">
        <f t="shared" si="132"/>
        <v>-387284</v>
      </c>
      <c r="E2149">
        <v>390000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>
        <f t="shared" si="133"/>
        <v>1358</v>
      </c>
      <c r="Q2149" s="5" t="s">
        <v>8333</v>
      </c>
      <c r="R2149" t="s">
        <v>8334</v>
      </c>
      <c r="S2149" s="9">
        <f t="shared" si="134"/>
        <v>41927.087361111109</v>
      </c>
      <c r="T2149" s="9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5">
        <f t="shared" si="132"/>
        <v>-98</v>
      </c>
      <c r="E2150">
        <v>100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>
        <f t="shared" si="133"/>
        <v>1</v>
      </c>
      <c r="Q2150" s="5" t="s">
        <v>8333</v>
      </c>
      <c r="R2150" t="s">
        <v>8334</v>
      </c>
      <c r="S2150" s="9">
        <f t="shared" si="134"/>
        <v>42066.525254629632</v>
      </c>
      <c r="T2150" s="9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5">
        <f t="shared" si="132"/>
        <v>-2000</v>
      </c>
      <c r="E2151">
        <v>2000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>
        <f t="shared" si="133"/>
        <v>0</v>
      </c>
      <c r="Q2151" s="5" t="s">
        <v>8333</v>
      </c>
      <c r="R2151" t="s">
        <v>8334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5">
        <f t="shared" si="132"/>
        <v>-49595</v>
      </c>
      <c r="E2152">
        <v>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>
        <f t="shared" si="133"/>
        <v>202.5</v>
      </c>
      <c r="Q2152" s="5" t="s">
        <v>8333</v>
      </c>
      <c r="R2152" t="s">
        <v>8334</v>
      </c>
      <c r="S2152" s="9">
        <f t="shared" si="134"/>
        <v>42534.076377314814</v>
      </c>
      <c r="T2152" s="9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5">
        <f t="shared" si="132"/>
        <v>-44882</v>
      </c>
      <c r="E2153">
        <v>45000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>
        <f t="shared" si="133"/>
        <v>59</v>
      </c>
      <c r="Q2153" s="5" t="s">
        <v>8333</v>
      </c>
      <c r="R2153" t="s">
        <v>8334</v>
      </c>
      <c r="S2153" s="9">
        <f t="shared" si="134"/>
        <v>42520.639050925922</v>
      </c>
      <c r="T2153" s="9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5">
        <f t="shared" si="132"/>
        <v>-29950</v>
      </c>
      <c r="E2154">
        <v>30000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>
        <f t="shared" si="133"/>
        <v>25</v>
      </c>
      <c r="Q2154" s="5" t="s">
        <v>8333</v>
      </c>
      <c r="R2154" t="s">
        <v>8334</v>
      </c>
      <c r="S2154" s="9">
        <f t="shared" si="134"/>
        <v>41683.62394675926</v>
      </c>
      <c r="T2154" s="9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5">
        <f t="shared" si="132"/>
        <v>-372591</v>
      </c>
      <c r="E2155">
        <v>372625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>
        <f t="shared" si="133"/>
        <v>17</v>
      </c>
      <c r="Q2155" s="5" t="s">
        <v>8333</v>
      </c>
      <c r="R2155" t="s">
        <v>8334</v>
      </c>
      <c r="S2155" s="9">
        <f t="shared" si="134"/>
        <v>41974.702754629623</v>
      </c>
      <c r="T2155" s="9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5">
        <f t="shared" si="132"/>
        <v>-248</v>
      </c>
      <c r="E2156">
        <v>250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>
        <f t="shared" si="133"/>
        <v>1</v>
      </c>
      <c r="Q2156" s="5" t="s">
        <v>8333</v>
      </c>
      <c r="R2156" t="s">
        <v>8334</v>
      </c>
      <c r="S2156" s="9">
        <f t="shared" si="134"/>
        <v>41647.42392361111</v>
      </c>
      <c r="T2156" s="9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5">
        <f t="shared" si="132"/>
        <v>-4885</v>
      </c>
      <c r="E2157">
        <v>5000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>
        <f t="shared" si="133"/>
        <v>57.5</v>
      </c>
      <c r="Q2157" s="5" t="s">
        <v>8333</v>
      </c>
      <c r="R2157" t="s">
        <v>8334</v>
      </c>
      <c r="S2157" s="9">
        <f t="shared" si="134"/>
        <v>42430.539178240739</v>
      </c>
      <c r="T2157" s="9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5">
        <f t="shared" si="132"/>
        <v>-54507</v>
      </c>
      <c r="E2158">
        <v>56000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>
        <f t="shared" si="133"/>
        <v>746.5</v>
      </c>
      <c r="Q2158" s="5" t="s">
        <v>8333</v>
      </c>
      <c r="R2158" t="s">
        <v>8334</v>
      </c>
      <c r="S2158" s="9">
        <f t="shared" si="134"/>
        <v>41488.645902777775</v>
      </c>
      <c r="T2158" s="9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5">
        <f t="shared" si="132"/>
        <v>-53856</v>
      </c>
      <c r="E2159">
        <v>75000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>
        <f t="shared" si="133"/>
        <v>10572</v>
      </c>
      <c r="Q2159" s="5" t="s">
        <v>8333</v>
      </c>
      <c r="R2159" t="s">
        <v>8334</v>
      </c>
      <c r="S2159" s="9">
        <f t="shared" si="134"/>
        <v>42694.772951388884</v>
      </c>
      <c r="T2159" s="9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5">
        <f t="shared" si="132"/>
        <v>-280229.89</v>
      </c>
      <c r="E2160">
        <v>300000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>
        <f t="shared" si="133"/>
        <v>9885.054999999993</v>
      </c>
      <c r="Q2160" s="5" t="s">
        <v>8333</v>
      </c>
      <c r="R2160" t="s">
        <v>8334</v>
      </c>
      <c r="S2160" s="9">
        <f t="shared" si="134"/>
        <v>41264.645532407405</v>
      </c>
      <c r="T2160" s="9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5">
        <f t="shared" si="132"/>
        <v>-3574</v>
      </c>
      <c r="E2161">
        <v>3600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>
        <f t="shared" si="133"/>
        <v>13</v>
      </c>
      <c r="Q2161" s="5" t="s">
        <v>8333</v>
      </c>
      <c r="R2161" t="s">
        <v>8334</v>
      </c>
      <c r="S2161" s="9">
        <f t="shared" si="134"/>
        <v>40710.522847222222</v>
      </c>
      <c r="T2161" s="9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5">
        <f t="shared" si="132"/>
        <v>-9915</v>
      </c>
      <c r="E2162">
        <v>10000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>
        <f t="shared" si="133"/>
        <v>42.5</v>
      </c>
      <c r="Q2162" s="5" t="s">
        <v>8333</v>
      </c>
      <c r="R2162" t="s">
        <v>8334</v>
      </c>
      <c r="S2162" s="9">
        <f t="shared" si="134"/>
        <v>41018.503530092588</v>
      </c>
      <c r="T2162" s="9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5">
        <f t="shared" si="132"/>
        <v>63</v>
      </c>
      <c r="E2163"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>
        <f t="shared" si="133"/>
        <v>231.5</v>
      </c>
      <c r="Q2163" s="5" t="s">
        <v>8325</v>
      </c>
      <c r="R2163" t="s">
        <v>8326</v>
      </c>
      <c r="S2163" s="9">
        <f t="shared" si="134"/>
        <v>42240.644201388888</v>
      </c>
      <c r="T2163" s="9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5">
        <f t="shared" si="132"/>
        <v>552</v>
      </c>
      <c r="E2164"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>
        <f t="shared" si="133"/>
        <v>2526</v>
      </c>
      <c r="Q2164" s="5" t="s">
        <v>8325</v>
      </c>
      <c r="R2164" t="s">
        <v>8326</v>
      </c>
      <c r="S2164" s="9">
        <f t="shared" si="134"/>
        <v>41813.557766203703</v>
      </c>
      <c r="T2164" s="9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5">
        <f t="shared" si="132"/>
        <v>805</v>
      </c>
      <c r="E2165"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>
        <f t="shared" si="133"/>
        <v>1652.5</v>
      </c>
      <c r="Q2165" s="5" t="s">
        <v>8325</v>
      </c>
      <c r="R2165" t="s">
        <v>8326</v>
      </c>
      <c r="S2165" s="9">
        <f t="shared" si="134"/>
        <v>42111.691203703704</v>
      </c>
      <c r="T2165" s="9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5">
        <f t="shared" si="132"/>
        <v>145</v>
      </c>
      <c r="E2166"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>
        <f t="shared" si="133"/>
        <v>2822.5</v>
      </c>
      <c r="Q2166" s="5" t="s">
        <v>8325</v>
      </c>
      <c r="R2166" t="s">
        <v>8326</v>
      </c>
      <c r="S2166" s="9">
        <f t="shared" si="134"/>
        <v>42515.509421296294</v>
      </c>
      <c r="T2166" s="9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5">
        <f t="shared" si="132"/>
        <v>966</v>
      </c>
      <c r="E2167"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>
        <f t="shared" si="133"/>
        <v>1733</v>
      </c>
      <c r="Q2167" s="5" t="s">
        <v>8325</v>
      </c>
      <c r="R2167" t="s">
        <v>8326</v>
      </c>
      <c r="S2167" s="9">
        <f t="shared" si="134"/>
        <v>42438.458738425928</v>
      </c>
      <c r="T2167" s="9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5">
        <f t="shared" si="132"/>
        <v>932</v>
      </c>
      <c r="E2168"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>
        <f t="shared" si="133"/>
        <v>1466</v>
      </c>
      <c r="Q2168" s="5" t="s">
        <v>8325</v>
      </c>
      <c r="R2168" t="s">
        <v>8326</v>
      </c>
      <c r="S2168" s="9">
        <f t="shared" si="134"/>
        <v>41933.629837962959</v>
      </c>
      <c r="T2168" s="9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5">
        <f t="shared" si="132"/>
        <v>30</v>
      </c>
      <c r="E2169"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>
        <f t="shared" si="133"/>
        <v>90</v>
      </c>
      <c r="Q2169" s="5" t="s">
        <v>8325</v>
      </c>
      <c r="R2169" t="s">
        <v>8326</v>
      </c>
      <c r="S2169" s="9">
        <f t="shared" si="134"/>
        <v>41152.858067129629</v>
      </c>
      <c r="T2169" s="9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5">
        <f t="shared" si="132"/>
        <v>3884.6899999999987</v>
      </c>
      <c r="E2170"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>
        <f t="shared" si="133"/>
        <v>10942.344999999999</v>
      </c>
      <c r="Q2170" s="5" t="s">
        <v>8325</v>
      </c>
      <c r="R2170" t="s">
        <v>8326</v>
      </c>
      <c r="S2170" s="9">
        <f t="shared" si="134"/>
        <v>42745.391909722217</v>
      </c>
      <c r="T2170" s="9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5">
        <f t="shared" si="132"/>
        <v>0</v>
      </c>
      <c r="E2171"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>
        <f t="shared" si="133"/>
        <v>76.5</v>
      </c>
      <c r="Q2171" s="5" t="s">
        <v>8325</v>
      </c>
      <c r="R2171" t="s">
        <v>8326</v>
      </c>
      <c r="S2171" s="9">
        <f t="shared" si="134"/>
        <v>42793.492488425924</v>
      </c>
      <c r="T2171" s="9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5">
        <f t="shared" si="132"/>
        <v>283</v>
      </c>
      <c r="E2172"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>
        <f t="shared" si="133"/>
        <v>316.5</v>
      </c>
      <c r="Q2172" s="5" t="s">
        <v>8325</v>
      </c>
      <c r="R2172" t="s">
        <v>8326</v>
      </c>
      <c r="S2172" s="9">
        <f t="shared" si="134"/>
        <v>42198.541921296295</v>
      </c>
      <c r="T2172" s="9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5">
        <f t="shared" si="132"/>
        <v>243</v>
      </c>
      <c r="E2173"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>
        <f t="shared" si="133"/>
        <v>2121.5</v>
      </c>
      <c r="Q2173" s="5" t="s">
        <v>8325</v>
      </c>
      <c r="R2173" t="s">
        <v>8326</v>
      </c>
      <c r="S2173" s="9">
        <f t="shared" si="134"/>
        <v>42141.748784722215</v>
      </c>
      <c r="T2173" s="9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5">
        <f t="shared" si="132"/>
        <v>0</v>
      </c>
      <c r="E2174"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>
        <f t="shared" si="133"/>
        <v>500</v>
      </c>
      <c r="Q2174" s="5" t="s">
        <v>8325</v>
      </c>
      <c r="R2174" t="s">
        <v>8326</v>
      </c>
      <c r="S2174" s="9">
        <f t="shared" si="134"/>
        <v>42082.371759259258</v>
      </c>
      <c r="T2174" s="9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5">
        <f t="shared" si="132"/>
        <v>1131</v>
      </c>
      <c r="E2175"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>
        <f t="shared" si="133"/>
        <v>2665.5</v>
      </c>
      <c r="Q2175" s="5" t="s">
        <v>8325</v>
      </c>
      <c r="R2175" t="s">
        <v>8326</v>
      </c>
      <c r="S2175" s="9">
        <f t="shared" si="134"/>
        <v>41495.484293981477</v>
      </c>
      <c r="T2175" s="9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5">
        <f t="shared" si="132"/>
        <v>119</v>
      </c>
      <c r="E2176"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>
        <f t="shared" si="133"/>
        <v>2059.5</v>
      </c>
      <c r="Q2176" s="5" t="s">
        <v>8325</v>
      </c>
      <c r="R2176" t="s">
        <v>8326</v>
      </c>
      <c r="S2176" s="9">
        <f t="shared" si="134"/>
        <v>42465.334571759253</v>
      </c>
      <c r="T2176" s="9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5">
        <f t="shared" si="132"/>
        <v>1050</v>
      </c>
      <c r="E2177"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>
        <f t="shared" si="133"/>
        <v>875</v>
      </c>
      <c r="Q2177" s="5" t="s">
        <v>8325</v>
      </c>
      <c r="R2177" t="s">
        <v>8326</v>
      </c>
      <c r="S2177" s="9">
        <f t="shared" si="134"/>
        <v>42564.800763888888</v>
      </c>
      <c r="T2177" s="9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5">
        <f t="shared" si="132"/>
        <v>1301</v>
      </c>
      <c r="E2178"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>
        <f t="shared" si="133"/>
        <v>3150.5</v>
      </c>
      <c r="Q2178" s="5" t="s">
        <v>8325</v>
      </c>
      <c r="R2178" t="s">
        <v>8326</v>
      </c>
      <c r="S2178" s="9">
        <f t="shared" si="134"/>
        <v>42096.424872685187</v>
      </c>
      <c r="T2178" s="9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5">
        <f t="shared" ref="D2179:D2242" si="136">F2179-E2179</f>
        <v>3</v>
      </c>
      <c r="E2179"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>
        <f t="shared" ref="P2179:P2242" si="137">AVERAGE(D2179:E2179)</f>
        <v>1251.5</v>
      </c>
      <c r="Q2179" s="5" t="s">
        <v>8325</v>
      </c>
      <c r="R2179" t="s">
        <v>8326</v>
      </c>
      <c r="S2179" s="9">
        <f t="shared" ref="S2179:S2242" si="138">(K2179/86400)+25569+(-5/24)</f>
        <v>42502.042442129627</v>
      </c>
      <c r="T2179" s="9">
        <f t="shared" ref="T2179:T2242" si="139">(J2179/86400)+25569+(-5/24)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5">
        <f t="shared" si="136"/>
        <v>9660</v>
      </c>
      <c r="E2180"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>
        <f t="shared" si="137"/>
        <v>17330</v>
      </c>
      <c r="Q2180" s="5" t="s">
        <v>8325</v>
      </c>
      <c r="R2180" t="s">
        <v>8326</v>
      </c>
      <c r="S2180" s="9">
        <f t="shared" si="138"/>
        <v>42723.428206018514</v>
      </c>
      <c r="T2180" s="9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5">
        <f t="shared" si="136"/>
        <v>614</v>
      </c>
      <c r="E2181"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>
        <f t="shared" si="137"/>
        <v>807</v>
      </c>
      <c r="Q2181" s="5" t="s">
        <v>8325</v>
      </c>
      <c r="R2181" t="s">
        <v>8326</v>
      </c>
      <c r="S2181" s="9">
        <f t="shared" si="138"/>
        <v>42074.962870370371</v>
      </c>
      <c r="T2181" s="9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5">
        <f t="shared" si="136"/>
        <v>359.21000000000004</v>
      </c>
      <c r="E2182"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>
        <f t="shared" si="137"/>
        <v>2679.605</v>
      </c>
      <c r="Q2182" s="5" t="s">
        <v>8325</v>
      </c>
      <c r="R2182" t="s">
        <v>8326</v>
      </c>
      <c r="S2182" s="9">
        <f t="shared" si="138"/>
        <v>42279.461435185185</v>
      </c>
      <c r="T2182" s="9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5">
        <f t="shared" si="136"/>
        <v>1062</v>
      </c>
      <c r="E2183"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>
        <f t="shared" si="137"/>
        <v>1531</v>
      </c>
      <c r="Q2183" s="5" t="s">
        <v>8333</v>
      </c>
      <c r="R2183" t="s">
        <v>8351</v>
      </c>
      <c r="S2183" s="9">
        <f t="shared" si="138"/>
        <v>42772.796909722216</v>
      </c>
      <c r="T2183" s="9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5">
        <f t="shared" si="136"/>
        <v>12725</v>
      </c>
      <c r="E2184"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>
        <f t="shared" si="137"/>
        <v>7862.5</v>
      </c>
      <c r="Q2184" s="5" t="s">
        <v>8333</v>
      </c>
      <c r="R2184" t="s">
        <v>8351</v>
      </c>
      <c r="S2184" s="9">
        <f t="shared" si="138"/>
        <v>41879.692418981482</v>
      </c>
      <c r="T2184" s="9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5">
        <f t="shared" si="136"/>
        <v>7007</v>
      </c>
      <c r="E2185"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>
        <f t="shared" si="137"/>
        <v>4403.5</v>
      </c>
      <c r="Q2185" s="5" t="s">
        <v>8333</v>
      </c>
      <c r="R2185" t="s">
        <v>8351</v>
      </c>
      <c r="S2185" s="9">
        <f t="shared" si="138"/>
        <v>42745.157141203701</v>
      </c>
      <c r="T2185" s="9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5">
        <f t="shared" si="136"/>
        <v>18474</v>
      </c>
      <c r="E2186"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>
        <f t="shared" si="137"/>
        <v>14237</v>
      </c>
      <c r="Q2186" s="5" t="s">
        <v>8333</v>
      </c>
      <c r="R2186" t="s">
        <v>8351</v>
      </c>
      <c r="S2186" s="9">
        <f t="shared" si="138"/>
        <v>42380.481956018521</v>
      </c>
      <c r="T2186" s="9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5">
        <f t="shared" si="136"/>
        <v>87848.5</v>
      </c>
      <c r="E2187"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>
        <f t="shared" si="137"/>
        <v>46424.25</v>
      </c>
      <c r="Q2187" s="5" t="s">
        <v>8333</v>
      </c>
      <c r="R2187" t="s">
        <v>8351</v>
      </c>
      <c r="S2187" s="9">
        <f t="shared" si="138"/>
        <v>41319.141655092586</v>
      </c>
      <c r="T2187" s="9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5">
        <f t="shared" si="136"/>
        <v>1935</v>
      </c>
      <c r="E2188"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>
        <f t="shared" si="137"/>
        <v>10967.5</v>
      </c>
      <c r="Q2188" s="5" t="s">
        <v>8333</v>
      </c>
      <c r="R2188" t="s">
        <v>8351</v>
      </c>
      <c r="S2188" s="9">
        <f t="shared" si="138"/>
        <v>42583.406747685185</v>
      </c>
      <c r="T2188" s="9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5">
        <f t="shared" si="136"/>
        <v>182928.5</v>
      </c>
      <c r="E2189"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>
        <f t="shared" si="137"/>
        <v>101464.25</v>
      </c>
      <c r="Q2189" s="5" t="s">
        <v>8333</v>
      </c>
      <c r="R2189" t="s">
        <v>8351</v>
      </c>
      <c r="S2189" s="9">
        <f t="shared" si="138"/>
        <v>42068.000763888886</v>
      </c>
      <c r="T2189" s="9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5">
        <f t="shared" si="136"/>
        <v>17151</v>
      </c>
      <c r="E2190"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>
        <f t="shared" si="137"/>
        <v>11322.5</v>
      </c>
      <c r="Q2190" s="5" t="s">
        <v>8333</v>
      </c>
      <c r="R2190" t="s">
        <v>8351</v>
      </c>
      <c r="S2190" s="9">
        <f t="shared" si="138"/>
        <v>42633.377789351849</v>
      </c>
      <c r="T2190" s="9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5">
        <f t="shared" si="136"/>
        <v>4839</v>
      </c>
      <c r="E2191"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>
        <f t="shared" si="137"/>
        <v>3019.5</v>
      </c>
      <c r="Q2191" s="5" t="s">
        <v>8333</v>
      </c>
      <c r="R2191" t="s">
        <v>8351</v>
      </c>
      <c r="S2191" s="9">
        <f t="shared" si="138"/>
        <v>42467.579861111109</v>
      </c>
      <c r="T2191" s="9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5">
        <f t="shared" si="136"/>
        <v>16076</v>
      </c>
      <c r="E2192"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>
        <f t="shared" si="137"/>
        <v>17538</v>
      </c>
      <c r="Q2192" s="5" t="s">
        <v>8333</v>
      </c>
      <c r="R2192" t="s">
        <v>8351</v>
      </c>
      <c r="S2192" s="9">
        <f t="shared" si="138"/>
        <v>42417.416712962957</v>
      </c>
      <c r="T2192" s="9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5">
        <f t="shared" si="136"/>
        <v>148</v>
      </c>
      <c r="E2193"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>
        <f t="shared" si="137"/>
        <v>449</v>
      </c>
      <c r="Q2193" s="5" t="s">
        <v>8333</v>
      </c>
      <c r="R2193" t="s">
        <v>8351</v>
      </c>
      <c r="S2193" s="9">
        <f t="shared" si="138"/>
        <v>42768.6253125</v>
      </c>
      <c r="T2193" s="9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5">
        <f t="shared" si="136"/>
        <v>117748.82</v>
      </c>
      <c r="E2194"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>
        <f t="shared" si="137"/>
        <v>64874.41</v>
      </c>
      <c r="Q2194" s="5" t="s">
        <v>8333</v>
      </c>
      <c r="R2194" t="s">
        <v>8351</v>
      </c>
      <c r="S2194" s="9">
        <f t="shared" si="138"/>
        <v>42691.642870370364</v>
      </c>
      <c r="T2194" s="9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5">
        <f t="shared" si="136"/>
        <v>52856</v>
      </c>
      <c r="E2195"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>
        <f t="shared" si="137"/>
        <v>33928</v>
      </c>
      <c r="Q2195" s="5" t="s">
        <v>8333</v>
      </c>
      <c r="R2195" t="s">
        <v>8351</v>
      </c>
      <c r="S2195" s="9">
        <f t="shared" si="138"/>
        <v>42664.197592592587</v>
      </c>
      <c r="T2195" s="9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5">
        <f t="shared" si="136"/>
        <v>43737</v>
      </c>
      <c r="E2196"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>
        <f t="shared" si="137"/>
        <v>26868.5</v>
      </c>
      <c r="Q2196" s="5" t="s">
        <v>8333</v>
      </c>
      <c r="R2196" t="s">
        <v>8351</v>
      </c>
      <c r="S2196" s="9">
        <f t="shared" si="138"/>
        <v>42425.54965277778</v>
      </c>
      <c r="T2196" s="9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5">
        <f t="shared" si="136"/>
        <v>935</v>
      </c>
      <c r="E2197"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>
        <f t="shared" si="137"/>
        <v>2767.5</v>
      </c>
      <c r="Q2197" s="5" t="s">
        <v>8333</v>
      </c>
      <c r="R2197" t="s">
        <v>8351</v>
      </c>
      <c r="S2197" s="9">
        <f t="shared" si="138"/>
        <v>42197.563657407409</v>
      </c>
      <c r="T2197" s="9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5">
        <f t="shared" si="136"/>
        <v>1937</v>
      </c>
      <c r="E2198"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>
        <f t="shared" si="137"/>
        <v>7968.5</v>
      </c>
      <c r="Q2198" s="5" t="s">
        <v>8333</v>
      </c>
      <c r="R2198" t="s">
        <v>8351</v>
      </c>
      <c r="S2198" s="9">
        <f t="shared" si="138"/>
        <v>42675.278958333329</v>
      </c>
      <c r="T2198" s="9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5">
        <f t="shared" si="136"/>
        <v>255309.33000000002</v>
      </c>
      <c r="E2199"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>
        <f t="shared" si="137"/>
        <v>142654.66500000001</v>
      </c>
      <c r="Q2199" s="5" t="s">
        <v>8333</v>
      </c>
      <c r="R2199" t="s">
        <v>8351</v>
      </c>
      <c r="S2199" s="9">
        <f t="shared" si="138"/>
        <v>42033.37568287037</v>
      </c>
      <c r="T2199" s="9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5">
        <f t="shared" si="136"/>
        <v>13157</v>
      </c>
      <c r="E2200"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>
        <f t="shared" si="137"/>
        <v>26578.5</v>
      </c>
      <c r="Q2200" s="5" t="s">
        <v>8333</v>
      </c>
      <c r="R2200" t="s">
        <v>8351</v>
      </c>
      <c r="S2200" s="9">
        <f t="shared" si="138"/>
        <v>42292.305555555555</v>
      </c>
      <c r="T2200" s="9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5">
        <f t="shared" si="136"/>
        <v>4228</v>
      </c>
      <c r="E2201"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>
        <f t="shared" si="137"/>
        <v>6614</v>
      </c>
      <c r="Q2201" s="5" t="s">
        <v>8333</v>
      </c>
      <c r="R2201" t="s">
        <v>8351</v>
      </c>
      <c r="S2201" s="9">
        <f t="shared" si="138"/>
        <v>42262.208310185182</v>
      </c>
      <c r="T2201" s="9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5">
        <f t="shared" si="136"/>
        <v>8843</v>
      </c>
      <c r="E2202"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>
        <f t="shared" si="137"/>
        <v>5421.5</v>
      </c>
      <c r="Q2202" s="5" t="s">
        <v>8333</v>
      </c>
      <c r="R2202" t="s">
        <v>8351</v>
      </c>
      <c r="S2202" s="9">
        <f t="shared" si="138"/>
        <v>42163.417453703696</v>
      </c>
      <c r="T2202" s="9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5">
        <f t="shared" si="136"/>
        <v>310.99</v>
      </c>
      <c r="E2203"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>
        <f t="shared" si="137"/>
        <v>210.495</v>
      </c>
      <c r="Q2203" s="5" t="s">
        <v>8325</v>
      </c>
      <c r="R2203" t="s">
        <v>8330</v>
      </c>
      <c r="S2203" s="9">
        <f t="shared" si="138"/>
        <v>41276.638483796291</v>
      </c>
      <c r="T2203" s="9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5">
        <f t="shared" si="136"/>
        <v>24167.25</v>
      </c>
      <c r="E2204"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>
        <f t="shared" si="137"/>
        <v>14083.625</v>
      </c>
      <c r="Q2204" s="5" t="s">
        <v>8325</v>
      </c>
      <c r="R2204" t="s">
        <v>8330</v>
      </c>
      <c r="S2204" s="9">
        <f t="shared" si="138"/>
        <v>41184.640833333331</v>
      </c>
      <c r="T2204" s="9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5">
        <f t="shared" si="136"/>
        <v>191</v>
      </c>
      <c r="E2205"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>
        <f t="shared" si="137"/>
        <v>1095.5</v>
      </c>
      <c r="Q2205" s="5" t="s">
        <v>8325</v>
      </c>
      <c r="R2205" t="s">
        <v>8330</v>
      </c>
      <c r="S2205" s="9">
        <f t="shared" si="138"/>
        <v>42241.651412037034</v>
      </c>
      <c r="T2205" s="9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5">
        <f t="shared" si="136"/>
        <v>493</v>
      </c>
      <c r="E2206"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>
        <f t="shared" si="137"/>
        <v>996.5</v>
      </c>
      <c r="Q2206" s="5" t="s">
        <v>8325</v>
      </c>
      <c r="R2206" t="s">
        <v>8330</v>
      </c>
      <c r="S2206" s="9">
        <f t="shared" si="138"/>
        <v>41312.103229166663</v>
      </c>
      <c r="T2206" s="9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5">
        <f t="shared" si="136"/>
        <v>390</v>
      </c>
      <c r="E2207"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>
        <f t="shared" si="137"/>
        <v>570</v>
      </c>
      <c r="Q2207" s="5" t="s">
        <v>8325</v>
      </c>
      <c r="R2207" t="s">
        <v>8330</v>
      </c>
      <c r="S2207" s="9">
        <f t="shared" si="138"/>
        <v>41031.613298611112</v>
      </c>
      <c r="T2207" s="9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5">
        <f t="shared" si="136"/>
        <v>30</v>
      </c>
      <c r="E2208"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>
        <f t="shared" si="137"/>
        <v>565</v>
      </c>
      <c r="Q2208" s="5" t="s">
        <v>8325</v>
      </c>
      <c r="R2208" t="s">
        <v>8330</v>
      </c>
      <c r="S2208" s="9">
        <f t="shared" si="138"/>
        <v>40997.048888888887</v>
      </c>
      <c r="T2208" s="9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5">
        <f t="shared" si="136"/>
        <v>0</v>
      </c>
      <c r="E2209"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>
        <f t="shared" si="137"/>
        <v>1000</v>
      </c>
      <c r="Q2209" s="5" t="s">
        <v>8325</v>
      </c>
      <c r="R2209" t="s">
        <v>8330</v>
      </c>
      <c r="S2209" s="9">
        <f t="shared" si="138"/>
        <v>41563.985798611109</v>
      </c>
      <c r="T2209" s="9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5">
        <f t="shared" si="136"/>
        <v>16</v>
      </c>
      <c r="E2210"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>
        <f t="shared" si="137"/>
        <v>508</v>
      </c>
      <c r="Q2210" s="5" t="s">
        <v>8325</v>
      </c>
      <c r="R2210" t="s">
        <v>8330</v>
      </c>
      <c r="S2210" s="9">
        <f t="shared" si="138"/>
        <v>40946.673912037033</v>
      </c>
      <c r="T2210" s="9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5">
        <f t="shared" si="136"/>
        <v>254</v>
      </c>
      <c r="E2211"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>
        <f t="shared" si="137"/>
        <v>377</v>
      </c>
      <c r="Q2211" s="5" t="s">
        <v>8325</v>
      </c>
      <c r="R2211" t="s">
        <v>8330</v>
      </c>
      <c r="S2211" s="9">
        <f t="shared" si="138"/>
        <v>41732.27134259259</v>
      </c>
      <c r="T2211" s="9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5">
        <f t="shared" si="136"/>
        <v>457</v>
      </c>
      <c r="E2212"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>
        <f t="shared" si="137"/>
        <v>2228.5</v>
      </c>
      <c r="Q2212" s="5" t="s">
        <v>8325</v>
      </c>
      <c r="R2212" t="s">
        <v>8330</v>
      </c>
      <c r="S2212" s="9">
        <f t="shared" si="138"/>
        <v>40955.857754629629</v>
      </c>
      <c r="T2212" s="9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5">
        <f t="shared" si="136"/>
        <v>2390</v>
      </c>
      <c r="E2213"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>
        <f t="shared" si="137"/>
        <v>2445</v>
      </c>
      <c r="Q2213" s="5" t="s">
        <v>8325</v>
      </c>
      <c r="R2213" t="s">
        <v>8330</v>
      </c>
      <c r="S2213" s="9">
        <f t="shared" si="138"/>
        <v>41716.576678240737</v>
      </c>
      <c r="T2213" s="9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5">
        <f t="shared" si="136"/>
        <v>863</v>
      </c>
      <c r="E2214"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>
        <f t="shared" si="137"/>
        <v>3431.5</v>
      </c>
      <c r="Q2214" s="5" t="s">
        <v>8325</v>
      </c>
      <c r="R2214" t="s">
        <v>8330</v>
      </c>
      <c r="S2214" s="9">
        <f t="shared" si="138"/>
        <v>41548.539085648146</v>
      </c>
      <c r="T2214" s="9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5">
        <f t="shared" si="136"/>
        <v>5</v>
      </c>
      <c r="E2215"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>
        <f t="shared" si="137"/>
        <v>5</v>
      </c>
      <c r="Q2215" s="5" t="s">
        <v>8325</v>
      </c>
      <c r="R2215" t="s">
        <v>8330</v>
      </c>
      <c r="S2215" s="9">
        <f t="shared" si="138"/>
        <v>42109.617812499993</v>
      </c>
      <c r="T2215" s="9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5">
        <f t="shared" si="136"/>
        <v>1155.01</v>
      </c>
      <c r="E2216"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>
        <f t="shared" si="137"/>
        <v>877.505</v>
      </c>
      <c r="Q2216" s="5" t="s">
        <v>8325</v>
      </c>
      <c r="R2216" t="s">
        <v>8330</v>
      </c>
      <c r="S2216" s="9">
        <f t="shared" si="138"/>
        <v>41646.58388888889</v>
      </c>
      <c r="T2216" s="9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5">
        <f t="shared" si="136"/>
        <v>310</v>
      </c>
      <c r="E2217"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>
        <f t="shared" si="137"/>
        <v>430</v>
      </c>
      <c r="Q2217" s="5" t="s">
        <v>8325</v>
      </c>
      <c r="R2217" t="s">
        <v>8330</v>
      </c>
      <c r="S2217" s="9">
        <f t="shared" si="138"/>
        <v>40958.508935185186</v>
      </c>
      <c r="T2217" s="9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5">
        <f t="shared" si="136"/>
        <v>17</v>
      </c>
      <c r="E2218"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>
        <f t="shared" si="137"/>
        <v>158.5</v>
      </c>
      <c r="Q2218" s="5" t="s">
        <v>8325</v>
      </c>
      <c r="R2218" t="s">
        <v>8330</v>
      </c>
      <c r="S2218" s="9">
        <f t="shared" si="138"/>
        <v>42194.543344907404</v>
      </c>
      <c r="T2218" s="9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5">
        <f t="shared" si="136"/>
        <v>5</v>
      </c>
      <c r="E2219"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>
        <f t="shared" si="137"/>
        <v>212.5</v>
      </c>
      <c r="Q2219" s="5" t="s">
        <v>8325</v>
      </c>
      <c r="R2219" t="s">
        <v>8330</v>
      </c>
      <c r="S2219" s="9">
        <f t="shared" si="138"/>
        <v>42299.568437499998</v>
      </c>
      <c r="T2219" s="9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5">
        <f t="shared" si="136"/>
        <v>456.65999999999985</v>
      </c>
      <c r="E2220"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>
        <f t="shared" si="137"/>
        <v>1228.33</v>
      </c>
      <c r="Q2220" s="5" t="s">
        <v>8325</v>
      </c>
      <c r="R2220" t="s">
        <v>8330</v>
      </c>
      <c r="S2220" s="9">
        <f t="shared" si="138"/>
        <v>41127.603969907403</v>
      </c>
      <c r="T2220" s="9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5">
        <f t="shared" si="136"/>
        <v>15</v>
      </c>
      <c r="E2221"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>
        <f t="shared" si="137"/>
        <v>507.5</v>
      </c>
      <c r="Q2221" s="5" t="s">
        <v>8325</v>
      </c>
      <c r="R2221" t="s">
        <v>8330</v>
      </c>
      <c r="S2221" s="9">
        <f t="shared" si="138"/>
        <v>42205.510555555556</v>
      </c>
      <c r="T2221" s="9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5">
        <f t="shared" si="136"/>
        <v>40</v>
      </c>
      <c r="E2222"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>
        <f t="shared" si="137"/>
        <v>1770</v>
      </c>
      <c r="Q2222" s="5" t="s">
        <v>8325</v>
      </c>
      <c r="R2222" t="s">
        <v>8330</v>
      </c>
      <c r="S2222" s="9">
        <f t="shared" si="138"/>
        <v>41451.852268518516</v>
      </c>
      <c r="T2222" s="9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5">
        <f t="shared" si="136"/>
        <v>609</v>
      </c>
      <c r="E2223"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>
        <f t="shared" si="137"/>
        <v>4054.5</v>
      </c>
      <c r="Q2223" s="5" t="s">
        <v>8333</v>
      </c>
      <c r="R2223" t="s">
        <v>8351</v>
      </c>
      <c r="S2223" s="9">
        <f t="shared" si="138"/>
        <v>42452.458437499998</v>
      </c>
      <c r="T2223" s="9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5">
        <f t="shared" si="136"/>
        <v>313</v>
      </c>
      <c r="E2224"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>
        <f t="shared" si="137"/>
        <v>406.5</v>
      </c>
      <c r="Q2224" s="5" t="s">
        <v>8333</v>
      </c>
      <c r="R2224" t="s">
        <v>8351</v>
      </c>
      <c r="S2224" s="9">
        <f t="shared" si="138"/>
        <v>40906.579247685186</v>
      </c>
      <c r="T2224" s="9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5">
        <f t="shared" si="136"/>
        <v>1131</v>
      </c>
      <c r="E2225"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>
        <f t="shared" si="137"/>
        <v>10315.5</v>
      </c>
      <c r="Q2225" s="5" t="s">
        <v>8333</v>
      </c>
      <c r="R2225" t="s">
        <v>8351</v>
      </c>
      <c r="S2225" s="9">
        <f t="shared" si="138"/>
        <v>42152.432500000003</v>
      </c>
      <c r="T2225" s="9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5">
        <f t="shared" si="136"/>
        <v>14315</v>
      </c>
      <c r="E2226"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>
        <f t="shared" si="137"/>
        <v>12157.5</v>
      </c>
      <c r="Q2226" s="5" t="s">
        <v>8333</v>
      </c>
      <c r="R2226" t="s">
        <v>8351</v>
      </c>
      <c r="S2226" s="9">
        <f t="shared" si="138"/>
        <v>42644.459201388883</v>
      </c>
      <c r="T2226" s="9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5">
        <f t="shared" si="136"/>
        <v>177415.01</v>
      </c>
      <c r="E2227"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>
        <f t="shared" si="137"/>
        <v>99207.505000000005</v>
      </c>
      <c r="Q2227" s="5" t="s">
        <v>8333</v>
      </c>
      <c r="R2227" t="s">
        <v>8351</v>
      </c>
      <c r="S2227" s="9">
        <f t="shared" si="138"/>
        <v>41873.583506944444</v>
      </c>
      <c r="T2227" s="9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5">
        <f t="shared" si="136"/>
        <v>1523.3100000000013</v>
      </c>
      <c r="E2228"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>
        <f t="shared" si="137"/>
        <v>9761.6550000000007</v>
      </c>
      <c r="Q2228" s="5" t="s">
        <v>8333</v>
      </c>
      <c r="R2228" t="s">
        <v>8351</v>
      </c>
      <c r="S2228" s="9">
        <f t="shared" si="138"/>
        <v>42381.590532407405</v>
      </c>
      <c r="T2228" s="9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5">
        <f t="shared" si="136"/>
        <v>7459</v>
      </c>
      <c r="E2229"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>
        <f t="shared" si="137"/>
        <v>10229.5</v>
      </c>
      <c r="Q2229" s="5" t="s">
        <v>8333</v>
      </c>
      <c r="R2229" t="s">
        <v>8351</v>
      </c>
      <c r="S2229" s="9">
        <f t="shared" si="138"/>
        <v>41561.599016203698</v>
      </c>
      <c r="T2229" s="9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5">
        <f t="shared" si="136"/>
        <v>10744.9</v>
      </c>
      <c r="E2230"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>
        <f t="shared" si="137"/>
        <v>5872.45</v>
      </c>
      <c r="Q2230" s="5" t="s">
        <v>8333</v>
      </c>
      <c r="R2230" t="s">
        <v>8351</v>
      </c>
      <c r="S2230" s="9">
        <f t="shared" si="138"/>
        <v>42202.069861111107</v>
      </c>
      <c r="T2230" s="9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5">
        <f t="shared" si="136"/>
        <v>5692.33</v>
      </c>
      <c r="E2231"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>
        <f t="shared" si="137"/>
        <v>6852.165</v>
      </c>
      <c r="Q2231" s="5" t="s">
        <v>8333</v>
      </c>
      <c r="R2231" t="s">
        <v>8351</v>
      </c>
      <c r="S2231" s="9">
        <f t="shared" si="138"/>
        <v>41484.455914351849</v>
      </c>
      <c r="T2231" s="9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5">
        <f t="shared" si="136"/>
        <v>2206</v>
      </c>
      <c r="E2232"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>
        <f t="shared" si="137"/>
        <v>5353</v>
      </c>
      <c r="Q2232" s="5" t="s">
        <v>8333</v>
      </c>
      <c r="R2232" t="s">
        <v>8351</v>
      </c>
      <c r="S2232" s="9">
        <f t="shared" si="138"/>
        <v>41724.672766203701</v>
      </c>
      <c r="T2232" s="9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5">
        <f t="shared" si="136"/>
        <v>27803.24</v>
      </c>
      <c r="E2233"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>
        <f t="shared" si="137"/>
        <v>15151.62</v>
      </c>
      <c r="Q2233" s="5" t="s">
        <v>8333</v>
      </c>
      <c r="R2233" t="s">
        <v>8351</v>
      </c>
      <c r="S2233" s="9">
        <f t="shared" si="138"/>
        <v>41423.702557870369</v>
      </c>
      <c r="T2233" s="9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5">
        <f t="shared" si="136"/>
        <v>19790</v>
      </c>
      <c r="E2234"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>
        <f t="shared" si="137"/>
        <v>12395</v>
      </c>
      <c r="Q2234" s="5" t="s">
        <v>8333</v>
      </c>
      <c r="R2234" t="s">
        <v>8351</v>
      </c>
      <c r="S2234" s="9">
        <f t="shared" si="138"/>
        <v>41806.585740740738</v>
      </c>
      <c r="T2234" s="9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5">
        <f t="shared" si="136"/>
        <v>5801</v>
      </c>
      <c r="E2235"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>
        <f t="shared" si="137"/>
        <v>4150.5</v>
      </c>
      <c r="Q2235" s="5" t="s">
        <v>8333</v>
      </c>
      <c r="R2235" t="s">
        <v>8351</v>
      </c>
      <c r="S2235" s="9">
        <f t="shared" si="138"/>
        <v>42331.170590277776</v>
      </c>
      <c r="T2235" s="9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5">
        <f t="shared" si="136"/>
        <v>1065</v>
      </c>
      <c r="E2236"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>
        <f t="shared" si="137"/>
        <v>582.5</v>
      </c>
      <c r="Q2236" s="5" t="s">
        <v>8333</v>
      </c>
      <c r="R2236" t="s">
        <v>8351</v>
      </c>
      <c r="S2236" s="9">
        <f t="shared" si="138"/>
        <v>42710.616284722222</v>
      </c>
      <c r="T2236" s="9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5">
        <f t="shared" si="136"/>
        <v>6931</v>
      </c>
      <c r="E2237"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>
        <f t="shared" si="137"/>
        <v>9965.5</v>
      </c>
      <c r="Q2237" s="5" t="s">
        <v>8333</v>
      </c>
      <c r="R2237" t="s">
        <v>8351</v>
      </c>
      <c r="S2237" s="9">
        <f t="shared" si="138"/>
        <v>42061.813784722217</v>
      </c>
      <c r="T2237" s="9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5">
        <f t="shared" si="136"/>
        <v>12239</v>
      </c>
      <c r="E2238"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>
        <f t="shared" si="137"/>
        <v>7519.5</v>
      </c>
      <c r="Q2238" s="5" t="s">
        <v>8333</v>
      </c>
      <c r="R2238" t="s">
        <v>8351</v>
      </c>
      <c r="S2238" s="9">
        <f t="shared" si="138"/>
        <v>42371.408831018511</v>
      </c>
      <c r="T2238" s="9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5">
        <f t="shared" si="136"/>
        <v>45527</v>
      </c>
      <c r="E2239"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>
        <f t="shared" si="137"/>
        <v>31763.5</v>
      </c>
      <c r="Q2239" s="5" t="s">
        <v>8333</v>
      </c>
      <c r="R2239" t="s">
        <v>8351</v>
      </c>
      <c r="S2239" s="9">
        <f t="shared" si="138"/>
        <v>41914.794942129629</v>
      </c>
      <c r="T2239" s="9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5">
        <f t="shared" si="136"/>
        <v>1496</v>
      </c>
      <c r="E2240"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>
        <f t="shared" si="137"/>
        <v>2748</v>
      </c>
      <c r="Q2240" s="5" t="s">
        <v>8333</v>
      </c>
      <c r="R2240" t="s">
        <v>8351</v>
      </c>
      <c r="S2240" s="9">
        <f t="shared" si="138"/>
        <v>42774.41337962963</v>
      </c>
      <c r="T2240" s="9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5">
        <f t="shared" si="136"/>
        <v>7006.6699999999983</v>
      </c>
      <c r="E2241"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>
        <f t="shared" si="137"/>
        <v>16003.334999999999</v>
      </c>
      <c r="Q2241" s="5" t="s">
        <v>8333</v>
      </c>
      <c r="R2241" t="s">
        <v>8351</v>
      </c>
      <c r="S2241" s="9">
        <f t="shared" si="138"/>
        <v>41572.750162037039</v>
      </c>
      <c r="T2241" s="9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5">
        <f t="shared" si="136"/>
        <v>8534</v>
      </c>
      <c r="E2242"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>
        <f t="shared" si="137"/>
        <v>6767</v>
      </c>
      <c r="Q2242" s="5" t="s">
        <v>8333</v>
      </c>
      <c r="R2242" t="s">
        <v>8351</v>
      </c>
      <c r="S2242" s="9">
        <f t="shared" si="138"/>
        <v>42452.617407407401</v>
      </c>
      <c r="T2242" s="9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5">
        <f t="shared" ref="D2243:D2306" si="140">F2243-E2243</f>
        <v>7064</v>
      </c>
      <c r="E2243"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>
        <f t="shared" ref="P2243:P2306" si="141">AVERAGE(D2243:E2243)</f>
        <v>4032</v>
      </c>
      <c r="Q2243" s="5" t="s">
        <v>8333</v>
      </c>
      <c r="R2243" t="s">
        <v>8351</v>
      </c>
      <c r="S2243" s="9">
        <f t="shared" ref="S2243:S2306" si="142">(K2243/86400)+25569+(-5/24)</f>
        <v>42766.619212962956</v>
      </c>
      <c r="T2243" s="9">
        <f t="shared" ref="T2243:T2306" si="143">(J2243/86400)+25569+(-5/24)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5">
        <f t="shared" si="140"/>
        <v>126009.76000000001</v>
      </c>
      <c r="E2244"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>
        <f t="shared" si="141"/>
        <v>68004.88</v>
      </c>
      <c r="Q2244" s="5" t="s">
        <v>8333</v>
      </c>
      <c r="R2244" t="s">
        <v>8351</v>
      </c>
      <c r="S2244" s="9">
        <f t="shared" si="142"/>
        <v>41569.367280092592</v>
      </c>
      <c r="T2244" s="9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5">
        <f t="shared" si="140"/>
        <v>9301.5</v>
      </c>
      <c r="E2245"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>
        <f t="shared" si="141"/>
        <v>4651.25</v>
      </c>
      <c r="Q2245" s="5" t="s">
        <v>8333</v>
      </c>
      <c r="R2245" t="s">
        <v>8351</v>
      </c>
      <c r="S2245" s="9">
        <f t="shared" si="142"/>
        <v>42800.542708333327</v>
      </c>
      <c r="T2245" s="9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5">
        <f t="shared" si="140"/>
        <v>13851</v>
      </c>
      <c r="E2246"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>
        <f t="shared" si="141"/>
        <v>9425.5</v>
      </c>
      <c r="Q2246" s="5" t="s">
        <v>8333</v>
      </c>
      <c r="R2246" t="s">
        <v>8351</v>
      </c>
      <c r="S2246" s="9">
        <f t="shared" si="142"/>
        <v>42647.610486111109</v>
      </c>
      <c r="T2246" s="9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5">
        <f t="shared" si="140"/>
        <v>101881</v>
      </c>
      <c r="E2247"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>
        <f t="shared" si="141"/>
        <v>52940.5</v>
      </c>
      <c r="Q2247" s="5" t="s">
        <v>8333</v>
      </c>
      <c r="R2247" t="s">
        <v>8351</v>
      </c>
      <c r="S2247" s="9">
        <f t="shared" si="142"/>
        <v>41660.500196759254</v>
      </c>
      <c r="T2247" s="9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5">
        <f t="shared" si="140"/>
        <v>3</v>
      </c>
      <c r="E2248"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>
        <f t="shared" si="141"/>
        <v>1251.5</v>
      </c>
      <c r="Q2248" s="5" t="s">
        <v>8333</v>
      </c>
      <c r="R2248" t="s">
        <v>8351</v>
      </c>
      <c r="S2248" s="9">
        <f t="shared" si="142"/>
        <v>42221.583449074074</v>
      </c>
      <c r="T2248" s="9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5">
        <f t="shared" si="140"/>
        <v>824</v>
      </c>
      <c r="E2249"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>
        <f t="shared" si="141"/>
        <v>9662</v>
      </c>
      <c r="Q2249" s="5" t="s">
        <v>8333</v>
      </c>
      <c r="R2249" t="s">
        <v>8351</v>
      </c>
      <c r="S2249" s="9">
        <f t="shared" si="142"/>
        <v>42200.457928240743</v>
      </c>
      <c r="T2249" s="9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5">
        <f t="shared" si="140"/>
        <v>505</v>
      </c>
      <c r="E2250"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>
        <f t="shared" si="141"/>
        <v>3752.5</v>
      </c>
      <c r="Q2250" s="5" t="s">
        <v>8333</v>
      </c>
      <c r="R2250" t="s">
        <v>8351</v>
      </c>
      <c r="S2250" s="9">
        <f t="shared" si="142"/>
        <v>42688.667569444442</v>
      </c>
      <c r="T2250" s="9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5">
        <f t="shared" si="140"/>
        <v>2407</v>
      </c>
      <c r="E2251"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>
        <f t="shared" si="141"/>
        <v>2953.5</v>
      </c>
      <c r="Q2251" s="5" t="s">
        <v>8333</v>
      </c>
      <c r="R2251" t="s">
        <v>8351</v>
      </c>
      <c r="S2251" s="9">
        <f t="shared" si="142"/>
        <v>41336.49496527778</v>
      </c>
      <c r="T2251" s="9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5">
        <f t="shared" si="140"/>
        <v>218778</v>
      </c>
      <c r="E2252"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>
        <f t="shared" si="141"/>
        <v>121889</v>
      </c>
      <c r="Q2252" s="5" t="s">
        <v>8333</v>
      </c>
      <c r="R2252" t="s">
        <v>8351</v>
      </c>
      <c r="S2252" s="9">
        <f t="shared" si="142"/>
        <v>42676.7971412037</v>
      </c>
      <c r="T2252" s="9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5">
        <f t="shared" si="140"/>
        <v>2928.1900000000005</v>
      </c>
      <c r="E2253"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>
        <f t="shared" si="141"/>
        <v>5714.0950000000003</v>
      </c>
      <c r="Q2253" s="5" t="s">
        <v>8333</v>
      </c>
      <c r="R2253" t="s">
        <v>8351</v>
      </c>
      <c r="S2253" s="9">
        <f t="shared" si="142"/>
        <v>41846.137465277774</v>
      </c>
      <c r="T2253" s="9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5">
        <f t="shared" si="140"/>
        <v>15505</v>
      </c>
      <c r="E2254"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>
        <f t="shared" si="141"/>
        <v>12252.5</v>
      </c>
      <c r="Q2254" s="5" t="s">
        <v>8333</v>
      </c>
      <c r="R2254" t="s">
        <v>8351</v>
      </c>
      <c r="S2254" s="9">
        <f t="shared" si="142"/>
        <v>42573.119652777772</v>
      </c>
      <c r="T2254" s="9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5">
        <f t="shared" si="140"/>
        <v>1015</v>
      </c>
      <c r="E2255"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>
        <f t="shared" si="141"/>
        <v>4507.5</v>
      </c>
      <c r="Q2255" s="5" t="s">
        <v>8333</v>
      </c>
      <c r="R2255" t="s">
        <v>8351</v>
      </c>
      <c r="S2255" s="9">
        <f t="shared" si="142"/>
        <v>42296.422997685186</v>
      </c>
      <c r="T2255" s="9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5">
        <f t="shared" si="140"/>
        <v>1799</v>
      </c>
      <c r="E2256"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>
        <f t="shared" si="141"/>
        <v>1149.5</v>
      </c>
      <c r="Q2256" s="5" t="s">
        <v>8333</v>
      </c>
      <c r="R2256" t="s">
        <v>8351</v>
      </c>
      <c r="S2256" s="9">
        <f t="shared" si="142"/>
        <v>42752.439444444441</v>
      </c>
      <c r="T2256" s="9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5">
        <f t="shared" si="140"/>
        <v>7373</v>
      </c>
      <c r="E2257"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>
        <f t="shared" si="141"/>
        <v>5661.5</v>
      </c>
      <c r="Q2257" s="5" t="s">
        <v>8333</v>
      </c>
      <c r="R2257" t="s">
        <v>8351</v>
      </c>
      <c r="S2257" s="9">
        <f t="shared" si="142"/>
        <v>42467.743645833332</v>
      </c>
      <c r="T2257" s="9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5">
        <f t="shared" si="140"/>
        <v>589</v>
      </c>
      <c r="E2258"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>
        <f t="shared" si="141"/>
        <v>534.5</v>
      </c>
      <c r="Q2258" s="5" t="s">
        <v>8333</v>
      </c>
      <c r="R2258" t="s">
        <v>8351</v>
      </c>
      <c r="S2258" s="9">
        <f t="shared" si="142"/>
        <v>42682.243587962956</v>
      </c>
      <c r="T2258" s="9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5">
        <f t="shared" si="140"/>
        <v>13403.5</v>
      </c>
      <c r="E2259"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>
        <f t="shared" si="141"/>
        <v>7951.75</v>
      </c>
      <c r="Q2259" s="5" t="s">
        <v>8333</v>
      </c>
      <c r="R2259" t="s">
        <v>8351</v>
      </c>
      <c r="S2259" s="9">
        <f t="shared" si="142"/>
        <v>42505.728344907409</v>
      </c>
      <c r="T2259" s="9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5">
        <f t="shared" si="140"/>
        <v>1023</v>
      </c>
      <c r="E2260"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>
        <f t="shared" si="141"/>
        <v>1611.5</v>
      </c>
      <c r="Q2260" s="5" t="s">
        <v>8333</v>
      </c>
      <c r="R2260" t="s">
        <v>8351</v>
      </c>
      <c r="S2260" s="9">
        <f t="shared" si="142"/>
        <v>42136.542673611104</v>
      </c>
      <c r="T2260" s="9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5">
        <f t="shared" si="140"/>
        <v>17671</v>
      </c>
      <c r="E2261"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>
        <f t="shared" si="141"/>
        <v>9335.5</v>
      </c>
      <c r="Q2261" s="5" t="s">
        <v>8333</v>
      </c>
      <c r="R2261" t="s">
        <v>8351</v>
      </c>
      <c r="S2261" s="9">
        <f t="shared" si="142"/>
        <v>42702.59648148148</v>
      </c>
      <c r="T2261" s="9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5">
        <f t="shared" si="140"/>
        <v>5673</v>
      </c>
      <c r="E2262"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>
        <f t="shared" si="141"/>
        <v>4086.5</v>
      </c>
      <c r="Q2262" s="5" t="s">
        <v>8333</v>
      </c>
      <c r="R2262" t="s">
        <v>8351</v>
      </c>
      <c r="S2262" s="9">
        <f t="shared" si="142"/>
        <v>41694.808449074073</v>
      </c>
      <c r="T2262" s="9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5">
        <f t="shared" si="140"/>
        <v>6795</v>
      </c>
      <c r="E2263"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>
        <f t="shared" si="141"/>
        <v>3897.5</v>
      </c>
      <c r="Q2263" s="5" t="s">
        <v>8333</v>
      </c>
      <c r="R2263" t="s">
        <v>8351</v>
      </c>
      <c r="S2263" s="9">
        <f t="shared" si="142"/>
        <v>42759.516435185178</v>
      </c>
      <c r="T2263" s="9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5">
        <f t="shared" si="140"/>
        <v>1787</v>
      </c>
      <c r="E2264"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>
        <f t="shared" si="141"/>
        <v>2543.5</v>
      </c>
      <c r="Q2264" s="5" t="s">
        <v>8333</v>
      </c>
      <c r="R2264" t="s">
        <v>8351</v>
      </c>
      <c r="S2264" s="9">
        <f t="shared" si="142"/>
        <v>41926.376828703702</v>
      </c>
      <c r="T2264" s="9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5">
        <f t="shared" si="140"/>
        <v>1166</v>
      </c>
      <c r="E2265"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>
        <f t="shared" si="141"/>
        <v>4333</v>
      </c>
      <c r="Q2265" s="5" t="s">
        <v>8333</v>
      </c>
      <c r="R2265" t="s">
        <v>8351</v>
      </c>
      <c r="S2265" s="9">
        <f t="shared" si="142"/>
        <v>42014.623993055553</v>
      </c>
      <c r="T2265" s="9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5">
        <f t="shared" si="140"/>
        <v>4802</v>
      </c>
      <c r="E2266"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>
        <f t="shared" si="141"/>
        <v>5401</v>
      </c>
      <c r="Q2266" s="5" t="s">
        <v>8333</v>
      </c>
      <c r="R2266" t="s">
        <v>8351</v>
      </c>
      <c r="S2266" s="9">
        <f t="shared" si="142"/>
        <v>42496.374004629623</v>
      </c>
      <c r="T2266" s="9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5">
        <f t="shared" si="140"/>
        <v>397</v>
      </c>
      <c r="E2267"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>
        <f t="shared" si="141"/>
        <v>298.5</v>
      </c>
      <c r="Q2267" s="5" t="s">
        <v>8333</v>
      </c>
      <c r="R2267" t="s">
        <v>8351</v>
      </c>
      <c r="S2267" s="9">
        <f t="shared" si="142"/>
        <v>42689.644756944443</v>
      </c>
      <c r="T2267" s="9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5">
        <f t="shared" si="140"/>
        <v>3304</v>
      </c>
      <c r="E2268"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>
        <f t="shared" si="141"/>
        <v>2402</v>
      </c>
      <c r="Q2268" s="5" t="s">
        <v>8333</v>
      </c>
      <c r="R2268" t="s">
        <v>8351</v>
      </c>
      <c r="S2268" s="9">
        <f t="shared" si="142"/>
        <v>42469.666574074072</v>
      </c>
      <c r="T2268" s="9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5">
        <f t="shared" si="140"/>
        <v>56105</v>
      </c>
      <c r="E2269"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>
        <f t="shared" si="141"/>
        <v>38052.5</v>
      </c>
      <c r="Q2269" s="5" t="s">
        <v>8333</v>
      </c>
      <c r="R2269" t="s">
        <v>8351</v>
      </c>
      <c r="S2269" s="9">
        <f t="shared" si="142"/>
        <v>41968.621493055551</v>
      </c>
      <c r="T2269" s="9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5">
        <f t="shared" si="140"/>
        <v>728</v>
      </c>
      <c r="E2270"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>
        <f t="shared" si="141"/>
        <v>14364</v>
      </c>
      <c r="Q2270" s="5" t="s">
        <v>8333</v>
      </c>
      <c r="R2270" t="s">
        <v>8351</v>
      </c>
      <c r="S2270" s="9">
        <f t="shared" si="142"/>
        <v>42775.874016203707</v>
      </c>
      <c r="T2270" s="9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5">
        <f t="shared" si="140"/>
        <v>42541</v>
      </c>
      <c r="E2271"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>
        <f t="shared" si="141"/>
        <v>22520.5</v>
      </c>
      <c r="Q2271" s="5" t="s">
        <v>8333</v>
      </c>
      <c r="R2271" t="s">
        <v>8351</v>
      </c>
      <c r="S2271" s="9">
        <f t="shared" si="142"/>
        <v>42776.496099537035</v>
      </c>
      <c r="T2271" s="9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5">
        <f t="shared" si="140"/>
        <v>155062</v>
      </c>
      <c r="E2272"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>
        <f t="shared" si="141"/>
        <v>90031</v>
      </c>
      <c r="Q2272" s="5" t="s">
        <v>8333</v>
      </c>
      <c r="R2272" t="s">
        <v>8351</v>
      </c>
      <c r="S2272" s="9">
        <f t="shared" si="142"/>
        <v>42725.661030092589</v>
      </c>
      <c r="T2272" s="9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5">
        <f t="shared" si="140"/>
        <v>36618</v>
      </c>
      <c r="E2273"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>
        <f t="shared" si="141"/>
        <v>28309</v>
      </c>
      <c r="Q2273" s="5" t="s">
        <v>8333</v>
      </c>
      <c r="R2273" t="s">
        <v>8351</v>
      </c>
      <c r="S2273" s="9">
        <f t="shared" si="142"/>
        <v>42683.791712962957</v>
      </c>
      <c r="T2273" s="9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5">
        <f t="shared" si="140"/>
        <v>12566</v>
      </c>
      <c r="E2274"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>
        <f t="shared" si="141"/>
        <v>6783</v>
      </c>
      <c r="Q2274" s="5" t="s">
        <v>8333</v>
      </c>
      <c r="R2274" t="s">
        <v>8351</v>
      </c>
      <c r="S2274" s="9">
        <f t="shared" si="142"/>
        <v>42315.491157407407</v>
      </c>
      <c r="T2274" s="9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5">
        <f t="shared" si="140"/>
        <v>3009</v>
      </c>
      <c r="E2275"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>
        <f t="shared" si="141"/>
        <v>2754.5</v>
      </c>
      <c r="Q2275" s="5" t="s">
        <v>8333</v>
      </c>
      <c r="R2275" t="s">
        <v>8351</v>
      </c>
      <c r="S2275" s="9">
        <f t="shared" si="142"/>
        <v>42781.340763888882</v>
      </c>
      <c r="T2275" s="9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5">
        <f t="shared" si="140"/>
        <v>490</v>
      </c>
      <c r="E2276"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>
        <f t="shared" si="141"/>
        <v>1495</v>
      </c>
      <c r="Q2276" s="5" t="s">
        <v>8333</v>
      </c>
      <c r="R2276" t="s">
        <v>8351</v>
      </c>
      <c r="S2276" s="9">
        <f t="shared" si="142"/>
        <v>41663.292326388888</v>
      </c>
      <c r="T2276" s="9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5">
        <f t="shared" si="140"/>
        <v>2000.5</v>
      </c>
      <c r="E2277"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>
        <f t="shared" si="141"/>
        <v>1325.25</v>
      </c>
      <c r="Q2277" s="5" t="s">
        <v>8333</v>
      </c>
      <c r="R2277" t="s">
        <v>8351</v>
      </c>
      <c r="S2277" s="9">
        <f t="shared" si="142"/>
        <v>41965.408321759256</v>
      </c>
      <c r="T2277" s="9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5">
        <f t="shared" si="140"/>
        <v>267</v>
      </c>
      <c r="E2278"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>
        <f t="shared" si="141"/>
        <v>2428</v>
      </c>
      <c r="Q2278" s="5" t="s">
        <v>8333</v>
      </c>
      <c r="R2278" t="s">
        <v>8351</v>
      </c>
      <c r="S2278" s="9">
        <f t="shared" si="142"/>
        <v>41614.443159722221</v>
      </c>
      <c r="T2278" s="9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5">
        <f t="shared" si="140"/>
        <v>3492</v>
      </c>
      <c r="E2279"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>
        <f t="shared" si="141"/>
        <v>5996</v>
      </c>
      <c r="Q2279" s="5" t="s">
        <v>8333</v>
      </c>
      <c r="R2279" t="s">
        <v>8351</v>
      </c>
      <c r="S2279" s="9">
        <f t="shared" si="142"/>
        <v>40936.470173611109</v>
      </c>
      <c r="T2279" s="9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5">
        <f t="shared" si="140"/>
        <v>3414</v>
      </c>
      <c r="E2280"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>
        <f t="shared" si="141"/>
        <v>2707</v>
      </c>
      <c r="Q2280" s="5" t="s">
        <v>8333</v>
      </c>
      <c r="R2280" t="s">
        <v>8351</v>
      </c>
      <c r="S2280" s="9">
        <f t="shared" si="142"/>
        <v>42338.500775462962</v>
      </c>
      <c r="T2280" s="9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5">
        <f t="shared" si="140"/>
        <v>538</v>
      </c>
      <c r="E2281"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>
        <f t="shared" si="141"/>
        <v>769</v>
      </c>
      <c r="Q2281" s="5" t="s">
        <v>8333</v>
      </c>
      <c r="R2281" t="s">
        <v>8351</v>
      </c>
      <c r="S2281" s="9">
        <f t="shared" si="142"/>
        <v>42020.598368055558</v>
      </c>
      <c r="T2281" s="9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5">
        <f t="shared" si="140"/>
        <v>29750.5</v>
      </c>
      <c r="E2282"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>
        <f t="shared" si="141"/>
        <v>19775.25</v>
      </c>
      <c r="Q2282" s="5" t="s">
        <v>8333</v>
      </c>
      <c r="R2282" t="s">
        <v>8351</v>
      </c>
      <c r="S2282" s="9">
        <f t="shared" si="142"/>
        <v>42234.416562499995</v>
      </c>
      <c r="T2282" s="9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5">
        <f t="shared" si="140"/>
        <v>255</v>
      </c>
      <c r="E2283"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>
        <f t="shared" si="141"/>
        <v>277.5</v>
      </c>
      <c r="Q2283" s="5" t="s">
        <v>8325</v>
      </c>
      <c r="R2283" t="s">
        <v>8326</v>
      </c>
      <c r="S2283" s="9">
        <f t="shared" si="142"/>
        <v>40687.077511574069</v>
      </c>
      <c r="T2283" s="9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5">
        <f t="shared" si="140"/>
        <v>640</v>
      </c>
      <c r="E2284"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>
        <f t="shared" si="141"/>
        <v>695</v>
      </c>
      <c r="Q2284" s="5" t="s">
        <v>8325</v>
      </c>
      <c r="R2284" t="s">
        <v>8326</v>
      </c>
      <c r="S2284" s="9">
        <f t="shared" si="142"/>
        <v>42322.966273148144</v>
      </c>
      <c r="T2284" s="9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5">
        <f t="shared" si="140"/>
        <v>25.659999999999854</v>
      </c>
      <c r="E2285"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>
        <f t="shared" si="141"/>
        <v>1512.83</v>
      </c>
      <c r="Q2285" s="5" t="s">
        <v>8325</v>
      </c>
      <c r="R2285" t="s">
        <v>8326</v>
      </c>
      <c r="S2285" s="9">
        <f t="shared" si="142"/>
        <v>40977.916712962957</v>
      </c>
      <c r="T2285" s="9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5">
        <f t="shared" si="140"/>
        <v>373.27000000000044</v>
      </c>
      <c r="E2286"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>
        <f t="shared" si="141"/>
        <v>3186.6350000000002</v>
      </c>
      <c r="Q2286" s="5" t="s">
        <v>8325</v>
      </c>
      <c r="R2286" t="s">
        <v>8326</v>
      </c>
      <c r="S2286" s="9">
        <f t="shared" si="142"/>
        <v>40585.588483796295</v>
      </c>
      <c r="T2286" s="9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5">
        <f t="shared" si="140"/>
        <v>641</v>
      </c>
      <c r="E2287"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>
        <f t="shared" si="141"/>
        <v>1820.5</v>
      </c>
      <c r="Q2287" s="5" t="s">
        <v>8325</v>
      </c>
      <c r="R2287" t="s">
        <v>8326</v>
      </c>
      <c r="S2287" s="9">
        <f t="shared" si="142"/>
        <v>41058.977349537039</v>
      </c>
      <c r="T2287" s="9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5">
        <f t="shared" si="140"/>
        <v>1</v>
      </c>
      <c r="E2288"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>
        <f t="shared" si="141"/>
        <v>750.5</v>
      </c>
      <c r="Q2288" s="5" t="s">
        <v>8325</v>
      </c>
      <c r="R2288" t="s">
        <v>8326</v>
      </c>
      <c r="S2288" s="9">
        <f t="shared" si="142"/>
        <v>41494.755254629628</v>
      </c>
      <c r="T2288" s="9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5">
        <f t="shared" si="140"/>
        <v>898.98999999999978</v>
      </c>
      <c r="E2289"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>
        <f t="shared" si="141"/>
        <v>2699.4949999999999</v>
      </c>
      <c r="Q2289" s="5" t="s">
        <v>8325</v>
      </c>
      <c r="R2289" t="s">
        <v>8326</v>
      </c>
      <c r="S2289" s="9">
        <f t="shared" si="142"/>
        <v>41792.459027777775</v>
      </c>
      <c r="T2289" s="9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5">
        <f t="shared" si="140"/>
        <v>1</v>
      </c>
      <c r="E2290"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>
        <f t="shared" si="141"/>
        <v>500.5</v>
      </c>
      <c r="Q2290" s="5" t="s">
        <v>8325</v>
      </c>
      <c r="R2290" t="s">
        <v>8326</v>
      </c>
      <c r="S2290" s="9">
        <f t="shared" si="142"/>
        <v>41067.619085648148</v>
      </c>
      <c r="T2290" s="9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5">
        <f t="shared" si="140"/>
        <v>111</v>
      </c>
      <c r="E2291"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>
        <f t="shared" si="141"/>
        <v>805.5</v>
      </c>
      <c r="Q2291" s="5" t="s">
        <v>8325</v>
      </c>
      <c r="R2291" t="s">
        <v>8326</v>
      </c>
      <c r="S2291" s="9">
        <f t="shared" si="142"/>
        <v>41571.790046296293</v>
      </c>
      <c r="T2291" s="9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5">
        <f t="shared" si="140"/>
        <v>61</v>
      </c>
      <c r="E2292"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>
        <f t="shared" si="141"/>
        <v>780.5</v>
      </c>
      <c r="Q2292" s="5" t="s">
        <v>8325</v>
      </c>
      <c r="R2292" t="s">
        <v>8326</v>
      </c>
      <c r="S2292" s="9">
        <f t="shared" si="142"/>
        <v>40070.045486111107</v>
      </c>
      <c r="T2292" s="9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5">
        <f t="shared" si="140"/>
        <v>1820</v>
      </c>
      <c r="E2293"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>
        <f t="shared" si="141"/>
        <v>2160</v>
      </c>
      <c r="Q2293" s="5" t="s">
        <v>8325</v>
      </c>
      <c r="R2293" t="s">
        <v>8326</v>
      </c>
      <c r="S2293" s="9">
        <f t="shared" si="142"/>
        <v>40987.768726851849</v>
      </c>
      <c r="T2293" s="9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5">
        <f t="shared" si="140"/>
        <v>145.01000000000022</v>
      </c>
      <c r="E2294"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>
        <f t="shared" si="141"/>
        <v>1072.5050000000001</v>
      </c>
      <c r="Q2294" s="5" t="s">
        <v>8325</v>
      </c>
      <c r="R2294" t="s">
        <v>8326</v>
      </c>
      <c r="S2294" s="9">
        <f t="shared" si="142"/>
        <v>40987.489305555551</v>
      </c>
      <c r="T2294" s="9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5">
        <f t="shared" si="140"/>
        <v>70</v>
      </c>
      <c r="E2295"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>
        <f t="shared" si="141"/>
        <v>460</v>
      </c>
      <c r="Q2295" s="5" t="s">
        <v>8325</v>
      </c>
      <c r="R2295" t="s">
        <v>8326</v>
      </c>
      <c r="S2295" s="9">
        <f t="shared" si="142"/>
        <v>41151.499988425923</v>
      </c>
      <c r="T2295" s="9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5">
        <f t="shared" si="140"/>
        <v>2304.04</v>
      </c>
      <c r="E2296"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>
        <f t="shared" si="141"/>
        <v>3652.02</v>
      </c>
      <c r="Q2296" s="5" t="s">
        <v>8325</v>
      </c>
      <c r="R2296" t="s">
        <v>8326</v>
      </c>
      <c r="S2296" s="9">
        <f t="shared" si="142"/>
        <v>41264.514814814815</v>
      </c>
      <c r="T2296" s="9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5">
        <f t="shared" si="140"/>
        <v>303</v>
      </c>
      <c r="E2297"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>
        <f t="shared" si="141"/>
        <v>751.5</v>
      </c>
      <c r="Q2297" s="5" t="s">
        <v>8325</v>
      </c>
      <c r="R2297" t="s">
        <v>8326</v>
      </c>
      <c r="S2297" s="9">
        <f t="shared" si="142"/>
        <v>41270.746018518512</v>
      </c>
      <c r="T2297" s="9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5">
        <f t="shared" si="140"/>
        <v>3435</v>
      </c>
      <c r="E2298"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>
        <f t="shared" si="141"/>
        <v>5217.5</v>
      </c>
      <c r="Q2298" s="5" t="s">
        <v>8325</v>
      </c>
      <c r="R2298" t="s">
        <v>8326</v>
      </c>
      <c r="S2298" s="9">
        <f t="shared" si="142"/>
        <v>40927.52344907407</v>
      </c>
      <c r="T2298" s="9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5">
        <f t="shared" si="140"/>
        <v>6</v>
      </c>
      <c r="E2299"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>
        <f t="shared" si="141"/>
        <v>503</v>
      </c>
      <c r="Q2299" s="5" t="s">
        <v>8325</v>
      </c>
      <c r="R2299" t="s">
        <v>8326</v>
      </c>
      <c r="S2299" s="9">
        <f t="shared" si="142"/>
        <v>40947.83390046296</v>
      </c>
      <c r="T2299" s="9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5">
        <f t="shared" si="140"/>
        <v>1522</v>
      </c>
      <c r="E2300"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>
        <f t="shared" si="141"/>
        <v>15761</v>
      </c>
      <c r="Q2300" s="5" t="s">
        <v>8325</v>
      </c>
      <c r="R2300" t="s">
        <v>8326</v>
      </c>
      <c r="S2300" s="9">
        <f t="shared" si="142"/>
        <v>41694.632326388884</v>
      </c>
      <c r="T2300" s="9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5">
        <f t="shared" si="140"/>
        <v>750.5</v>
      </c>
      <c r="E2301"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>
        <f t="shared" si="141"/>
        <v>525.25</v>
      </c>
      <c r="Q2301" s="5" t="s">
        <v>8325</v>
      </c>
      <c r="R2301" t="s">
        <v>8326</v>
      </c>
      <c r="S2301" s="9">
        <f t="shared" si="142"/>
        <v>40564.824178240735</v>
      </c>
      <c r="T2301" s="9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5">
        <f t="shared" si="140"/>
        <v>10</v>
      </c>
      <c r="E2302"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>
        <f t="shared" si="141"/>
        <v>405</v>
      </c>
      <c r="Q2302" s="5" t="s">
        <v>8325</v>
      </c>
      <c r="R2302" t="s">
        <v>8326</v>
      </c>
      <c r="S2302" s="9">
        <f t="shared" si="142"/>
        <v>41074.518703703703</v>
      </c>
      <c r="T2302" s="9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5">
        <f t="shared" si="140"/>
        <v>1680.2200000000003</v>
      </c>
      <c r="E2303"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>
        <f t="shared" si="141"/>
        <v>3340.11</v>
      </c>
      <c r="Q2303" s="5" t="s">
        <v>8325</v>
      </c>
      <c r="R2303" t="s">
        <v>8329</v>
      </c>
      <c r="S2303" s="9">
        <f t="shared" si="142"/>
        <v>41415.938611111109</v>
      </c>
      <c r="T2303" s="9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5">
        <f t="shared" si="140"/>
        <v>1625</v>
      </c>
      <c r="E2304"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>
        <f t="shared" si="141"/>
        <v>1962.5</v>
      </c>
      <c r="Q2304" s="5" t="s">
        <v>8325</v>
      </c>
      <c r="R2304" t="s">
        <v>8329</v>
      </c>
      <c r="S2304" s="9">
        <f t="shared" si="142"/>
        <v>41605.660115740735</v>
      </c>
      <c r="T2304" s="9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5">
        <f t="shared" si="140"/>
        <v>603.60999999999967</v>
      </c>
      <c r="E2305"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>
        <f t="shared" si="141"/>
        <v>3526.8049999999998</v>
      </c>
      <c r="Q2305" s="5" t="s">
        <v>8325</v>
      </c>
      <c r="R2305" t="s">
        <v>8329</v>
      </c>
      <c r="S2305" s="9">
        <f t="shared" si="142"/>
        <v>40849.902731481481</v>
      </c>
      <c r="T2305" s="9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5">
        <f t="shared" si="140"/>
        <v>42.020000000000437</v>
      </c>
      <c r="E2306"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>
        <f t="shared" si="141"/>
        <v>3021.01</v>
      </c>
      <c r="Q2306" s="5" t="s">
        <v>8325</v>
      </c>
      <c r="R2306" t="s">
        <v>8329</v>
      </c>
      <c r="S2306" s="9">
        <f t="shared" si="142"/>
        <v>40502.607534722221</v>
      </c>
      <c r="T2306" s="9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5">
        <f t="shared" ref="D2307:D2370" si="144">F2307-E2307</f>
        <v>221</v>
      </c>
      <c r="E2307"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>
        <f t="shared" ref="P2307:P2370" si="145">AVERAGE(D2307:E2307)</f>
        <v>9110.5</v>
      </c>
      <c r="Q2307" s="5" t="s">
        <v>8325</v>
      </c>
      <c r="R2307" t="s">
        <v>8329</v>
      </c>
      <c r="S2307" s="9">
        <f t="shared" ref="S2307:S2370" si="146">(K2307/86400)+25569+(-5/24)</f>
        <v>41834.486944444441</v>
      </c>
      <c r="T2307" s="9">
        <f t="shared" ref="T2307:T2370" si="147">(J2307/86400)+25569+(-5/24)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5">
        <f t="shared" si="144"/>
        <v>236.55000000000018</v>
      </c>
      <c r="E2308"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>
        <f t="shared" si="145"/>
        <v>1868.2750000000001</v>
      </c>
      <c r="Q2308" s="5" t="s">
        <v>8325</v>
      </c>
      <c r="R2308" t="s">
        <v>8329</v>
      </c>
      <c r="S2308" s="9">
        <f t="shared" si="146"/>
        <v>40947.959826388884</v>
      </c>
      <c r="T2308" s="9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5">
        <f t="shared" si="144"/>
        <v>130.79000000000019</v>
      </c>
      <c r="E2309"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>
        <f t="shared" si="145"/>
        <v>1047.6300000000001</v>
      </c>
      <c r="Q2309" s="5" t="s">
        <v>8325</v>
      </c>
      <c r="R2309" t="s">
        <v>8329</v>
      </c>
      <c r="S2309" s="9">
        <f t="shared" si="146"/>
        <v>41004.594131944446</v>
      </c>
      <c r="T2309" s="9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5">
        <f t="shared" si="144"/>
        <v>653.11000000000058</v>
      </c>
      <c r="E2310"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>
        <f t="shared" si="145"/>
        <v>25326.555</v>
      </c>
      <c r="Q2310" s="5" t="s">
        <v>8325</v>
      </c>
      <c r="R2310" t="s">
        <v>8329</v>
      </c>
      <c r="S2310" s="9">
        <f t="shared" si="146"/>
        <v>41851.754583333335</v>
      </c>
      <c r="T2310" s="9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5">
        <f t="shared" si="144"/>
        <v>400.47000000000025</v>
      </c>
      <c r="E2311"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>
        <f t="shared" si="145"/>
        <v>3200.2350000000001</v>
      </c>
      <c r="Q2311" s="5" t="s">
        <v>8325</v>
      </c>
      <c r="R2311" t="s">
        <v>8329</v>
      </c>
      <c r="S2311" s="9">
        <f t="shared" si="146"/>
        <v>41307.779363425921</v>
      </c>
      <c r="T2311" s="9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5">
        <f t="shared" si="144"/>
        <v>60835.360000000001</v>
      </c>
      <c r="E2312"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>
        <f t="shared" si="145"/>
        <v>39667.68</v>
      </c>
      <c r="Q2312" s="5" t="s">
        <v>8325</v>
      </c>
      <c r="R2312" t="s">
        <v>8329</v>
      </c>
      <c r="S2312" s="9">
        <f t="shared" si="146"/>
        <v>41324.585821759254</v>
      </c>
      <c r="T2312" s="9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5">
        <f t="shared" si="144"/>
        <v>370</v>
      </c>
      <c r="E2313"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>
        <f t="shared" si="145"/>
        <v>4685</v>
      </c>
      <c r="Q2313" s="5" t="s">
        <v>8325</v>
      </c>
      <c r="R2313" t="s">
        <v>8329</v>
      </c>
      <c r="S2313" s="9">
        <f t="shared" si="146"/>
        <v>41735.796168981477</v>
      </c>
      <c r="T2313" s="9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5">
        <f t="shared" si="144"/>
        <v>236</v>
      </c>
      <c r="E2314"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>
        <f t="shared" si="145"/>
        <v>1618</v>
      </c>
      <c r="Q2314" s="5" t="s">
        <v>8325</v>
      </c>
      <c r="R2314" t="s">
        <v>8329</v>
      </c>
      <c r="S2314" s="9">
        <f t="shared" si="146"/>
        <v>41716.424513888887</v>
      </c>
      <c r="T2314" s="9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5">
        <f t="shared" si="144"/>
        <v>3792.0200000000004</v>
      </c>
      <c r="E2315"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>
        <f t="shared" si="145"/>
        <v>4396.01</v>
      </c>
      <c r="Q2315" s="5" t="s">
        <v>8325</v>
      </c>
      <c r="R2315" t="s">
        <v>8329</v>
      </c>
      <c r="S2315" s="9">
        <f t="shared" si="146"/>
        <v>41002.750300925924</v>
      </c>
      <c r="T2315" s="9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5">
        <f t="shared" si="144"/>
        <v>683.6400000000001</v>
      </c>
      <c r="E2316"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>
        <f t="shared" si="145"/>
        <v>941.82</v>
      </c>
      <c r="Q2316" s="5" t="s">
        <v>8325</v>
      </c>
      <c r="R2316" t="s">
        <v>8329</v>
      </c>
      <c r="S2316" s="9">
        <f t="shared" si="146"/>
        <v>41037.343252314815</v>
      </c>
      <c r="T2316" s="9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5">
        <f t="shared" si="144"/>
        <v>65</v>
      </c>
      <c r="E2317"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>
        <f t="shared" si="145"/>
        <v>1282.5</v>
      </c>
      <c r="Q2317" s="5" t="s">
        <v>8325</v>
      </c>
      <c r="R2317" t="s">
        <v>8329</v>
      </c>
      <c r="S2317" s="9">
        <f t="shared" si="146"/>
        <v>41004.517858796295</v>
      </c>
      <c r="T2317" s="9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5">
        <f t="shared" si="144"/>
        <v>606.39999999999964</v>
      </c>
      <c r="E2318"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>
        <f t="shared" si="145"/>
        <v>7803.2</v>
      </c>
      <c r="Q2318" s="5" t="s">
        <v>8325</v>
      </c>
      <c r="R2318" t="s">
        <v>8329</v>
      </c>
      <c r="S2318" s="9">
        <f t="shared" si="146"/>
        <v>40079.516782407409</v>
      </c>
      <c r="T2318" s="9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5">
        <f t="shared" si="144"/>
        <v>16</v>
      </c>
      <c r="E2319"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>
        <f t="shared" si="145"/>
        <v>208</v>
      </c>
      <c r="Q2319" s="5" t="s">
        <v>8325</v>
      </c>
      <c r="R2319" t="s">
        <v>8329</v>
      </c>
      <c r="S2319" s="9">
        <f t="shared" si="146"/>
        <v>40192.33390046296</v>
      </c>
      <c r="T2319" s="9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5">
        <f t="shared" si="144"/>
        <v>1053</v>
      </c>
      <c r="E2320"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>
        <f t="shared" si="145"/>
        <v>3026.5</v>
      </c>
      <c r="Q2320" s="5" t="s">
        <v>8325</v>
      </c>
      <c r="R2320" t="s">
        <v>8329</v>
      </c>
      <c r="S2320" s="9">
        <f t="shared" si="146"/>
        <v>40050.435347222221</v>
      </c>
      <c r="T2320" s="9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5">
        <f t="shared" si="144"/>
        <v>231</v>
      </c>
      <c r="E2321"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>
        <f t="shared" si="145"/>
        <v>1615.5</v>
      </c>
      <c r="Q2321" s="5" t="s">
        <v>8325</v>
      </c>
      <c r="R2321" t="s">
        <v>8329</v>
      </c>
      <c r="S2321" s="9">
        <f t="shared" si="146"/>
        <v>41592.873668981476</v>
      </c>
      <c r="T2321" s="9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5">
        <f t="shared" si="144"/>
        <v>433</v>
      </c>
      <c r="E2322"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>
        <f t="shared" si="145"/>
        <v>2716.5</v>
      </c>
      <c r="Q2322" s="5" t="s">
        <v>8325</v>
      </c>
      <c r="R2322" t="s">
        <v>8329</v>
      </c>
      <c r="S2322" s="9">
        <f t="shared" si="146"/>
        <v>41696.608796296292</v>
      </c>
      <c r="T2322" s="9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5">
        <f t="shared" si="144"/>
        <v>-6427</v>
      </c>
      <c r="E2323">
        <v>10557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>
        <f t="shared" si="145"/>
        <v>2065</v>
      </c>
      <c r="Q2323" s="5" t="s">
        <v>8336</v>
      </c>
      <c r="R2323" t="s">
        <v>8352</v>
      </c>
      <c r="S2323" s="9">
        <f t="shared" si="146"/>
        <v>42799.052094907405</v>
      </c>
      <c r="T2323" s="9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5">
        <f t="shared" si="144"/>
        <v>-2615</v>
      </c>
      <c r="E2324">
        <v>2700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>
        <f t="shared" si="145"/>
        <v>42.5</v>
      </c>
      <c r="Q2324" s="5" t="s">
        <v>8336</v>
      </c>
      <c r="R2324" t="s">
        <v>8352</v>
      </c>
      <c r="S2324" s="9">
        <f t="shared" si="146"/>
        <v>42804.6871412037</v>
      </c>
      <c r="T2324" s="9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5">
        <f t="shared" si="144"/>
        <v>-130</v>
      </c>
      <c r="E2325">
        <v>250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>
        <f t="shared" si="145"/>
        <v>60</v>
      </c>
      <c r="Q2325" s="5" t="s">
        <v>8336</v>
      </c>
      <c r="R2325" t="s">
        <v>8352</v>
      </c>
      <c r="S2325" s="9">
        <f t="shared" si="146"/>
        <v>42807.546840277777</v>
      </c>
      <c r="T2325" s="9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5">
        <f t="shared" si="144"/>
        <v>-5945</v>
      </c>
      <c r="E2326">
        <v>7500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>
        <f t="shared" si="145"/>
        <v>777.5</v>
      </c>
      <c r="Q2326" s="5" t="s">
        <v>8336</v>
      </c>
      <c r="R2326" t="s">
        <v>8352</v>
      </c>
      <c r="S2326" s="9">
        <f t="shared" si="146"/>
        <v>42790.67690972222</v>
      </c>
      <c r="T2326" s="9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5">
        <f t="shared" si="144"/>
        <v>-920</v>
      </c>
      <c r="E2327">
        <v>1000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>
        <f t="shared" si="145"/>
        <v>40</v>
      </c>
      <c r="Q2327" s="5" t="s">
        <v>8336</v>
      </c>
      <c r="R2327" t="s">
        <v>8352</v>
      </c>
      <c r="S2327" s="9">
        <f t="shared" si="146"/>
        <v>42793.814016203702</v>
      </c>
      <c r="T2327" s="9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5">
        <f t="shared" si="144"/>
        <v>-14892</v>
      </c>
      <c r="E2328">
        <v>15000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>
        <f t="shared" si="145"/>
        <v>54</v>
      </c>
      <c r="Q2328" s="5" t="s">
        <v>8336</v>
      </c>
      <c r="R2328" t="s">
        <v>8352</v>
      </c>
      <c r="S2328" s="9">
        <f t="shared" si="146"/>
        <v>42803.825787037036</v>
      </c>
      <c r="T2328" s="9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5">
        <f t="shared" si="144"/>
        <v>149133.01</v>
      </c>
      <c r="E2329"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>
        <f t="shared" si="145"/>
        <v>92066.505000000005</v>
      </c>
      <c r="Q2329" s="5" t="s">
        <v>8336</v>
      </c>
      <c r="R2329" t="s">
        <v>8352</v>
      </c>
      <c r="S2329" s="9">
        <f t="shared" si="146"/>
        <v>41842.708796296291</v>
      </c>
      <c r="T2329" s="9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5">
        <f t="shared" si="144"/>
        <v>15445</v>
      </c>
      <c r="E2330"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>
        <f t="shared" si="145"/>
        <v>12722.5</v>
      </c>
      <c r="Q2330" s="5" t="s">
        <v>8336</v>
      </c>
      <c r="R2330" t="s">
        <v>8352</v>
      </c>
      <c r="S2330" s="9">
        <f t="shared" si="146"/>
        <v>42139.573344907403</v>
      </c>
      <c r="T2330" s="9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5">
        <f t="shared" si="144"/>
        <v>1480</v>
      </c>
      <c r="E2331"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>
        <f t="shared" si="145"/>
        <v>13240</v>
      </c>
      <c r="Q2331" s="5" t="s">
        <v>8336</v>
      </c>
      <c r="R2331" t="s">
        <v>8352</v>
      </c>
      <c r="S2331" s="9">
        <f t="shared" si="146"/>
        <v>41807.416041666664</v>
      </c>
      <c r="T2331" s="9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5">
        <f t="shared" si="144"/>
        <v>848</v>
      </c>
      <c r="E2332"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>
        <f t="shared" si="145"/>
        <v>17924</v>
      </c>
      <c r="Q2332" s="5" t="s">
        <v>8336</v>
      </c>
      <c r="R2332" t="s">
        <v>8352</v>
      </c>
      <c r="S2332" s="9">
        <f t="shared" si="146"/>
        <v>42332.691469907404</v>
      </c>
      <c r="T2332" s="9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5">
        <f t="shared" si="144"/>
        <v>3545.1000000000004</v>
      </c>
      <c r="E2333"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>
        <f t="shared" si="145"/>
        <v>5772.55</v>
      </c>
      <c r="Q2333" s="5" t="s">
        <v>8336</v>
      </c>
      <c r="R2333" t="s">
        <v>8352</v>
      </c>
      <c r="S2333" s="9">
        <f t="shared" si="146"/>
        <v>41838.797337962962</v>
      </c>
      <c r="T2333" s="9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5">
        <f t="shared" si="144"/>
        <v>1577</v>
      </c>
      <c r="E2334"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>
        <f t="shared" si="145"/>
        <v>13288.5</v>
      </c>
      <c r="Q2334" s="5" t="s">
        <v>8336</v>
      </c>
      <c r="R2334" t="s">
        <v>8352</v>
      </c>
      <c r="S2334" s="9">
        <f t="shared" si="146"/>
        <v>42011.419803240737</v>
      </c>
      <c r="T2334" s="9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5">
        <f t="shared" si="144"/>
        <v>673</v>
      </c>
      <c r="E2335"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>
        <f t="shared" si="145"/>
        <v>636.5</v>
      </c>
      <c r="Q2335" s="5" t="s">
        <v>8336</v>
      </c>
      <c r="R2335" t="s">
        <v>8352</v>
      </c>
      <c r="S2335" s="9">
        <f t="shared" si="146"/>
        <v>41767.442013888889</v>
      </c>
      <c r="T2335" s="9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5">
        <f t="shared" si="144"/>
        <v>78</v>
      </c>
      <c r="E2336"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>
        <f t="shared" si="145"/>
        <v>2039</v>
      </c>
      <c r="Q2336" s="5" t="s">
        <v>8336</v>
      </c>
      <c r="R2336" t="s">
        <v>8352</v>
      </c>
      <c r="S2336" s="9">
        <f t="shared" si="146"/>
        <v>41918.461782407401</v>
      </c>
      <c r="T2336" s="9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5">
        <f t="shared" si="144"/>
        <v>568</v>
      </c>
      <c r="E2337"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>
        <f t="shared" si="145"/>
        <v>12784</v>
      </c>
      <c r="Q2337" s="5" t="s">
        <v>8336</v>
      </c>
      <c r="R2337" t="s">
        <v>8352</v>
      </c>
      <c r="S2337" s="9">
        <f t="shared" si="146"/>
        <v>41771.363923611112</v>
      </c>
      <c r="T2337" s="9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5">
        <f t="shared" si="144"/>
        <v>84146.51</v>
      </c>
      <c r="E2338"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>
        <f t="shared" si="145"/>
        <v>52073.254999999997</v>
      </c>
      <c r="Q2338" s="5" t="s">
        <v>8336</v>
      </c>
      <c r="R2338" t="s">
        <v>8352</v>
      </c>
      <c r="S2338" s="9">
        <f t="shared" si="146"/>
        <v>41666.716377314813</v>
      </c>
      <c r="T2338" s="9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5">
        <f t="shared" si="144"/>
        <v>1279</v>
      </c>
      <c r="E2339"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>
        <f t="shared" si="145"/>
        <v>6639.5</v>
      </c>
      <c r="Q2339" s="5" t="s">
        <v>8336</v>
      </c>
      <c r="R2339" t="s">
        <v>8352</v>
      </c>
      <c r="S2339" s="9">
        <f t="shared" si="146"/>
        <v>41786.432210648149</v>
      </c>
      <c r="T2339" s="9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5">
        <f t="shared" si="144"/>
        <v>171.5</v>
      </c>
      <c r="E2340"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>
        <f t="shared" si="145"/>
        <v>7585.75</v>
      </c>
      <c r="Q2340" s="5" t="s">
        <v>8336</v>
      </c>
      <c r="R2340" t="s">
        <v>8352</v>
      </c>
      <c r="S2340" s="9">
        <f t="shared" si="146"/>
        <v>41789.688472222224</v>
      </c>
      <c r="T2340" s="9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5">
        <f t="shared" si="144"/>
        <v>48552</v>
      </c>
      <c r="E2341"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>
        <f t="shared" si="145"/>
        <v>36776</v>
      </c>
      <c r="Q2341" s="5" t="s">
        <v>8336</v>
      </c>
      <c r="R2341" t="s">
        <v>8352</v>
      </c>
      <c r="S2341" s="9">
        <f t="shared" si="146"/>
        <v>42692.591539351844</v>
      </c>
      <c r="T2341" s="9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5">
        <f t="shared" si="144"/>
        <v>2311</v>
      </c>
      <c r="E2342"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>
        <f t="shared" si="145"/>
        <v>21155.5</v>
      </c>
      <c r="Q2342" s="5" t="s">
        <v>8336</v>
      </c>
      <c r="R2342" t="s">
        <v>8352</v>
      </c>
      <c r="S2342" s="9">
        <f t="shared" si="146"/>
        <v>42643.434467592589</v>
      </c>
      <c r="T2342" s="9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5">
        <f t="shared" si="144"/>
        <v>-5000</v>
      </c>
      <c r="E2343">
        <v>5000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>
        <f t="shared" si="145"/>
        <v>0</v>
      </c>
      <c r="Q2343" s="5" t="s">
        <v>8319</v>
      </c>
      <c r="R2343" t="s">
        <v>8320</v>
      </c>
      <c r="S2343" s="9">
        <f t="shared" si="146"/>
        <v>42167.605370370373</v>
      </c>
      <c r="T2343" s="9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5">
        <f t="shared" si="144"/>
        <v>-5500</v>
      </c>
      <c r="E2344">
        <v>5500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>
        <f t="shared" si="145"/>
        <v>0</v>
      </c>
      <c r="Q2344" s="5" t="s">
        <v>8319</v>
      </c>
      <c r="R2344" t="s">
        <v>8320</v>
      </c>
      <c r="S2344" s="9">
        <f t="shared" si="146"/>
        <v>41897.49386574074</v>
      </c>
      <c r="T2344" s="9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5">
        <f t="shared" si="144"/>
        <v>-9700</v>
      </c>
      <c r="E2345">
        <v>10000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>
        <f t="shared" si="145"/>
        <v>150</v>
      </c>
      <c r="Q2345" s="5" t="s">
        <v>8319</v>
      </c>
      <c r="R2345" t="s">
        <v>8320</v>
      </c>
      <c r="S2345" s="9">
        <f t="shared" si="146"/>
        <v>42327.616956018515</v>
      </c>
      <c r="T2345" s="9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5">
        <f t="shared" si="144"/>
        <v>-999</v>
      </c>
      <c r="E2346">
        <v>1000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>
        <f t="shared" si="145"/>
        <v>0.5</v>
      </c>
      <c r="Q2346" s="5" t="s">
        <v>8319</v>
      </c>
      <c r="R2346" t="s">
        <v>8320</v>
      </c>
      <c r="S2346" s="9">
        <f t="shared" si="146"/>
        <v>42515.519317129627</v>
      </c>
      <c r="T2346" s="9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5">
        <f t="shared" si="144"/>
        <v>-3000</v>
      </c>
      <c r="E2347">
        <v>3000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>
        <f t="shared" si="145"/>
        <v>0</v>
      </c>
      <c r="Q2347" s="5" t="s">
        <v>8319</v>
      </c>
      <c r="R2347" t="s">
        <v>8320</v>
      </c>
      <c r="S2347" s="9">
        <f t="shared" si="146"/>
        <v>42059.79347222222</v>
      </c>
      <c r="T2347" s="9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5">
        <f t="shared" si="144"/>
        <v>-59961</v>
      </c>
      <c r="E2348">
        <v>60000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>
        <f t="shared" si="145"/>
        <v>19.5</v>
      </c>
      <c r="Q2348" s="5" t="s">
        <v>8319</v>
      </c>
      <c r="R2348" t="s">
        <v>8320</v>
      </c>
      <c r="S2348" s="9">
        <f t="shared" si="146"/>
        <v>42615.590636574074</v>
      </c>
      <c r="T2348" s="9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5">
        <f t="shared" si="144"/>
        <v>-985</v>
      </c>
      <c r="E2349">
        <v>1000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>
        <f t="shared" si="145"/>
        <v>7.5</v>
      </c>
      <c r="Q2349" s="5" t="s">
        <v>8319</v>
      </c>
      <c r="R2349" t="s">
        <v>8320</v>
      </c>
      <c r="S2349" s="9">
        <f t="shared" si="146"/>
        <v>42577.39902777777</v>
      </c>
      <c r="T2349" s="9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5">
        <f t="shared" si="144"/>
        <v>-69730</v>
      </c>
      <c r="E2350">
        <v>70000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>
        <f t="shared" si="145"/>
        <v>135</v>
      </c>
      <c r="Q2350" s="5" t="s">
        <v>8319</v>
      </c>
      <c r="R2350" t="s">
        <v>8320</v>
      </c>
      <c r="S2350" s="9">
        <f t="shared" si="146"/>
        <v>42360.723819444444</v>
      </c>
      <c r="T2350" s="9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5">
        <f t="shared" si="144"/>
        <v>-474900</v>
      </c>
      <c r="E2351">
        <v>474900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>
        <f t="shared" si="145"/>
        <v>0</v>
      </c>
      <c r="Q2351" s="5" t="s">
        <v>8319</v>
      </c>
      <c r="R2351" t="s">
        <v>8320</v>
      </c>
      <c r="S2351" s="9">
        <f t="shared" si="146"/>
        <v>42198.567453703705</v>
      </c>
      <c r="T2351" s="9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5">
        <f t="shared" si="144"/>
        <v>-50000</v>
      </c>
      <c r="E2352">
        <v>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>
        <f t="shared" si="145"/>
        <v>0</v>
      </c>
      <c r="Q2352" s="5" t="s">
        <v>8319</v>
      </c>
      <c r="R2352" t="s">
        <v>8320</v>
      </c>
      <c r="S2352" s="9">
        <f t="shared" si="146"/>
        <v>42708.633912037032</v>
      </c>
      <c r="T2352" s="9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5">
        <f t="shared" si="144"/>
        <v>-18792</v>
      </c>
      <c r="E2353">
        <v>18900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>
        <f t="shared" si="145"/>
        <v>54</v>
      </c>
      <c r="Q2353" s="5" t="s">
        <v>8319</v>
      </c>
      <c r="R2353" t="s">
        <v>8320</v>
      </c>
      <c r="S2353" s="9">
        <f t="shared" si="146"/>
        <v>42093.892812500002</v>
      </c>
      <c r="T2353" s="9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5">
        <f t="shared" si="144"/>
        <v>-2000</v>
      </c>
      <c r="E2354">
        <v>2000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>
        <f t="shared" si="145"/>
        <v>0</v>
      </c>
      <c r="Q2354" s="5" t="s">
        <v>8319</v>
      </c>
      <c r="R2354" t="s">
        <v>8320</v>
      </c>
      <c r="S2354" s="9">
        <f t="shared" si="146"/>
        <v>42101.425370370365</v>
      </c>
      <c r="T2354" s="9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5">
        <f t="shared" si="144"/>
        <v>-1000</v>
      </c>
      <c r="E2355">
        <v>1000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>
        <f t="shared" si="145"/>
        <v>0</v>
      </c>
      <c r="Q2355" s="5" t="s">
        <v>8319</v>
      </c>
      <c r="R2355" t="s">
        <v>8320</v>
      </c>
      <c r="S2355" s="9">
        <f t="shared" si="146"/>
        <v>42103.467847222222</v>
      </c>
      <c r="T2355" s="9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5">
        <f t="shared" si="144"/>
        <v>-34975</v>
      </c>
      <c r="E2356">
        <v>35000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>
        <f t="shared" si="145"/>
        <v>12.5</v>
      </c>
      <c r="Q2356" s="5" t="s">
        <v>8319</v>
      </c>
      <c r="R2356" t="s">
        <v>8320</v>
      </c>
      <c r="S2356" s="9">
        <f t="shared" si="146"/>
        <v>41954.51458333333</v>
      </c>
      <c r="T2356" s="9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5">
        <f t="shared" si="144"/>
        <v>-7945</v>
      </c>
      <c r="E2357">
        <v>8000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>
        <f t="shared" si="145"/>
        <v>27.5</v>
      </c>
      <c r="Q2357" s="5" t="s">
        <v>8319</v>
      </c>
      <c r="R2357" t="s">
        <v>8320</v>
      </c>
      <c r="S2357" s="9">
        <f t="shared" si="146"/>
        <v>42096.709907407407</v>
      </c>
      <c r="T2357" s="9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5">
        <f t="shared" si="144"/>
        <v>-10000</v>
      </c>
      <c r="E2358">
        <v>10000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>
        <f t="shared" si="145"/>
        <v>0</v>
      </c>
      <c r="Q2358" s="5" t="s">
        <v>8319</v>
      </c>
      <c r="R2358" t="s">
        <v>8320</v>
      </c>
      <c r="S2358" s="9">
        <f t="shared" si="146"/>
        <v>42130.575277777774</v>
      </c>
      <c r="T2358" s="9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5">
        <f t="shared" si="144"/>
        <v>-27000</v>
      </c>
      <c r="E2359">
        <v>27000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>
        <f t="shared" si="145"/>
        <v>0</v>
      </c>
      <c r="Q2359" s="5" t="s">
        <v>8319</v>
      </c>
      <c r="R2359" t="s">
        <v>8320</v>
      </c>
      <c r="S2359" s="9">
        <f t="shared" si="146"/>
        <v>42264.411782407406</v>
      </c>
      <c r="T2359" s="9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5">
        <f t="shared" si="144"/>
        <v>-1500</v>
      </c>
      <c r="E2360">
        <v>1500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>
        <f t="shared" si="145"/>
        <v>0</v>
      </c>
      <c r="Q2360" s="5" t="s">
        <v>8319</v>
      </c>
      <c r="R2360" t="s">
        <v>8320</v>
      </c>
      <c r="S2360" s="9">
        <f t="shared" si="146"/>
        <v>41978.722638888888</v>
      </c>
      <c r="T2360" s="9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5">
        <f t="shared" si="144"/>
        <v>-6399</v>
      </c>
      <c r="E2361">
        <v>7500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>
        <f t="shared" si="145"/>
        <v>550.5</v>
      </c>
      <c r="Q2361" s="5" t="s">
        <v>8319</v>
      </c>
      <c r="R2361" t="s">
        <v>8320</v>
      </c>
      <c r="S2361" s="9">
        <f t="shared" si="146"/>
        <v>42159.441249999996</v>
      </c>
      <c r="T2361" s="9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5">
        <f t="shared" si="144"/>
        <v>-4998</v>
      </c>
      <c r="E2362">
        <v>5000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>
        <f t="shared" si="145"/>
        <v>1</v>
      </c>
      <c r="Q2362" s="5" t="s">
        <v>8319</v>
      </c>
      <c r="R2362" t="s">
        <v>8320</v>
      </c>
      <c r="S2362" s="9">
        <f t="shared" si="146"/>
        <v>42377.498611111114</v>
      </c>
      <c r="T2362" s="9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5">
        <f t="shared" si="144"/>
        <v>-200</v>
      </c>
      <c r="E2363">
        <v>200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>
        <f t="shared" si="145"/>
        <v>0</v>
      </c>
      <c r="Q2363" s="5" t="s">
        <v>8319</v>
      </c>
      <c r="R2363" t="s">
        <v>8320</v>
      </c>
      <c r="S2363" s="9">
        <f t="shared" si="146"/>
        <v>42466.650555555556</v>
      </c>
      <c r="T2363" s="9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5">
        <f t="shared" si="144"/>
        <v>-300</v>
      </c>
      <c r="E2364">
        <v>420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>
        <f t="shared" si="145"/>
        <v>60</v>
      </c>
      <c r="Q2364" s="5" t="s">
        <v>8319</v>
      </c>
      <c r="R2364" t="s">
        <v>8320</v>
      </c>
      <c r="S2364" s="9">
        <f t="shared" si="146"/>
        <v>41954.47997685185</v>
      </c>
      <c r="T2364" s="9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5">
        <f t="shared" si="144"/>
        <v>-175000</v>
      </c>
      <c r="E2365">
        <v>175000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>
        <f t="shared" si="145"/>
        <v>0</v>
      </c>
      <c r="Q2365" s="5" t="s">
        <v>8319</v>
      </c>
      <c r="R2365" t="s">
        <v>8320</v>
      </c>
      <c r="S2365" s="9">
        <f t="shared" si="146"/>
        <v>42321.803240740737</v>
      </c>
      <c r="T2365" s="9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5">
        <f t="shared" si="144"/>
        <v>-128</v>
      </c>
      <c r="E2366">
        <v>128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>
        <f t="shared" si="145"/>
        <v>0</v>
      </c>
      <c r="Q2366" s="5" t="s">
        <v>8319</v>
      </c>
      <c r="R2366" t="s">
        <v>8320</v>
      </c>
      <c r="S2366" s="9">
        <f t="shared" si="146"/>
        <v>42248.726342592585</v>
      </c>
      <c r="T2366" s="9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5">
        <f t="shared" si="144"/>
        <v>-1000</v>
      </c>
      <c r="E2367">
        <v>1000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>
        <f t="shared" si="145"/>
        <v>0</v>
      </c>
      <c r="Q2367" s="5" t="s">
        <v>8319</v>
      </c>
      <c r="R2367" t="s">
        <v>8320</v>
      </c>
      <c r="S2367" s="9">
        <f t="shared" si="146"/>
        <v>42346.528067129628</v>
      </c>
      <c r="T2367" s="9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5">
        <f t="shared" si="144"/>
        <v>-22370</v>
      </c>
      <c r="E2368">
        <v>25000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>
        <f t="shared" si="145"/>
        <v>1315</v>
      </c>
      <c r="Q2368" s="5" t="s">
        <v>8319</v>
      </c>
      <c r="R2368" t="s">
        <v>8320</v>
      </c>
      <c r="S2368" s="9">
        <f t="shared" si="146"/>
        <v>42268.323298611103</v>
      </c>
      <c r="T2368" s="9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5">
        <f t="shared" si="144"/>
        <v>-49330</v>
      </c>
      <c r="E2369">
        <v>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>
        <f t="shared" si="145"/>
        <v>335</v>
      </c>
      <c r="Q2369" s="5" t="s">
        <v>8319</v>
      </c>
      <c r="R2369" t="s">
        <v>8320</v>
      </c>
      <c r="S2369" s="9">
        <f t="shared" si="146"/>
        <v>42425.761759259258</v>
      </c>
      <c r="T2369" s="9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5">
        <f t="shared" si="144"/>
        <v>-39900</v>
      </c>
      <c r="E2370">
        <v>40000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>
        <f t="shared" si="145"/>
        <v>50</v>
      </c>
      <c r="Q2370" s="5" t="s">
        <v>8319</v>
      </c>
      <c r="R2370" t="s">
        <v>8320</v>
      </c>
      <c r="S2370" s="9">
        <f t="shared" si="146"/>
        <v>42063.513483796291</v>
      </c>
      <c r="T2370" s="9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5">
        <f t="shared" ref="D2371:D2434" si="148">F2371-E2371</f>
        <v>-25000</v>
      </c>
      <c r="E2371">
        <v>25000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>
        <f t="shared" ref="P2371:P2434" si="149">AVERAGE(D2371:E2371)</f>
        <v>0</v>
      </c>
      <c r="Q2371" s="5" t="s">
        <v>8319</v>
      </c>
      <c r="R2371" t="s">
        <v>8320</v>
      </c>
      <c r="S2371" s="9">
        <f t="shared" ref="S2371:S2434" si="150">(K2371/86400)+25569+(-5/24)</f>
        <v>42380.60429398148</v>
      </c>
      <c r="T2371" s="9">
        <f t="shared" ref="T2371:T2434" si="151">(J2371/86400)+25569+(-5/24)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5">
        <f t="shared" si="148"/>
        <v>-24918</v>
      </c>
      <c r="E2372">
        <v>25000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>
        <f t="shared" si="149"/>
        <v>41</v>
      </c>
      <c r="Q2372" s="5" t="s">
        <v>8319</v>
      </c>
      <c r="R2372" t="s">
        <v>8320</v>
      </c>
      <c r="S2372" s="9">
        <f t="shared" si="150"/>
        <v>41960.980798611105</v>
      </c>
      <c r="T2372" s="9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5">
        <f t="shared" si="148"/>
        <v>-2000</v>
      </c>
      <c r="E2373">
        <v>2000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>
        <f t="shared" si="149"/>
        <v>0</v>
      </c>
      <c r="Q2373" s="5" t="s">
        <v>8319</v>
      </c>
      <c r="R2373" t="s">
        <v>8320</v>
      </c>
      <c r="S2373" s="9">
        <f t="shared" si="150"/>
        <v>42150.569398148145</v>
      </c>
      <c r="T2373" s="9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5">
        <f t="shared" si="148"/>
        <v>-5320</v>
      </c>
      <c r="E2374">
        <v>5500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>
        <f t="shared" si="149"/>
        <v>90</v>
      </c>
      <c r="Q2374" s="5" t="s">
        <v>8319</v>
      </c>
      <c r="R2374" t="s">
        <v>8320</v>
      </c>
      <c r="S2374" s="9">
        <f t="shared" si="150"/>
        <v>42087.860775462956</v>
      </c>
      <c r="T2374" s="9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5">
        <f t="shared" si="148"/>
        <v>-849950</v>
      </c>
      <c r="E2375">
        <v>850000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>
        <f t="shared" si="149"/>
        <v>25</v>
      </c>
      <c r="Q2375" s="5" t="s">
        <v>8319</v>
      </c>
      <c r="R2375" t="s">
        <v>8320</v>
      </c>
      <c r="S2375" s="9">
        <f t="shared" si="150"/>
        <v>42215.453981481478</v>
      </c>
      <c r="T2375" s="9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5">
        <f t="shared" si="148"/>
        <v>-21990</v>
      </c>
      <c r="E2376">
        <v>22000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>
        <f t="shared" si="149"/>
        <v>5</v>
      </c>
      <c r="Q2376" s="5" t="s">
        <v>8319</v>
      </c>
      <c r="R2376" t="s">
        <v>8320</v>
      </c>
      <c r="S2376" s="9">
        <f t="shared" si="150"/>
        <v>42017.634953703702</v>
      </c>
      <c r="T2376" s="9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5">
        <f t="shared" si="148"/>
        <v>-10000</v>
      </c>
      <c r="E2377">
        <v>10000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>
        <f t="shared" si="149"/>
        <v>0</v>
      </c>
      <c r="Q2377" s="5" t="s">
        <v>8319</v>
      </c>
      <c r="R2377" t="s">
        <v>8320</v>
      </c>
      <c r="S2377" s="9">
        <f t="shared" si="150"/>
        <v>42592.627743055556</v>
      </c>
      <c r="T2377" s="9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5">
        <f t="shared" si="148"/>
        <v>-2673.67</v>
      </c>
      <c r="E2378">
        <v>3000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>
        <f t="shared" si="149"/>
        <v>163.16499999999996</v>
      </c>
      <c r="Q2378" s="5" t="s">
        <v>8319</v>
      </c>
      <c r="R2378" t="s">
        <v>8320</v>
      </c>
      <c r="S2378" s="9">
        <f t="shared" si="150"/>
        <v>42318.717199074068</v>
      </c>
      <c r="T2378" s="9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5">
        <f t="shared" si="148"/>
        <v>-2500</v>
      </c>
      <c r="E2379">
        <v>2500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>
        <f t="shared" si="149"/>
        <v>0</v>
      </c>
      <c r="Q2379" s="5" t="s">
        <v>8319</v>
      </c>
      <c r="R2379" t="s">
        <v>8320</v>
      </c>
      <c r="S2379" s="9">
        <f t="shared" si="150"/>
        <v>42669.661840277775</v>
      </c>
      <c r="T2379" s="9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5">
        <f t="shared" si="148"/>
        <v>-110000</v>
      </c>
      <c r="E2380">
        <v>110000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>
        <f t="shared" si="149"/>
        <v>0</v>
      </c>
      <c r="Q2380" s="5" t="s">
        <v>8319</v>
      </c>
      <c r="R2380" t="s">
        <v>8320</v>
      </c>
      <c r="S2380" s="9">
        <f t="shared" si="150"/>
        <v>42212.804745370369</v>
      </c>
      <c r="T2380" s="9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5">
        <f t="shared" si="148"/>
        <v>-30000</v>
      </c>
      <c r="E2381">
        <v>30000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>
        <f t="shared" si="149"/>
        <v>0</v>
      </c>
      <c r="Q2381" s="5" t="s">
        <v>8319</v>
      </c>
      <c r="R2381" t="s">
        <v>8320</v>
      </c>
      <c r="S2381" s="9">
        <f t="shared" si="150"/>
        <v>42236.808055555557</v>
      </c>
      <c r="T2381" s="9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5">
        <f t="shared" si="148"/>
        <v>-14945</v>
      </c>
      <c r="E2382">
        <v>15000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>
        <f t="shared" si="149"/>
        <v>27.5</v>
      </c>
      <c r="Q2382" s="5" t="s">
        <v>8319</v>
      </c>
      <c r="R2382" t="s">
        <v>8320</v>
      </c>
      <c r="S2382" s="9">
        <f t="shared" si="150"/>
        <v>42248.584976851846</v>
      </c>
      <c r="T2382" s="9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5">
        <f t="shared" si="148"/>
        <v>-84779</v>
      </c>
      <c r="E2383">
        <v>86350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>
        <f t="shared" si="149"/>
        <v>785.5</v>
      </c>
      <c r="Q2383" s="5" t="s">
        <v>8319</v>
      </c>
      <c r="R2383" t="s">
        <v>8320</v>
      </c>
      <c r="S2383" s="9">
        <f t="shared" si="150"/>
        <v>42074.727407407401</v>
      </c>
      <c r="T2383" s="9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5">
        <f t="shared" si="148"/>
        <v>-2925</v>
      </c>
      <c r="E2384">
        <v>3000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>
        <f t="shared" si="149"/>
        <v>37.5</v>
      </c>
      <c r="Q2384" s="5" t="s">
        <v>8319</v>
      </c>
      <c r="R2384" t="s">
        <v>8320</v>
      </c>
      <c r="S2384" s="9">
        <f t="shared" si="150"/>
        <v>42194.979201388887</v>
      </c>
      <c r="T2384" s="9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5">
        <f t="shared" si="148"/>
        <v>-9565</v>
      </c>
      <c r="E2385">
        <v>10000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>
        <f t="shared" si="149"/>
        <v>217.5</v>
      </c>
      <c r="Q2385" s="5" t="s">
        <v>8319</v>
      </c>
      <c r="R2385" t="s">
        <v>8320</v>
      </c>
      <c r="S2385" s="9">
        <f t="shared" si="150"/>
        <v>42026.848460648143</v>
      </c>
      <c r="T2385" s="9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5">
        <f t="shared" si="148"/>
        <v>-992</v>
      </c>
      <c r="E2386">
        <v>1000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>
        <f t="shared" si="149"/>
        <v>4</v>
      </c>
      <c r="Q2386" s="5" t="s">
        <v>8319</v>
      </c>
      <c r="R2386" t="s">
        <v>8320</v>
      </c>
      <c r="S2386" s="9">
        <f t="shared" si="150"/>
        <v>41926.859293981477</v>
      </c>
      <c r="T2386" s="9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5">
        <f t="shared" si="148"/>
        <v>-64212</v>
      </c>
      <c r="E2387">
        <v>65000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>
        <f t="shared" si="149"/>
        <v>394</v>
      </c>
      <c r="Q2387" s="5" t="s">
        <v>8319</v>
      </c>
      <c r="R2387" t="s">
        <v>8320</v>
      </c>
      <c r="S2387" s="9">
        <f t="shared" si="150"/>
        <v>42191.493425925924</v>
      </c>
      <c r="T2387" s="9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5">
        <f t="shared" si="148"/>
        <v>-30000</v>
      </c>
      <c r="E2388">
        <v>30000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>
        <f t="shared" si="149"/>
        <v>0</v>
      </c>
      <c r="Q2388" s="5" t="s">
        <v>8319</v>
      </c>
      <c r="R2388" t="s">
        <v>8320</v>
      </c>
      <c r="S2388" s="9">
        <f t="shared" si="150"/>
        <v>41954.629907407405</v>
      </c>
      <c r="T2388" s="9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5">
        <f t="shared" si="148"/>
        <v>-148974</v>
      </c>
      <c r="E2389">
        <v>150000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>
        <f t="shared" si="149"/>
        <v>513</v>
      </c>
      <c r="Q2389" s="5" t="s">
        <v>8319</v>
      </c>
      <c r="R2389" t="s">
        <v>8320</v>
      </c>
      <c r="S2389" s="9">
        <f t="shared" si="150"/>
        <v>42528.418287037035</v>
      </c>
      <c r="T2389" s="9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5">
        <f t="shared" si="148"/>
        <v>-36537</v>
      </c>
      <c r="E2390">
        <v>37000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>
        <f t="shared" si="149"/>
        <v>231.5</v>
      </c>
      <c r="Q2390" s="5" t="s">
        <v>8319</v>
      </c>
      <c r="R2390" t="s">
        <v>8320</v>
      </c>
      <c r="S2390" s="9">
        <f t="shared" si="150"/>
        <v>41989.645358796297</v>
      </c>
      <c r="T2390" s="9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5">
        <f t="shared" si="148"/>
        <v>-15970</v>
      </c>
      <c r="E2391">
        <v>16000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>
        <f t="shared" si="149"/>
        <v>15</v>
      </c>
      <c r="Q2391" s="5" t="s">
        <v>8319</v>
      </c>
      <c r="R2391" t="s">
        <v>8320</v>
      </c>
      <c r="S2391" s="9">
        <f t="shared" si="150"/>
        <v>42179.445046296292</v>
      </c>
      <c r="T2391" s="9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5">
        <f t="shared" si="148"/>
        <v>-510000</v>
      </c>
      <c r="E2392">
        <v>510000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>
        <f t="shared" si="149"/>
        <v>0</v>
      </c>
      <c r="Q2392" s="5" t="s">
        <v>8319</v>
      </c>
      <c r="R2392" t="s">
        <v>8320</v>
      </c>
      <c r="S2392" s="9">
        <f t="shared" si="150"/>
        <v>41968.053981481477</v>
      </c>
      <c r="T2392" s="9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5">
        <f t="shared" si="148"/>
        <v>-19975</v>
      </c>
      <c r="E2393">
        <v>20000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>
        <f t="shared" si="149"/>
        <v>12.5</v>
      </c>
      <c r="Q2393" s="5" t="s">
        <v>8319</v>
      </c>
      <c r="R2393" t="s">
        <v>8320</v>
      </c>
      <c r="S2393" s="9">
        <f t="shared" si="150"/>
        <v>42064.586157407401</v>
      </c>
      <c r="T2393" s="9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5">
        <f t="shared" si="148"/>
        <v>-4200</v>
      </c>
      <c r="E2394">
        <v>4200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>
        <f t="shared" si="149"/>
        <v>0</v>
      </c>
      <c r="Q2394" s="5" t="s">
        <v>8319</v>
      </c>
      <c r="R2394" t="s">
        <v>8320</v>
      </c>
      <c r="S2394" s="9">
        <f t="shared" si="150"/>
        <v>42275.912303240737</v>
      </c>
      <c r="T2394" s="9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5">
        <f t="shared" si="148"/>
        <v>-99950</v>
      </c>
      <c r="E2395">
        <v>100000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>
        <f t="shared" si="149"/>
        <v>25</v>
      </c>
      <c r="Q2395" s="5" t="s">
        <v>8319</v>
      </c>
      <c r="R2395" t="s">
        <v>8320</v>
      </c>
      <c r="S2395" s="9">
        <f t="shared" si="150"/>
        <v>42194.440011574072</v>
      </c>
      <c r="T2395" s="9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5">
        <f t="shared" si="148"/>
        <v>-4997</v>
      </c>
      <c r="E2396">
        <v>5000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>
        <f t="shared" si="149"/>
        <v>1.5</v>
      </c>
      <c r="Q2396" s="5" t="s">
        <v>8319</v>
      </c>
      <c r="R2396" t="s">
        <v>8320</v>
      </c>
      <c r="S2396" s="9">
        <f t="shared" si="150"/>
        <v>42031.15385416666</v>
      </c>
      <c r="T2396" s="9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5">
        <f t="shared" si="148"/>
        <v>-33000</v>
      </c>
      <c r="E2397">
        <v>33000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>
        <f t="shared" si="149"/>
        <v>0</v>
      </c>
      <c r="Q2397" s="5" t="s">
        <v>8319</v>
      </c>
      <c r="R2397" t="s">
        <v>8320</v>
      </c>
      <c r="S2397" s="9">
        <f t="shared" si="150"/>
        <v>42716.913043981483</v>
      </c>
      <c r="T2397" s="9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5">
        <f t="shared" si="148"/>
        <v>-4990</v>
      </c>
      <c r="E2398">
        <v>5000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>
        <f t="shared" si="149"/>
        <v>5</v>
      </c>
      <c r="Q2398" s="5" t="s">
        <v>8319</v>
      </c>
      <c r="R2398" t="s">
        <v>8320</v>
      </c>
      <c r="S2398" s="9">
        <f t="shared" si="150"/>
        <v>42262.640717592592</v>
      </c>
      <c r="T2398" s="9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5">
        <f t="shared" si="148"/>
        <v>-124000</v>
      </c>
      <c r="E2399">
        <v>124000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>
        <f t="shared" si="149"/>
        <v>0</v>
      </c>
      <c r="Q2399" s="5" t="s">
        <v>8319</v>
      </c>
      <c r="R2399" t="s">
        <v>8320</v>
      </c>
      <c r="S2399" s="9">
        <f t="shared" si="150"/>
        <v>41976.676574074074</v>
      </c>
      <c r="T2399" s="9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5">
        <f t="shared" si="148"/>
        <v>-4000</v>
      </c>
      <c r="E2400">
        <v>4000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>
        <f t="shared" si="149"/>
        <v>0</v>
      </c>
      <c r="Q2400" s="5" t="s">
        <v>8319</v>
      </c>
      <c r="R2400" t="s">
        <v>8320</v>
      </c>
      <c r="S2400" s="9">
        <f t="shared" si="150"/>
        <v>42157.708148148151</v>
      </c>
      <c r="T2400" s="9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5">
        <f t="shared" si="148"/>
        <v>-13000</v>
      </c>
      <c r="E2401">
        <v>13000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>
        <f t="shared" si="149"/>
        <v>0</v>
      </c>
      <c r="Q2401" s="5" t="s">
        <v>8319</v>
      </c>
      <c r="R2401" t="s">
        <v>8320</v>
      </c>
      <c r="S2401" s="9">
        <f t="shared" si="150"/>
        <v>41956.644745370366</v>
      </c>
      <c r="T2401" s="9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5">
        <f t="shared" si="148"/>
        <v>-50000</v>
      </c>
      <c r="E2402">
        <v>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>
        <f t="shared" si="149"/>
        <v>0</v>
      </c>
      <c r="Q2402" s="5" t="s">
        <v>8319</v>
      </c>
      <c r="R2402" t="s">
        <v>8320</v>
      </c>
      <c r="S2402" s="9">
        <f t="shared" si="150"/>
        <v>42444.059768518513</v>
      </c>
      <c r="T2402" s="9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5">
        <f t="shared" si="148"/>
        <v>-27799</v>
      </c>
      <c r="E2403">
        <v>28000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>
        <f t="shared" si="149"/>
        <v>100.5</v>
      </c>
      <c r="Q2403" s="5" t="s">
        <v>8336</v>
      </c>
      <c r="R2403" t="s">
        <v>8337</v>
      </c>
      <c r="S2403" s="9">
        <f t="shared" si="150"/>
        <v>42374.614537037036</v>
      </c>
      <c r="T2403" s="9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5">
        <f t="shared" si="148"/>
        <v>-11948</v>
      </c>
      <c r="E2404">
        <v>12000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>
        <f t="shared" si="149"/>
        <v>26</v>
      </c>
      <c r="Q2404" s="5" t="s">
        <v>8336</v>
      </c>
      <c r="R2404" t="s">
        <v>8337</v>
      </c>
      <c r="S2404" s="9">
        <f t="shared" si="150"/>
        <v>42107.47142361111</v>
      </c>
      <c r="T2404" s="9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5">
        <f t="shared" si="148"/>
        <v>-998</v>
      </c>
      <c r="E2405">
        <v>1200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>
        <f t="shared" si="149"/>
        <v>101</v>
      </c>
      <c r="Q2405" s="5" t="s">
        <v>8336</v>
      </c>
      <c r="R2405" t="s">
        <v>8337</v>
      </c>
      <c r="S2405" s="9">
        <f t="shared" si="150"/>
        <v>42399.67428240741</v>
      </c>
      <c r="T2405" s="9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5">
        <f t="shared" si="148"/>
        <v>-15000</v>
      </c>
      <c r="E2406">
        <v>15000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>
        <f t="shared" si="149"/>
        <v>0</v>
      </c>
      <c r="Q2406" s="5" t="s">
        <v>8336</v>
      </c>
      <c r="R2406" t="s">
        <v>8337</v>
      </c>
      <c r="S2406" s="9">
        <f t="shared" si="150"/>
        <v>42341.831099537034</v>
      </c>
      <c r="T2406" s="9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5">
        <f t="shared" si="148"/>
        <v>-3874</v>
      </c>
      <c r="E2407">
        <v>5000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>
        <f t="shared" si="149"/>
        <v>563</v>
      </c>
      <c r="Q2407" s="5" t="s">
        <v>8336</v>
      </c>
      <c r="R2407" t="s">
        <v>8337</v>
      </c>
      <c r="S2407" s="9">
        <f t="shared" si="150"/>
        <v>42595.377025462956</v>
      </c>
      <c r="T2407" s="9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5">
        <f t="shared" si="148"/>
        <v>-1905</v>
      </c>
      <c r="E2408">
        <v>3250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>
        <f t="shared" si="149"/>
        <v>672.5</v>
      </c>
      <c r="Q2408" s="5" t="s">
        <v>8336</v>
      </c>
      <c r="R2408" t="s">
        <v>8337</v>
      </c>
      <c r="S2408" s="9">
        <f t="shared" si="150"/>
        <v>41982.902662037035</v>
      </c>
      <c r="T2408" s="9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5">
        <f t="shared" si="148"/>
        <v>-16443</v>
      </c>
      <c r="E2409">
        <v>22000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>
        <f t="shared" si="149"/>
        <v>2778.5</v>
      </c>
      <c r="Q2409" s="5" t="s">
        <v>8336</v>
      </c>
      <c r="R2409" t="s">
        <v>8337</v>
      </c>
      <c r="S2409" s="9">
        <f t="shared" si="150"/>
        <v>42082.367222222216</v>
      </c>
      <c r="T2409" s="9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5">
        <f t="shared" si="148"/>
        <v>-14970</v>
      </c>
      <c r="E2410">
        <v>15000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>
        <f t="shared" si="149"/>
        <v>15</v>
      </c>
      <c r="Q2410" s="5" t="s">
        <v>8336</v>
      </c>
      <c r="R2410" t="s">
        <v>8337</v>
      </c>
      <c r="S2410" s="9">
        <f t="shared" si="150"/>
        <v>41918.93237268518</v>
      </c>
      <c r="T2410" s="9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5">
        <f t="shared" si="148"/>
        <v>-24540</v>
      </c>
      <c r="E2411">
        <v>25000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>
        <f t="shared" si="149"/>
        <v>230</v>
      </c>
      <c r="Q2411" s="5" t="s">
        <v>8336</v>
      </c>
      <c r="R2411" t="s">
        <v>8337</v>
      </c>
      <c r="S2411" s="9">
        <f t="shared" si="150"/>
        <v>42204.667534722219</v>
      </c>
      <c r="T2411" s="9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5">
        <f t="shared" si="148"/>
        <v>-15000</v>
      </c>
      <c r="E2412">
        <v>15000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>
        <f t="shared" si="149"/>
        <v>0</v>
      </c>
      <c r="Q2412" s="5" t="s">
        <v>8336</v>
      </c>
      <c r="R2412" t="s">
        <v>8337</v>
      </c>
      <c r="S2412" s="9">
        <f t="shared" si="150"/>
        <v>42224.199942129628</v>
      </c>
      <c r="T2412" s="9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5">
        <f t="shared" si="148"/>
        <v>-24849</v>
      </c>
      <c r="E2413">
        <v>25000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>
        <f t="shared" si="149"/>
        <v>75.5</v>
      </c>
      <c r="Q2413" s="5" t="s">
        <v>8336</v>
      </c>
      <c r="R2413" t="s">
        <v>8337</v>
      </c>
      <c r="S2413" s="9">
        <f t="shared" si="150"/>
        <v>42211.524097222216</v>
      </c>
      <c r="T2413" s="9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5">
        <f t="shared" si="148"/>
        <v>-8000</v>
      </c>
      <c r="E2414">
        <v>8000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>
        <f t="shared" si="149"/>
        <v>0</v>
      </c>
      <c r="Q2414" s="5" t="s">
        <v>8336</v>
      </c>
      <c r="R2414" t="s">
        <v>8337</v>
      </c>
      <c r="S2414" s="9">
        <f t="shared" si="150"/>
        <v>42655.528622685182</v>
      </c>
      <c r="T2414" s="9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5">
        <f t="shared" si="148"/>
        <v>-2975</v>
      </c>
      <c r="E2415">
        <v>3000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>
        <f t="shared" si="149"/>
        <v>12.5</v>
      </c>
      <c r="Q2415" s="5" t="s">
        <v>8336</v>
      </c>
      <c r="R2415" t="s">
        <v>8337</v>
      </c>
      <c r="S2415" s="9">
        <f t="shared" si="150"/>
        <v>41759.901412037034</v>
      </c>
      <c r="T2415" s="9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5">
        <f t="shared" si="148"/>
        <v>-14540</v>
      </c>
      <c r="E2416">
        <v>15000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>
        <f t="shared" si="149"/>
        <v>230</v>
      </c>
      <c r="Q2416" s="5" t="s">
        <v>8336</v>
      </c>
      <c r="R2416" t="s">
        <v>8337</v>
      </c>
      <c r="S2416" s="9">
        <f t="shared" si="150"/>
        <v>42198.486805555549</v>
      </c>
      <c r="T2416" s="9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5">
        <f t="shared" si="148"/>
        <v>-59665</v>
      </c>
      <c r="E2417">
        <v>60000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>
        <f t="shared" si="149"/>
        <v>167.5</v>
      </c>
      <c r="Q2417" s="5" t="s">
        <v>8336</v>
      </c>
      <c r="R2417" t="s">
        <v>8337</v>
      </c>
      <c r="S2417" s="9">
        <f t="shared" si="150"/>
        <v>42536.654467592591</v>
      </c>
      <c r="T2417" s="9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5">
        <f t="shared" si="148"/>
        <v>-19995</v>
      </c>
      <c r="E2418">
        <v>20000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>
        <f t="shared" si="149"/>
        <v>2.5</v>
      </c>
      <c r="Q2418" s="5" t="s">
        <v>8336</v>
      </c>
      <c r="R2418" t="s">
        <v>8337</v>
      </c>
      <c r="S2418" s="9">
        <f t="shared" si="150"/>
        <v>42019.529432870368</v>
      </c>
      <c r="T2418" s="9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5">
        <f t="shared" si="148"/>
        <v>-1000</v>
      </c>
      <c r="E2419">
        <v>1000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>
        <f t="shared" si="149"/>
        <v>0</v>
      </c>
      <c r="Q2419" s="5" t="s">
        <v>8336</v>
      </c>
      <c r="R2419" t="s">
        <v>8337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5">
        <f t="shared" si="148"/>
        <v>-24995</v>
      </c>
      <c r="E2420">
        <v>25000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>
        <f t="shared" si="149"/>
        <v>2.5</v>
      </c>
      <c r="Q2420" s="5" t="s">
        <v>8336</v>
      </c>
      <c r="R2420" t="s">
        <v>8337</v>
      </c>
      <c r="S2420" s="9">
        <f t="shared" si="150"/>
        <v>42027.648657407401</v>
      </c>
      <c r="T2420" s="9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5">
        <f t="shared" si="148"/>
        <v>-3000</v>
      </c>
      <c r="E2421">
        <v>3000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>
        <f t="shared" si="149"/>
        <v>0</v>
      </c>
      <c r="Q2421" s="5" t="s">
        <v>8336</v>
      </c>
      <c r="R2421" t="s">
        <v>8337</v>
      </c>
      <c r="S2421" s="9">
        <f t="shared" si="150"/>
        <v>41993.529965277776</v>
      </c>
      <c r="T2421" s="9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5">
        <f t="shared" si="148"/>
        <v>-14369</v>
      </c>
      <c r="E2422">
        <v>16870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>
        <f t="shared" si="149"/>
        <v>1250.5</v>
      </c>
      <c r="Q2422" s="5" t="s">
        <v>8336</v>
      </c>
      <c r="R2422" t="s">
        <v>8337</v>
      </c>
      <c r="S2422" s="9">
        <f t="shared" si="150"/>
        <v>41892.820543981477</v>
      </c>
      <c r="T2422" s="9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5">
        <f t="shared" si="148"/>
        <v>-5999</v>
      </c>
      <c r="E2423">
        <v>6000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>
        <f t="shared" si="149"/>
        <v>0.5</v>
      </c>
      <c r="Q2423" s="5" t="s">
        <v>8336</v>
      </c>
      <c r="R2423" t="s">
        <v>8337</v>
      </c>
      <c r="S2423" s="9">
        <f t="shared" si="150"/>
        <v>42026.479120370372</v>
      </c>
      <c r="T2423" s="9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5">
        <f t="shared" si="148"/>
        <v>-499</v>
      </c>
      <c r="E2424">
        <v>500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>
        <f t="shared" si="149"/>
        <v>0.5</v>
      </c>
      <c r="Q2424" s="5" t="s">
        <v>8336</v>
      </c>
      <c r="R2424" t="s">
        <v>8337</v>
      </c>
      <c r="S2424" s="9">
        <f t="shared" si="150"/>
        <v>42044.516620370363</v>
      </c>
      <c r="T2424" s="9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5">
        <f t="shared" si="148"/>
        <v>-59992</v>
      </c>
      <c r="E2425">
        <v>60000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>
        <f t="shared" si="149"/>
        <v>4</v>
      </c>
      <c r="Q2425" s="5" t="s">
        <v>8336</v>
      </c>
      <c r="R2425" t="s">
        <v>8337</v>
      </c>
      <c r="S2425" s="9">
        <f t="shared" si="150"/>
        <v>41974.496412037035</v>
      </c>
      <c r="T2425" s="9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5">
        <f t="shared" si="148"/>
        <v>-24690</v>
      </c>
      <c r="E2426">
        <v>25000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>
        <f t="shared" si="149"/>
        <v>155</v>
      </c>
      <c r="Q2426" s="5" t="s">
        <v>8336</v>
      </c>
      <c r="R2426" t="s">
        <v>8337</v>
      </c>
      <c r="S2426" s="9">
        <f t="shared" si="150"/>
        <v>41909.684120370366</v>
      </c>
      <c r="T2426" s="9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5">
        <f t="shared" si="148"/>
        <v>-3499</v>
      </c>
      <c r="E2427">
        <v>3500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>
        <f t="shared" si="149"/>
        <v>0.5</v>
      </c>
      <c r="Q2427" s="5" t="s">
        <v>8336</v>
      </c>
      <c r="R2427" t="s">
        <v>8337</v>
      </c>
      <c r="S2427" s="9">
        <f t="shared" si="150"/>
        <v>42502.705428240741</v>
      </c>
      <c r="T2427" s="9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5">
        <f t="shared" si="148"/>
        <v>-20000</v>
      </c>
      <c r="E2428">
        <v>20000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>
        <f t="shared" si="149"/>
        <v>0</v>
      </c>
      <c r="Q2428" s="5" t="s">
        <v>8336</v>
      </c>
      <c r="R2428" t="s">
        <v>8337</v>
      </c>
      <c r="S2428" s="9">
        <f t="shared" si="150"/>
        <v>42163.961712962962</v>
      </c>
      <c r="T2428" s="9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5">
        <f t="shared" si="148"/>
        <v>-49999</v>
      </c>
      <c r="E2429">
        <v>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>
        <f t="shared" si="149"/>
        <v>0.5</v>
      </c>
      <c r="Q2429" s="5" t="s">
        <v>8336</v>
      </c>
      <c r="R2429" t="s">
        <v>8337</v>
      </c>
      <c r="S2429" s="9">
        <f t="shared" si="150"/>
        <v>42412.110335648147</v>
      </c>
      <c r="T2429" s="9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5">
        <f t="shared" si="148"/>
        <v>-34999</v>
      </c>
      <c r="E2430">
        <v>35000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>
        <f t="shared" si="149"/>
        <v>0.5</v>
      </c>
      <c r="Q2430" s="5" t="s">
        <v>8336</v>
      </c>
      <c r="R2430" t="s">
        <v>8337</v>
      </c>
      <c r="S2430" s="9">
        <f t="shared" si="150"/>
        <v>42045.575821759259</v>
      </c>
      <c r="T2430" s="9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5">
        <f t="shared" si="148"/>
        <v>-137995</v>
      </c>
      <c r="E2431">
        <v>140000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>
        <f t="shared" si="149"/>
        <v>1002.5</v>
      </c>
      <c r="Q2431" s="5" t="s">
        <v>8336</v>
      </c>
      <c r="R2431" t="s">
        <v>8337</v>
      </c>
      <c r="S2431" s="9">
        <f t="shared" si="150"/>
        <v>42734.670902777776</v>
      </c>
      <c r="T2431" s="9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5">
        <f t="shared" si="148"/>
        <v>-2979</v>
      </c>
      <c r="E2432">
        <v>3000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>
        <f t="shared" si="149"/>
        <v>10.5</v>
      </c>
      <c r="Q2432" s="5" t="s">
        <v>8336</v>
      </c>
      <c r="R2432" t="s">
        <v>8337</v>
      </c>
      <c r="S2432" s="9">
        <f t="shared" si="150"/>
        <v>42381.922499999993</v>
      </c>
      <c r="T2432" s="9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5">
        <f t="shared" si="148"/>
        <v>-99998</v>
      </c>
      <c r="E2433">
        <v>100000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>
        <f t="shared" si="149"/>
        <v>1</v>
      </c>
      <c r="Q2433" s="5" t="s">
        <v>8336</v>
      </c>
      <c r="R2433" t="s">
        <v>8337</v>
      </c>
      <c r="S2433" s="9">
        <f t="shared" si="150"/>
        <v>42488.891354166662</v>
      </c>
      <c r="T2433" s="9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5">
        <f t="shared" si="148"/>
        <v>-13998</v>
      </c>
      <c r="E2434">
        <v>14000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>
        <f t="shared" si="149"/>
        <v>1</v>
      </c>
      <c r="Q2434" s="5" t="s">
        <v>8336</v>
      </c>
      <c r="R2434" t="s">
        <v>8337</v>
      </c>
      <c r="S2434" s="9">
        <f t="shared" si="150"/>
        <v>42041.010381944441</v>
      </c>
      <c r="T2434" s="9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5">
        <f t="shared" ref="D2435:D2498" si="152">F2435-E2435</f>
        <v>-10000</v>
      </c>
      <c r="E2435">
        <v>10000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>
        <f t="shared" ref="P2435:P2498" si="153">AVERAGE(D2435:E2435)</f>
        <v>0</v>
      </c>
      <c r="Q2435" s="5" t="s">
        <v>8336</v>
      </c>
      <c r="R2435" t="s">
        <v>8337</v>
      </c>
      <c r="S2435" s="9">
        <f t="shared" ref="S2435:S2498" si="154">(K2435/86400)+25569+(-5/24)</f>
        <v>42397.691469907404</v>
      </c>
      <c r="T2435" s="9">
        <f t="shared" ref="T2435:T2498" si="155">(J2435/86400)+25569+(-5/24)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5">
        <f t="shared" si="152"/>
        <v>-19974</v>
      </c>
      <c r="E2436">
        <v>20000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>
        <f t="shared" si="153"/>
        <v>13</v>
      </c>
      <c r="Q2436" s="5" t="s">
        <v>8336</v>
      </c>
      <c r="R2436" t="s">
        <v>8337</v>
      </c>
      <c r="S2436" s="9">
        <f t="shared" si="154"/>
        <v>42179.977708333332</v>
      </c>
      <c r="T2436" s="9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5">
        <f t="shared" si="152"/>
        <v>-248776</v>
      </c>
      <c r="E2437">
        <v>250000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>
        <f t="shared" si="153"/>
        <v>612</v>
      </c>
      <c r="Q2437" s="5" t="s">
        <v>8336</v>
      </c>
      <c r="R2437" t="s">
        <v>8337</v>
      </c>
      <c r="S2437" s="9">
        <f t="shared" si="154"/>
        <v>42252.069282407407</v>
      </c>
      <c r="T2437" s="9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5">
        <f t="shared" si="152"/>
        <v>-116955</v>
      </c>
      <c r="E2438">
        <v>117000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>
        <f t="shared" si="153"/>
        <v>22.5</v>
      </c>
      <c r="Q2438" s="5" t="s">
        <v>8336</v>
      </c>
      <c r="R2438" t="s">
        <v>8337</v>
      </c>
      <c r="S2438" s="9">
        <f t="shared" si="154"/>
        <v>42338.407060185178</v>
      </c>
      <c r="T2438" s="9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5">
        <f t="shared" si="152"/>
        <v>-8000</v>
      </c>
      <c r="E2439">
        <v>8000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>
        <f t="shared" si="153"/>
        <v>0</v>
      </c>
      <c r="Q2439" s="5" t="s">
        <v>8336</v>
      </c>
      <c r="R2439" t="s">
        <v>8337</v>
      </c>
      <c r="S2439" s="9">
        <f t="shared" si="154"/>
        <v>42031.756805555553</v>
      </c>
      <c r="T2439" s="9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5">
        <f t="shared" si="152"/>
        <v>-14950</v>
      </c>
      <c r="E2440">
        <v>15000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>
        <f t="shared" si="153"/>
        <v>25</v>
      </c>
      <c r="Q2440" s="5" t="s">
        <v>8336</v>
      </c>
      <c r="R2440" t="s">
        <v>8337</v>
      </c>
      <c r="S2440" s="9">
        <f t="shared" si="154"/>
        <v>42285.706736111104</v>
      </c>
      <c r="T2440" s="9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5">
        <f t="shared" si="152"/>
        <v>-10000</v>
      </c>
      <c r="E2441"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>
        <f t="shared" si="153"/>
        <v>0</v>
      </c>
      <c r="Q2441" s="5" t="s">
        <v>8336</v>
      </c>
      <c r="R2441" t="s">
        <v>8337</v>
      </c>
      <c r="S2441" s="9">
        <f t="shared" si="154"/>
        <v>42265.610289351847</v>
      </c>
      <c r="T2441" s="9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5">
        <f t="shared" si="152"/>
        <v>-4990</v>
      </c>
      <c r="E2442">
        <v>5000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>
        <f t="shared" si="153"/>
        <v>5</v>
      </c>
      <c r="Q2442" s="5" t="s">
        <v>8336</v>
      </c>
      <c r="R2442" t="s">
        <v>8337</v>
      </c>
      <c r="S2442" s="9">
        <f t="shared" si="154"/>
        <v>42383.691122685188</v>
      </c>
      <c r="T2442" s="9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5">
        <f t="shared" si="152"/>
        <v>591</v>
      </c>
      <c r="E2443"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>
        <f t="shared" si="153"/>
        <v>4045.5</v>
      </c>
      <c r="Q2443" s="5" t="s">
        <v>8336</v>
      </c>
      <c r="R2443" t="s">
        <v>8352</v>
      </c>
      <c r="S2443" s="9">
        <f t="shared" si="154"/>
        <v>42186.917291666665</v>
      </c>
      <c r="T2443" s="9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5">
        <f t="shared" si="152"/>
        <v>6226</v>
      </c>
      <c r="E2444"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>
        <f t="shared" si="153"/>
        <v>15113</v>
      </c>
      <c r="Q2444" s="5" t="s">
        <v>8336</v>
      </c>
      <c r="R2444" t="s">
        <v>8352</v>
      </c>
      <c r="S2444" s="9">
        <f t="shared" si="154"/>
        <v>42052.458657407406</v>
      </c>
      <c r="T2444" s="9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5">
        <f t="shared" si="152"/>
        <v>20502.989999999998</v>
      </c>
      <c r="E2445"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>
        <f t="shared" si="153"/>
        <v>20251.494999999999</v>
      </c>
      <c r="Q2445" s="5" t="s">
        <v>8336</v>
      </c>
      <c r="R2445" t="s">
        <v>8352</v>
      </c>
      <c r="S2445" s="9">
        <f t="shared" si="154"/>
        <v>41836.416921296295</v>
      </c>
      <c r="T2445" s="9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5">
        <f t="shared" si="152"/>
        <v>258</v>
      </c>
      <c r="E2446"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>
        <f t="shared" si="153"/>
        <v>1629</v>
      </c>
      <c r="Q2446" s="5" t="s">
        <v>8336</v>
      </c>
      <c r="R2446" t="s">
        <v>8352</v>
      </c>
      <c r="S2446" s="9">
        <f t="shared" si="154"/>
        <v>42485.54619212963</v>
      </c>
      <c r="T2446" s="9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5">
        <f t="shared" si="152"/>
        <v>3640</v>
      </c>
      <c r="E2447"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>
        <f t="shared" si="153"/>
        <v>4320</v>
      </c>
      <c r="Q2447" s="5" t="s">
        <v>8336</v>
      </c>
      <c r="R2447" t="s">
        <v>8352</v>
      </c>
      <c r="S2447" s="9">
        <f t="shared" si="154"/>
        <v>42242.981724537036</v>
      </c>
      <c r="T2447" s="9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5">
        <f t="shared" si="152"/>
        <v>3399</v>
      </c>
      <c r="E2448"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>
        <f t="shared" si="153"/>
        <v>4199.5</v>
      </c>
      <c r="Q2448" s="5" t="s">
        <v>8336</v>
      </c>
      <c r="R2448" t="s">
        <v>8352</v>
      </c>
      <c r="S2448" s="9">
        <f t="shared" si="154"/>
        <v>42670.394340277773</v>
      </c>
      <c r="T2448" s="9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5">
        <f t="shared" si="152"/>
        <v>8180</v>
      </c>
      <c r="E2449"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>
        <f t="shared" si="153"/>
        <v>5340</v>
      </c>
      <c r="Q2449" s="5" t="s">
        <v>8336</v>
      </c>
      <c r="R2449" t="s">
        <v>8352</v>
      </c>
      <c r="S2449" s="9">
        <f t="shared" si="154"/>
        <v>42654.26149305555</v>
      </c>
      <c r="T2449" s="9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5">
        <f t="shared" si="152"/>
        <v>30</v>
      </c>
      <c r="E2450"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>
        <f t="shared" si="153"/>
        <v>215</v>
      </c>
      <c r="Q2450" s="5" t="s">
        <v>8336</v>
      </c>
      <c r="R2450" t="s">
        <v>8352</v>
      </c>
      <c r="S2450" s="9">
        <f t="shared" si="154"/>
        <v>42607.107789351845</v>
      </c>
      <c r="T2450" s="9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5">
        <f t="shared" si="152"/>
        <v>800</v>
      </c>
      <c r="E2451"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>
        <f t="shared" si="153"/>
        <v>5400</v>
      </c>
      <c r="Q2451" s="5" t="s">
        <v>8336</v>
      </c>
      <c r="R2451" t="s">
        <v>8352</v>
      </c>
      <c r="S2451" s="9">
        <f t="shared" si="154"/>
        <v>41942.934201388889</v>
      </c>
      <c r="T2451" s="9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5">
        <f t="shared" si="152"/>
        <v>230.03000000000065</v>
      </c>
      <c r="E2452"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>
        <f t="shared" si="153"/>
        <v>7615.0150000000003</v>
      </c>
      <c r="Q2452" s="5" t="s">
        <v>8336</v>
      </c>
      <c r="R2452" t="s">
        <v>8352</v>
      </c>
      <c r="S2452" s="9">
        <f t="shared" si="154"/>
        <v>41901.864074074074</v>
      </c>
      <c r="T2452" s="9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5">
        <f t="shared" si="152"/>
        <v>1545</v>
      </c>
      <c r="E2453"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>
        <f t="shared" si="153"/>
        <v>5772.5</v>
      </c>
      <c r="Q2453" s="5" t="s">
        <v>8336</v>
      </c>
      <c r="R2453" t="s">
        <v>8352</v>
      </c>
      <c r="S2453" s="9">
        <f t="shared" si="154"/>
        <v>42779.700115740743</v>
      </c>
      <c r="T2453" s="9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5">
        <f t="shared" si="152"/>
        <v>201</v>
      </c>
      <c r="E2454"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>
        <f t="shared" si="153"/>
        <v>400.5</v>
      </c>
      <c r="Q2454" s="5" t="s">
        <v>8336</v>
      </c>
      <c r="R2454" t="s">
        <v>8352</v>
      </c>
      <c r="S2454" s="9">
        <f t="shared" si="154"/>
        <v>42338.635416666664</v>
      </c>
      <c r="T2454" s="9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5">
        <f t="shared" si="152"/>
        <v>1641</v>
      </c>
      <c r="E2455"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>
        <f t="shared" si="153"/>
        <v>2320.5</v>
      </c>
      <c r="Q2455" s="5" t="s">
        <v>8336</v>
      </c>
      <c r="R2455" t="s">
        <v>8352</v>
      </c>
      <c r="S2455" s="9">
        <f t="shared" si="154"/>
        <v>42738.483900462961</v>
      </c>
      <c r="T2455" s="9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5">
        <f t="shared" si="152"/>
        <v>296</v>
      </c>
      <c r="E2456"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>
        <f t="shared" si="153"/>
        <v>17648</v>
      </c>
      <c r="Q2456" s="5" t="s">
        <v>8336</v>
      </c>
      <c r="R2456" t="s">
        <v>8352</v>
      </c>
      <c r="S2456" s="9">
        <f t="shared" si="154"/>
        <v>42769.993148148147</v>
      </c>
      <c r="T2456" s="9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5">
        <f t="shared" si="152"/>
        <v>246</v>
      </c>
      <c r="E2457"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>
        <f t="shared" si="153"/>
        <v>273</v>
      </c>
      <c r="Q2457" s="5" t="s">
        <v>8336</v>
      </c>
      <c r="R2457" t="s">
        <v>8352</v>
      </c>
      <c r="S2457" s="9">
        <f t="shared" si="154"/>
        <v>42452.573495370372</v>
      </c>
      <c r="T2457" s="9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5">
        <f t="shared" si="152"/>
        <v>1213</v>
      </c>
      <c r="E2458"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>
        <f t="shared" si="153"/>
        <v>1356.5</v>
      </c>
      <c r="Q2458" s="5" t="s">
        <v>8336</v>
      </c>
      <c r="R2458" t="s">
        <v>8352</v>
      </c>
      <c r="S2458" s="9">
        <f t="shared" si="154"/>
        <v>42761.752766203703</v>
      </c>
      <c r="T2458" s="9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5">
        <f t="shared" si="152"/>
        <v>530</v>
      </c>
      <c r="E2459"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>
        <f t="shared" si="153"/>
        <v>11765</v>
      </c>
      <c r="Q2459" s="5" t="s">
        <v>8336</v>
      </c>
      <c r="R2459" t="s">
        <v>8352</v>
      </c>
      <c r="S2459" s="9">
        <f t="shared" si="154"/>
        <v>42423.394166666665</v>
      </c>
      <c r="T2459" s="9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5">
        <f t="shared" si="152"/>
        <v>509</v>
      </c>
      <c r="E2460"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>
        <f t="shared" si="153"/>
        <v>2754.5</v>
      </c>
      <c r="Q2460" s="5" t="s">
        <v>8336</v>
      </c>
      <c r="R2460" t="s">
        <v>8352</v>
      </c>
      <c r="S2460" s="9">
        <f t="shared" si="154"/>
        <v>42495.663402777776</v>
      </c>
      <c r="T2460" s="9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5">
        <f t="shared" si="152"/>
        <v>675</v>
      </c>
      <c r="E2461"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>
        <f t="shared" si="153"/>
        <v>15337.5</v>
      </c>
      <c r="Q2461" s="5" t="s">
        <v>8336</v>
      </c>
      <c r="R2461" t="s">
        <v>8352</v>
      </c>
      <c r="S2461" s="9">
        <f t="shared" si="154"/>
        <v>42407.429224537038</v>
      </c>
      <c r="T2461" s="9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5">
        <f t="shared" si="152"/>
        <v>67</v>
      </c>
      <c r="E2462"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>
        <f t="shared" si="153"/>
        <v>4283.5</v>
      </c>
      <c r="Q2462" s="5" t="s">
        <v>8336</v>
      </c>
      <c r="R2462" t="s">
        <v>8352</v>
      </c>
      <c r="S2462" s="9">
        <f t="shared" si="154"/>
        <v>42703.978784722225</v>
      </c>
      <c r="T2462" s="9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5">
        <f t="shared" si="152"/>
        <v>285</v>
      </c>
      <c r="E2463"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>
        <f t="shared" si="153"/>
        <v>3892.5</v>
      </c>
      <c r="Q2463" s="5" t="s">
        <v>8325</v>
      </c>
      <c r="R2463" t="s">
        <v>8329</v>
      </c>
      <c r="S2463" s="9">
        <f t="shared" si="154"/>
        <v>40783.804363425923</v>
      </c>
      <c r="T2463" s="9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5">
        <f t="shared" si="152"/>
        <v>321.25</v>
      </c>
      <c r="E2464"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>
        <f t="shared" si="153"/>
        <v>1660.625</v>
      </c>
      <c r="Q2464" s="5" t="s">
        <v>8325</v>
      </c>
      <c r="R2464" t="s">
        <v>8329</v>
      </c>
      <c r="S2464" s="9">
        <f t="shared" si="154"/>
        <v>41088.977962962963</v>
      </c>
      <c r="T2464" s="9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5">
        <f t="shared" si="152"/>
        <v>325</v>
      </c>
      <c r="E2465"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>
        <f t="shared" si="153"/>
        <v>1162.5</v>
      </c>
      <c r="Q2465" s="5" t="s">
        <v>8325</v>
      </c>
      <c r="R2465" t="s">
        <v>8329</v>
      </c>
      <c r="S2465" s="9">
        <f t="shared" si="154"/>
        <v>41340.903067129628</v>
      </c>
      <c r="T2465" s="9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5">
        <f t="shared" si="152"/>
        <v>222</v>
      </c>
      <c r="E2466"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>
        <f t="shared" si="153"/>
        <v>1111</v>
      </c>
      <c r="Q2466" s="5" t="s">
        <v>8325</v>
      </c>
      <c r="R2466" t="s">
        <v>8329</v>
      </c>
      <c r="S2466" s="9">
        <f t="shared" si="154"/>
        <v>42248.692094907405</v>
      </c>
      <c r="T2466" s="9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5">
        <f t="shared" si="152"/>
        <v>561</v>
      </c>
      <c r="E2467"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>
        <f t="shared" si="153"/>
        <v>630.5</v>
      </c>
      <c r="Q2467" s="5" t="s">
        <v>8325</v>
      </c>
      <c r="R2467" t="s">
        <v>8329</v>
      </c>
      <c r="S2467" s="9">
        <f t="shared" si="154"/>
        <v>41145.510972222219</v>
      </c>
      <c r="T2467" s="9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5">
        <f t="shared" si="152"/>
        <v>0</v>
      </c>
      <c r="E2468"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>
        <f t="shared" si="153"/>
        <v>1250</v>
      </c>
      <c r="Q2468" s="5" t="s">
        <v>8325</v>
      </c>
      <c r="R2468" t="s">
        <v>8329</v>
      </c>
      <c r="S2468" s="9">
        <f t="shared" si="154"/>
        <v>41372.894131944442</v>
      </c>
      <c r="T2468" s="9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5">
        <f t="shared" si="152"/>
        <v>185</v>
      </c>
      <c r="E2469"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>
        <f t="shared" si="153"/>
        <v>592.5</v>
      </c>
      <c r="Q2469" s="5" t="s">
        <v>8325</v>
      </c>
      <c r="R2469" t="s">
        <v>8329</v>
      </c>
      <c r="S2469" s="9">
        <f t="shared" si="154"/>
        <v>41025.665868055556</v>
      </c>
      <c r="T2469" s="9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5">
        <f t="shared" si="152"/>
        <v>144.34000000000015</v>
      </c>
      <c r="E2470"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>
        <f t="shared" si="153"/>
        <v>1072.17</v>
      </c>
      <c r="Q2470" s="5" t="s">
        <v>8325</v>
      </c>
      <c r="R2470" t="s">
        <v>8329</v>
      </c>
      <c r="S2470" s="9">
        <f t="shared" si="154"/>
        <v>41173.945844907408</v>
      </c>
      <c r="T2470" s="9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5">
        <f t="shared" si="152"/>
        <v>164</v>
      </c>
      <c r="E2471"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>
        <f t="shared" si="153"/>
        <v>682</v>
      </c>
      <c r="Q2471" s="5" t="s">
        <v>8325</v>
      </c>
      <c r="R2471" t="s">
        <v>8329</v>
      </c>
      <c r="S2471" s="9">
        <f t="shared" si="154"/>
        <v>40557.221400462957</v>
      </c>
      <c r="T2471" s="9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5">
        <f t="shared" si="152"/>
        <v>31.6400000000001</v>
      </c>
      <c r="E2472"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>
        <f t="shared" si="153"/>
        <v>515.82000000000005</v>
      </c>
      <c r="Q2472" s="5" t="s">
        <v>8325</v>
      </c>
      <c r="R2472" t="s">
        <v>8329</v>
      </c>
      <c r="S2472" s="9">
        <f t="shared" si="154"/>
        <v>41022.866377314815</v>
      </c>
      <c r="T2472" s="9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5">
        <f t="shared" si="152"/>
        <v>140</v>
      </c>
      <c r="E2473"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>
        <f t="shared" si="153"/>
        <v>320</v>
      </c>
      <c r="Q2473" s="5" t="s">
        <v>8325</v>
      </c>
      <c r="R2473" t="s">
        <v>8329</v>
      </c>
      <c r="S2473" s="9">
        <f t="shared" si="154"/>
        <v>40893.784629629627</v>
      </c>
      <c r="T2473" s="9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5">
        <f t="shared" si="152"/>
        <v>2682.0200000000004</v>
      </c>
      <c r="E2474"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>
        <f t="shared" si="153"/>
        <v>5091.01</v>
      </c>
      <c r="Q2474" s="5" t="s">
        <v>8325</v>
      </c>
      <c r="R2474" t="s">
        <v>8329</v>
      </c>
      <c r="S2474" s="9">
        <f t="shared" si="154"/>
        <v>40353.907175925924</v>
      </c>
      <c r="T2474" s="9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5">
        <f t="shared" si="152"/>
        <v>0</v>
      </c>
      <c r="E2475"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>
        <f t="shared" si="153"/>
        <v>1000</v>
      </c>
      <c r="Q2475" s="5" t="s">
        <v>8325</v>
      </c>
      <c r="R2475" t="s">
        <v>8329</v>
      </c>
      <c r="S2475" s="9">
        <f t="shared" si="154"/>
        <v>41193.540150462963</v>
      </c>
      <c r="T2475" s="9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5">
        <f t="shared" si="152"/>
        <v>0.18000000000029104</v>
      </c>
      <c r="E2476"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>
        <f t="shared" si="153"/>
        <v>2500.09</v>
      </c>
      <c r="Q2476" s="5" t="s">
        <v>8325</v>
      </c>
      <c r="R2476" t="s">
        <v>8329</v>
      </c>
      <c r="S2476" s="9">
        <f t="shared" si="154"/>
        <v>40416.80296296296</v>
      </c>
      <c r="T2476" s="9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5">
        <f t="shared" si="152"/>
        <v>118</v>
      </c>
      <c r="E2477"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>
        <f t="shared" si="153"/>
        <v>1309</v>
      </c>
      <c r="Q2477" s="5" t="s">
        <v>8325</v>
      </c>
      <c r="R2477" t="s">
        <v>8329</v>
      </c>
      <c r="S2477" s="9">
        <f t="shared" si="154"/>
        <v>40310.079340277771</v>
      </c>
      <c r="T2477" s="9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5">
        <f t="shared" si="152"/>
        <v>160.7199999999998</v>
      </c>
      <c r="E2478"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>
        <f t="shared" si="153"/>
        <v>1680.36</v>
      </c>
      <c r="Q2478" s="5" t="s">
        <v>8325</v>
      </c>
      <c r="R2478" t="s">
        <v>8329</v>
      </c>
      <c r="S2478" s="9">
        <f t="shared" si="154"/>
        <v>41913.120023148142</v>
      </c>
      <c r="T2478" s="9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5">
        <f t="shared" si="152"/>
        <v>535</v>
      </c>
      <c r="E2479"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>
        <f t="shared" si="153"/>
        <v>642.5</v>
      </c>
      <c r="Q2479" s="5" t="s">
        <v>8325</v>
      </c>
      <c r="R2479" t="s">
        <v>8329</v>
      </c>
      <c r="S2479" s="9">
        <f t="shared" si="154"/>
        <v>41088.483159722222</v>
      </c>
      <c r="T2479" s="9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5">
        <f t="shared" si="152"/>
        <v>2200</v>
      </c>
      <c r="E2480"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>
        <f t="shared" si="153"/>
        <v>5100</v>
      </c>
      <c r="Q2480" s="5" t="s">
        <v>8325</v>
      </c>
      <c r="R2480" t="s">
        <v>8329</v>
      </c>
      <c r="S2480" s="9">
        <f t="shared" si="154"/>
        <v>41257.742048611108</v>
      </c>
      <c r="T2480" s="9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5">
        <f t="shared" si="152"/>
        <v>100.32999999999998</v>
      </c>
      <c r="E2481"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>
        <f t="shared" si="153"/>
        <v>200.16499999999999</v>
      </c>
      <c r="Q2481" s="5" t="s">
        <v>8325</v>
      </c>
      <c r="R2481" t="s">
        <v>8329</v>
      </c>
      <c r="S2481" s="9">
        <f t="shared" si="154"/>
        <v>41107.518449074072</v>
      </c>
      <c r="T2481" s="9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5">
        <f t="shared" si="152"/>
        <v>0</v>
      </c>
      <c r="E2482"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>
        <f t="shared" si="153"/>
        <v>1000</v>
      </c>
      <c r="Q2482" s="5" t="s">
        <v>8325</v>
      </c>
      <c r="R2482" t="s">
        <v>8329</v>
      </c>
      <c r="S2482" s="9">
        <f t="shared" si="154"/>
        <v>42227.727824074071</v>
      </c>
      <c r="T2482" s="9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5">
        <f t="shared" si="152"/>
        <v>516.4399999999996</v>
      </c>
      <c r="E2483"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>
        <f t="shared" si="153"/>
        <v>2258.2199999999998</v>
      </c>
      <c r="Q2483" s="5" t="s">
        <v>8325</v>
      </c>
      <c r="R2483" t="s">
        <v>8329</v>
      </c>
      <c r="S2483" s="9">
        <f t="shared" si="154"/>
        <v>40999.437592592592</v>
      </c>
      <c r="T2483" s="9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5">
        <f t="shared" si="152"/>
        <v>1</v>
      </c>
      <c r="E2484"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>
        <f t="shared" si="153"/>
        <v>500.5</v>
      </c>
      <c r="Q2484" s="5" t="s">
        <v>8325</v>
      </c>
      <c r="R2484" t="s">
        <v>8329</v>
      </c>
      <c r="S2484" s="9">
        <f t="shared" si="154"/>
        <v>40711.573877314811</v>
      </c>
      <c r="T2484" s="9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5">
        <f t="shared" si="152"/>
        <v>151</v>
      </c>
      <c r="E2485"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>
        <f t="shared" si="153"/>
        <v>625.5</v>
      </c>
      <c r="Q2485" s="5" t="s">
        <v>8325</v>
      </c>
      <c r="R2485" t="s">
        <v>8329</v>
      </c>
      <c r="S2485" s="9">
        <f t="shared" si="154"/>
        <v>40970.541701388887</v>
      </c>
      <c r="T2485" s="9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5">
        <f t="shared" si="152"/>
        <v>676.10999999999967</v>
      </c>
      <c r="E2486"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>
        <f t="shared" si="153"/>
        <v>2088.0549999999998</v>
      </c>
      <c r="Q2486" s="5" t="s">
        <v>8325</v>
      </c>
      <c r="R2486" t="s">
        <v>8329</v>
      </c>
      <c r="S2486" s="9">
        <f t="shared" si="154"/>
        <v>40771.708368055552</v>
      </c>
      <c r="T2486" s="9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5">
        <f t="shared" si="152"/>
        <v>65</v>
      </c>
      <c r="E2487"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>
        <f t="shared" si="153"/>
        <v>1032.5</v>
      </c>
      <c r="Q2487" s="5" t="s">
        <v>8325</v>
      </c>
      <c r="R2487" t="s">
        <v>8329</v>
      </c>
      <c r="S2487" s="9">
        <f t="shared" si="154"/>
        <v>40793.790266203701</v>
      </c>
      <c r="T2487" s="9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5">
        <f t="shared" si="152"/>
        <v>497</v>
      </c>
      <c r="E2488"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>
        <f t="shared" si="153"/>
        <v>398.5</v>
      </c>
      <c r="Q2488" s="5" t="s">
        <v>8325</v>
      </c>
      <c r="R2488" t="s">
        <v>8329</v>
      </c>
      <c r="S2488" s="9">
        <f t="shared" si="154"/>
        <v>40991.499722222223</v>
      </c>
      <c r="T2488" s="9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5">
        <f t="shared" si="152"/>
        <v>0.75999999999999091</v>
      </c>
      <c r="E2489"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>
        <f t="shared" si="153"/>
        <v>750.38</v>
      </c>
      <c r="Q2489" s="5" t="s">
        <v>8325</v>
      </c>
      <c r="R2489" t="s">
        <v>8329</v>
      </c>
      <c r="S2489" s="9">
        <f t="shared" si="154"/>
        <v>41025.874965277777</v>
      </c>
      <c r="T2489" s="9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5">
        <f t="shared" si="152"/>
        <v>201</v>
      </c>
      <c r="E2490"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>
        <f t="shared" si="153"/>
        <v>1600.5</v>
      </c>
      <c r="Q2490" s="5" t="s">
        <v>8325</v>
      </c>
      <c r="R2490" t="s">
        <v>8329</v>
      </c>
      <c r="S2490" s="9">
        <f t="shared" si="154"/>
        <v>40833.424861111111</v>
      </c>
      <c r="T2490" s="9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5">
        <f t="shared" si="152"/>
        <v>1178.5</v>
      </c>
      <c r="E2491"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>
        <f t="shared" si="153"/>
        <v>2339.25</v>
      </c>
      <c r="Q2491" s="5" t="s">
        <v>8325</v>
      </c>
      <c r="R2491" t="s">
        <v>8329</v>
      </c>
      <c r="S2491" s="9">
        <f t="shared" si="154"/>
        <v>41373.481932870367</v>
      </c>
      <c r="T2491" s="9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5">
        <f t="shared" si="152"/>
        <v>107</v>
      </c>
      <c r="E2492"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>
        <f t="shared" si="153"/>
        <v>303.5</v>
      </c>
      <c r="Q2492" s="5" t="s">
        <v>8325</v>
      </c>
      <c r="R2492" t="s">
        <v>8329</v>
      </c>
      <c r="S2492" s="9">
        <f t="shared" si="154"/>
        <v>41023.01939814815</v>
      </c>
      <c r="T2492" s="9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5">
        <f t="shared" si="152"/>
        <v>16</v>
      </c>
      <c r="E2493"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>
        <f t="shared" si="153"/>
        <v>258</v>
      </c>
      <c r="Q2493" s="5" t="s">
        <v>8325</v>
      </c>
      <c r="R2493" t="s">
        <v>8329</v>
      </c>
      <c r="S2493" s="9">
        <f t="shared" si="154"/>
        <v>40542.630949074075</v>
      </c>
      <c r="T2493" s="9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5">
        <f t="shared" si="152"/>
        <v>150</v>
      </c>
      <c r="E2494"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>
        <f t="shared" si="153"/>
        <v>375</v>
      </c>
      <c r="Q2494" s="5" t="s">
        <v>8325</v>
      </c>
      <c r="R2494" t="s">
        <v>8329</v>
      </c>
      <c r="S2494" s="9">
        <f t="shared" si="154"/>
        <v>41024.777638888889</v>
      </c>
      <c r="T2494" s="9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5">
        <f t="shared" si="152"/>
        <v>5740</v>
      </c>
      <c r="E2495"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>
        <f t="shared" si="153"/>
        <v>12870</v>
      </c>
      <c r="Q2495" s="5" t="s">
        <v>8325</v>
      </c>
      <c r="R2495" t="s">
        <v>8329</v>
      </c>
      <c r="S2495" s="9">
        <f t="shared" si="154"/>
        <v>41347.959953703699</v>
      </c>
      <c r="T2495" s="9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5">
        <f t="shared" si="152"/>
        <v>15.079999999999927</v>
      </c>
      <c r="E2496"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>
        <f t="shared" si="153"/>
        <v>757.54</v>
      </c>
      <c r="Q2496" s="5" t="s">
        <v>8325</v>
      </c>
      <c r="R2496" t="s">
        <v>8329</v>
      </c>
      <c r="S2496" s="9">
        <f t="shared" si="154"/>
        <v>41022.436851851853</v>
      </c>
      <c r="T2496" s="9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5">
        <f t="shared" si="152"/>
        <v>413.04999999999995</v>
      </c>
      <c r="E2497"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>
        <f t="shared" si="153"/>
        <v>956.52499999999998</v>
      </c>
      <c r="Q2497" s="5" t="s">
        <v>8325</v>
      </c>
      <c r="R2497" t="s">
        <v>8329</v>
      </c>
      <c r="S2497" s="9">
        <f t="shared" si="154"/>
        <v>41036.738136574073</v>
      </c>
      <c r="T2497" s="9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5">
        <f t="shared" si="152"/>
        <v>0</v>
      </c>
      <c r="E2498"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>
        <f t="shared" si="153"/>
        <v>3000</v>
      </c>
      <c r="Q2498" s="5" t="s">
        <v>8325</v>
      </c>
      <c r="R2498" t="s">
        <v>8329</v>
      </c>
      <c r="S2498" s="9">
        <f t="shared" si="154"/>
        <v>41327.788101851846</v>
      </c>
      <c r="T2498" s="9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5">
        <f t="shared" ref="D2499:D2562" si="156">F2499-E2499</f>
        <v>510.85999999999967</v>
      </c>
      <c r="E2499"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>
        <f t="shared" ref="P2499:P2562" si="157">AVERAGE(D2499:E2499)</f>
        <v>2255.4299999999998</v>
      </c>
      <c r="Q2499" s="5" t="s">
        <v>8325</v>
      </c>
      <c r="R2499" t="s">
        <v>8329</v>
      </c>
      <c r="S2499" s="9">
        <f t="shared" ref="S2499:S2562" si="158">(K2499/86400)+25569+(-5/24)</f>
        <v>40730.670578703699</v>
      </c>
      <c r="T2499" s="9">
        <f t="shared" ref="T2499:T2562" si="159">(J2499/86400)+25569+(-5/24)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5">
        <f t="shared" si="156"/>
        <v>56</v>
      </c>
      <c r="E2500"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>
        <f t="shared" si="157"/>
        <v>528</v>
      </c>
      <c r="Q2500" s="5" t="s">
        <v>8325</v>
      </c>
      <c r="R2500" t="s">
        <v>8329</v>
      </c>
      <c r="S2500" s="9">
        <f t="shared" si="158"/>
        <v>42017.759108796294</v>
      </c>
      <c r="T2500" s="9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5">
        <f t="shared" si="156"/>
        <v>4105</v>
      </c>
      <c r="E2501"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>
        <f t="shared" si="157"/>
        <v>4052.5</v>
      </c>
      <c r="Q2501" s="5" t="s">
        <v>8325</v>
      </c>
      <c r="R2501" t="s">
        <v>8329</v>
      </c>
      <c r="S2501" s="9">
        <f t="shared" si="158"/>
        <v>41226.440243055556</v>
      </c>
      <c r="T2501" s="9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5">
        <f t="shared" si="156"/>
        <v>80</v>
      </c>
      <c r="E2502"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>
        <f t="shared" si="157"/>
        <v>340</v>
      </c>
      <c r="Q2502" s="5" t="s">
        <v>8325</v>
      </c>
      <c r="R2502" t="s">
        <v>8329</v>
      </c>
      <c r="S2502" s="9">
        <f t="shared" si="158"/>
        <v>41053.564525462956</v>
      </c>
      <c r="T2502" s="9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5">
        <f t="shared" si="156"/>
        <v>-10719</v>
      </c>
      <c r="E2503">
        <v>11000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>
        <f t="shared" si="157"/>
        <v>140.5</v>
      </c>
      <c r="Q2503" s="5" t="s">
        <v>8336</v>
      </c>
      <c r="R2503" t="s">
        <v>8353</v>
      </c>
      <c r="S2503" s="9">
        <f t="shared" si="158"/>
        <v>42244.568333333336</v>
      </c>
      <c r="T2503" s="9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5">
        <f t="shared" si="156"/>
        <v>-109914</v>
      </c>
      <c r="E2504">
        <v>110000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>
        <f t="shared" si="157"/>
        <v>43</v>
      </c>
      <c r="Q2504" s="5" t="s">
        <v>8336</v>
      </c>
      <c r="R2504" t="s">
        <v>8353</v>
      </c>
      <c r="S2504" s="9">
        <f t="shared" si="158"/>
        <v>41858.617106481477</v>
      </c>
      <c r="T2504" s="9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5">
        <f t="shared" si="156"/>
        <v>-10000</v>
      </c>
      <c r="E2505">
        <v>10000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>
        <f t="shared" si="157"/>
        <v>0</v>
      </c>
      <c r="Q2505" s="5" t="s">
        <v>8336</v>
      </c>
      <c r="R2505" t="s">
        <v>8353</v>
      </c>
      <c r="S2505" s="9">
        <f t="shared" si="158"/>
        <v>42498.691064814811</v>
      </c>
      <c r="T2505" s="9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5">
        <f t="shared" si="156"/>
        <v>-35000</v>
      </c>
      <c r="E2506">
        <v>35000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>
        <f t="shared" si="157"/>
        <v>0</v>
      </c>
      <c r="Q2506" s="5" t="s">
        <v>8336</v>
      </c>
      <c r="R2506" t="s">
        <v>8353</v>
      </c>
      <c r="S2506" s="9">
        <f t="shared" si="158"/>
        <v>41927.807106481479</v>
      </c>
      <c r="T2506" s="9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5">
        <f t="shared" si="156"/>
        <v>-7000</v>
      </c>
      <c r="E2507">
        <v>7000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>
        <f t="shared" si="157"/>
        <v>0</v>
      </c>
      <c r="Q2507" s="5" t="s">
        <v>8336</v>
      </c>
      <c r="R2507" t="s">
        <v>8353</v>
      </c>
      <c r="S2507" s="9">
        <f t="shared" si="158"/>
        <v>42046.847407407404</v>
      </c>
      <c r="T2507" s="9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5">
        <f t="shared" si="156"/>
        <v>-4970</v>
      </c>
      <c r="E2508">
        <v>5000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>
        <f t="shared" si="157"/>
        <v>15</v>
      </c>
      <c r="Q2508" s="5" t="s">
        <v>8336</v>
      </c>
      <c r="R2508" t="s">
        <v>8353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5">
        <f t="shared" si="156"/>
        <v>-42850</v>
      </c>
      <c r="E2509">
        <v>42850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>
        <f t="shared" si="157"/>
        <v>0</v>
      </c>
      <c r="Q2509" s="5" t="s">
        <v>8336</v>
      </c>
      <c r="R2509" t="s">
        <v>8353</v>
      </c>
      <c r="S2509" s="9">
        <f t="shared" si="158"/>
        <v>42104.864629629628</v>
      </c>
      <c r="T2509" s="9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5">
        <f t="shared" si="156"/>
        <v>-20000</v>
      </c>
      <c r="E2510">
        <v>20000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>
        <f t="shared" si="157"/>
        <v>0</v>
      </c>
      <c r="Q2510" s="5" t="s">
        <v>8336</v>
      </c>
      <c r="R2510" t="s">
        <v>8353</v>
      </c>
      <c r="S2510" s="9">
        <f t="shared" si="158"/>
        <v>41835.743449074071</v>
      </c>
      <c r="T2510" s="9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5">
        <f t="shared" si="156"/>
        <v>-94000</v>
      </c>
      <c r="E2511">
        <v>95000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>
        <f t="shared" si="157"/>
        <v>500</v>
      </c>
      <c r="Q2511" s="5" t="s">
        <v>8336</v>
      </c>
      <c r="R2511" t="s">
        <v>8353</v>
      </c>
      <c r="S2511" s="9">
        <f t="shared" si="158"/>
        <v>42058.601261574069</v>
      </c>
      <c r="T2511" s="9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5">
        <f t="shared" si="156"/>
        <v>-49925</v>
      </c>
      <c r="E2512">
        <v>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>
        <f t="shared" si="157"/>
        <v>37.5</v>
      </c>
      <c r="Q2512" s="5" t="s">
        <v>8336</v>
      </c>
      <c r="R2512" t="s">
        <v>8353</v>
      </c>
      <c r="S2512" s="9">
        <f t="shared" si="158"/>
        <v>42078.789027777777</v>
      </c>
      <c r="T2512" s="9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5">
        <f t="shared" si="156"/>
        <v>-100000</v>
      </c>
      <c r="E2513">
        <v>100000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>
        <f t="shared" si="157"/>
        <v>0</v>
      </c>
      <c r="Q2513" s="5" t="s">
        <v>8336</v>
      </c>
      <c r="R2513" t="s">
        <v>8353</v>
      </c>
      <c r="S2513" s="9">
        <f t="shared" si="158"/>
        <v>42371.238576388881</v>
      </c>
      <c r="T2513" s="9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5">
        <f t="shared" si="156"/>
        <v>-1150</v>
      </c>
      <c r="E2514">
        <v>1150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>
        <f t="shared" si="157"/>
        <v>0</v>
      </c>
      <c r="Q2514" s="5" t="s">
        <v>8336</v>
      </c>
      <c r="R2514" t="s">
        <v>8353</v>
      </c>
      <c r="S2514" s="9">
        <f t="shared" si="158"/>
        <v>41971.668530092589</v>
      </c>
      <c r="T2514" s="9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5">
        <f t="shared" si="156"/>
        <v>-180000</v>
      </c>
      <c r="E2515">
        <v>180000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>
        <f t="shared" si="157"/>
        <v>0</v>
      </c>
      <c r="Q2515" s="5" t="s">
        <v>8336</v>
      </c>
      <c r="R2515" t="s">
        <v>8353</v>
      </c>
      <c r="S2515" s="9">
        <f t="shared" si="158"/>
        <v>42731.798483796294</v>
      </c>
      <c r="T2515" s="9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5">
        <f t="shared" si="156"/>
        <v>-11790</v>
      </c>
      <c r="E2516">
        <v>12000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>
        <f t="shared" si="157"/>
        <v>105</v>
      </c>
      <c r="Q2516" s="5" t="s">
        <v>8336</v>
      </c>
      <c r="R2516" t="s">
        <v>8353</v>
      </c>
      <c r="S2516" s="9">
        <f t="shared" si="158"/>
        <v>41854.181446759256</v>
      </c>
      <c r="T2516" s="9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5">
        <f t="shared" si="156"/>
        <v>-4070</v>
      </c>
      <c r="E2517">
        <v>5000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>
        <f t="shared" si="157"/>
        <v>465</v>
      </c>
      <c r="Q2517" s="5" t="s">
        <v>8336</v>
      </c>
      <c r="R2517" t="s">
        <v>8353</v>
      </c>
      <c r="S2517" s="9">
        <f t="shared" si="158"/>
        <v>42027.63140046296</v>
      </c>
      <c r="T2517" s="9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5">
        <f t="shared" si="156"/>
        <v>-22000</v>
      </c>
      <c r="E2518">
        <v>22000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>
        <f t="shared" si="157"/>
        <v>0</v>
      </c>
      <c r="Q2518" s="5" t="s">
        <v>8336</v>
      </c>
      <c r="R2518" t="s">
        <v>8353</v>
      </c>
      <c r="S2518" s="9">
        <f t="shared" si="158"/>
        <v>41942.445046296292</v>
      </c>
      <c r="T2518" s="9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5">
        <f t="shared" si="156"/>
        <v>-16233</v>
      </c>
      <c r="E2519">
        <v>18000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>
        <f t="shared" si="157"/>
        <v>883.5</v>
      </c>
      <c r="Q2519" s="5" t="s">
        <v>8336</v>
      </c>
      <c r="R2519" t="s">
        <v>8353</v>
      </c>
      <c r="S2519" s="9">
        <f t="shared" si="158"/>
        <v>42052.594097222223</v>
      </c>
      <c r="T2519" s="9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5">
        <f t="shared" si="156"/>
        <v>-5000</v>
      </c>
      <c r="E2520">
        <v>5000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>
        <f t="shared" si="157"/>
        <v>0</v>
      </c>
      <c r="Q2520" s="5" t="s">
        <v>8336</v>
      </c>
      <c r="R2520" t="s">
        <v>8353</v>
      </c>
      <c r="S2520" s="9">
        <f t="shared" si="158"/>
        <v>41926.472546296296</v>
      </c>
      <c r="T2520" s="9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5">
        <f t="shared" si="156"/>
        <v>-149935</v>
      </c>
      <c r="E2521">
        <v>150000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>
        <f t="shared" si="157"/>
        <v>32.5</v>
      </c>
      <c r="Q2521" s="5" t="s">
        <v>8336</v>
      </c>
      <c r="R2521" t="s">
        <v>8353</v>
      </c>
      <c r="S2521" s="9">
        <f t="shared" si="158"/>
        <v>41808.946805555555</v>
      </c>
      <c r="T2521" s="9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5">
        <f t="shared" si="156"/>
        <v>-100000</v>
      </c>
      <c r="E2522">
        <v>100000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>
        <f t="shared" si="157"/>
        <v>0</v>
      </c>
      <c r="Q2522" s="5" t="s">
        <v>8336</v>
      </c>
      <c r="R2522" t="s">
        <v>8353</v>
      </c>
      <c r="S2522" s="9">
        <f t="shared" si="158"/>
        <v>42612.392187500001</v>
      </c>
      <c r="T2522" s="9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5">
        <f t="shared" si="156"/>
        <v>1185.9899999999998</v>
      </c>
      <c r="E2523"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>
        <f t="shared" si="157"/>
        <v>6842.9949999999999</v>
      </c>
      <c r="Q2523" s="5" t="s">
        <v>8325</v>
      </c>
      <c r="R2523" t="s">
        <v>8354</v>
      </c>
      <c r="S2523" s="9">
        <f t="shared" si="158"/>
        <v>42269.75950231481</v>
      </c>
      <c r="T2523" s="9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5">
        <f t="shared" si="156"/>
        <v>0</v>
      </c>
      <c r="E2524"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>
        <f t="shared" si="157"/>
        <v>2500</v>
      </c>
      <c r="Q2524" s="5" t="s">
        <v>8325</v>
      </c>
      <c r="R2524" t="s">
        <v>8354</v>
      </c>
      <c r="S2524" s="9">
        <f t="shared" si="158"/>
        <v>42460.365277777775</v>
      </c>
      <c r="T2524" s="9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5">
        <f t="shared" si="156"/>
        <v>508</v>
      </c>
      <c r="E2525"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>
        <f t="shared" si="157"/>
        <v>704</v>
      </c>
      <c r="Q2525" s="5" t="s">
        <v>8325</v>
      </c>
      <c r="R2525" t="s">
        <v>8354</v>
      </c>
      <c r="S2525" s="9">
        <f t="shared" si="158"/>
        <v>41930.767268518517</v>
      </c>
      <c r="T2525" s="9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5">
        <f t="shared" si="156"/>
        <v>120</v>
      </c>
      <c r="E2526"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>
        <f t="shared" si="157"/>
        <v>3810</v>
      </c>
      <c r="Q2526" s="5" t="s">
        <v>8325</v>
      </c>
      <c r="R2526" t="s">
        <v>8354</v>
      </c>
      <c r="S2526" s="9">
        <f t="shared" si="158"/>
        <v>41961.599039351851</v>
      </c>
      <c r="T2526" s="9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5">
        <f t="shared" si="156"/>
        <v>26</v>
      </c>
      <c r="E2527"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>
        <f t="shared" si="157"/>
        <v>4013</v>
      </c>
      <c r="Q2527" s="5" t="s">
        <v>8325</v>
      </c>
      <c r="R2527" t="s">
        <v>8354</v>
      </c>
      <c r="S2527" s="9">
        <f t="shared" si="158"/>
        <v>41058.636238425919</v>
      </c>
      <c r="T2527" s="9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5">
        <f t="shared" si="156"/>
        <v>518</v>
      </c>
      <c r="E2528"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>
        <f t="shared" si="157"/>
        <v>2259</v>
      </c>
      <c r="Q2528" s="5" t="s">
        <v>8325</v>
      </c>
      <c r="R2528" t="s">
        <v>8354</v>
      </c>
      <c r="S2528" s="9">
        <f t="shared" si="158"/>
        <v>41952.882800925923</v>
      </c>
      <c r="T2528" s="9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5">
        <f t="shared" si="156"/>
        <v>85</v>
      </c>
      <c r="E2529"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>
        <f t="shared" si="157"/>
        <v>2042.5</v>
      </c>
      <c r="Q2529" s="5" t="s">
        <v>8325</v>
      </c>
      <c r="R2529" t="s">
        <v>8354</v>
      </c>
      <c r="S2529" s="9">
        <f t="shared" si="158"/>
        <v>41546.542719907404</v>
      </c>
      <c r="T2529" s="9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5">
        <f t="shared" si="156"/>
        <v>289.98999999999978</v>
      </c>
      <c r="E2530"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>
        <f t="shared" si="157"/>
        <v>2144.9949999999999</v>
      </c>
      <c r="Q2530" s="5" t="s">
        <v>8325</v>
      </c>
      <c r="R2530" t="s">
        <v>8354</v>
      </c>
      <c r="S2530" s="9">
        <f t="shared" si="158"/>
        <v>42217.626192129632</v>
      </c>
      <c r="T2530" s="9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5">
        <f t="shared" si="156"/>
        <v>257</v>
      </c>
      <c r="E2531"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>
        <f t="shared" si="157"/>
        <v>3128.5</v>
      </c>
      <c r="Q2531" s="5" t="s">
        <v>8325</v>
      </c>
      <c r="R2531" t="s">
        <v>8354</v>
      </c>
      <c r="S2531" s="9">
        <f t="shared" si="158"/>
        <v>40947.872395833328</v>
      </c>
      <c r="T2531" s="9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5">
        <f t="shared" si="156"/>
        <v>0</v>
      </c>
      <c r="E2532"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>
        <f t="shared" si="157"/>
        <v>3250</v>
      </c>
      <c r="Q2532" s="5" t="s">
        <v>8325</v>
      </c>
      <c r="R2532" t="s">
        <v>8354</v>
      </c>
      <c r="S2532" s="9">
        <f t="shared" si="158"/>
        <v>42081.656307870369</v>
      </c>
      <c r="T2532" s="9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5">
        <f t="shared" si="156"/>
        <v>18</v>
      </c>
      <c r="E2533"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>
        <f t="shared" si="157"/>
        <v>2259</v>
      </c>
      <c r="Q2533" s="5" t="s">
        <v>8325</v>
      </c>
      <c r="R2533" t="s">
        <v>8354</v>
      </c>
      <c r="S2533" s="9">
        <f t="shared" si="158"/>
        <v>42208.471689814811</v>
      </c>
      <c r="T2533" s="9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5">
        <f t="shared" si="156"/>
        <v>1045</v>
      </c>
      <c r="E2534"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>
        <f t="shared" si="157"/>
        <v>2522.5</v>
      </c>
      <c r="Q2534" s="5" t="s">
        <v>8325</v>
      </c>
      <c r="R2534" t="s">
        <v>8354</v>
      </c>
      <c r="S2534" s="9">
        <f t="shared" si="158"/>
        <v>41107.640810185185</v>
      </c>
      <c r="T2534" s="9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5">
        <f t="shared" si="156"/>
        <v>800</v>
      </c>
      <c r="E2535"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>
        <f t="shared" si="157"/>
        <v>4150</v>
      </c>
      <c r="Q2535" s="5" t="s">
        <v>8325</v>
      </c>
      <c r="R2535" t="s">
        <v>8354</v>
      </c>
      <c r="S2535" s="9">
        <f t="shared" si="158"/>
        <v>41304.542951388888</v>
      </c>
      <c r="T2535" s="9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5">
        <f t="shared" si="156"/>
        <v>100</v>
      </c>
      <c r="E2536"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>
        <f t="shared" si="157"/>
        <v>1050</v>
      </c>
      <c r="Q2536" s="5" t="s">
        <v>8325</v>
      </c>
      <c r="R2536" t="s">
        <v>8354</v>
      </c>
      <c r="S2536" s="9">
        <f t="shared" si="158"/>
        <v>40127.492037037031</v>
      </c>
      <c r="T2536" s="9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5">
        <f t="shared" si="156"/>
        <v>755</v>
      </c>
      <c r="E2537"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>
        <f t="shared" si="157"/>
        <v>10377.5</v>
      </c>
      <c r="Q2537" s="5" t="s">
        <v>8325</v>
      </c>
      <c r="R2537" t="s">
        <v>8354</v>
      </c>
      <c r="S2537" s="9">
        <f t="shared" si="158"/>
        <v>41943.582696759258</v>
      </c>
      <c r="T2537" s="9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5">
        <f t="shared" si="156"/>
        <v>4</v>
      </c>
      <c r="E2538"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>
        <f t="shared" si="157"/>
        <v>14.5</v>
      </c>
      <c r="Q2538" s="5" t="s">
        <v>8325</v>
      </c>
      <c r="R2538" t="s">
        <v>8354</v>
      </c>
      <c r="S2538" s="9">
        <f t="shared" si="158"/>
        <v>41463.89775462963</v>
      </c>
      <c r="T2538" s="9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5">
        <f t="shared" si="156"/>
        <v>100</v>
      </c>
      <c r="E2539"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>
        <f t="shared" si="157"/>
        <v>550</v>
      </c>
      <c r="Q2539" s="5" t="s">
        <v>8325</v>
      </c>
      <c r="R2539" t="s">
        <v>8354</v>
      </c>
      <c r="S2539" s="9">
        <f t="shared" si="158"/>
        <v>40696.440451388888</v>
      </c>
      <c r="T2539" s="9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5">
        <f t="shared" si="156"/>
        <v>2343.1699999999983</v>
      </c>
      <c r="E2540"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>
        <f t="shared" si="157"/>
        <v>10171.584999999999</v>
      </c>
      <c r="Q2540" s="5" t="s">
        <v>8325</v>
      </c>
      <c r="R2540" t="s">
        <v>8354</v>
      </c>
      <c r="S2540" s="9">
        <f t="shared" si="158"/>
        <v>41298.301631944443</v>
      </c>
      <c r="T2540" s="9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5">
        <f t="shared" si="156"/>
        <v>25</v>
      </c>
      <c r="E2541"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>
        <f t="shared" si="157"/>
        <v>5012.5</v>
      </c>
      <c r="Q2541" s="5" t="s">
        <v>8325</v>
      </c>
      <c r="R2541" t="s">
        <v>8354</v>
      </c>
      <c r="S2541" s="9">
        <f t="shared" si="158"/>
        <v>41977.693888888891</v>
      </c>
      <c r="T2541" s="9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5">
        <f t="shared" si="156"/>
        <v>85</v>
      </c>
      <c r="E2542"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>
        <f t="shared" si="157"/>
        <v>1292.5</v>
      </c>
      <c r="Q2542" s="5" t="s">
        <v>8325</v>
      </c>
      <c r="R2542" t="s">
        <v>8354</v>
      </c>
      <c r="S2542" s="9">
        <f t="shared" si="158"/>
        <v>40785.466678240737</v>
      </c>
      <c r="T2542" s="9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5">
        <f t="shared" si="156"/>
        <v>246</v>
      </c>
      <c r="E2543"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>
        <f t="shared" si="157"/>
        <v>1873</v>
      </c>
      <c r="Q2543" s="5" t="s">
        <v>8325</v>
      </c>
      <c r="R2543" t="s">
        <v>8354</v>
      </c>
      <c r="S2543" s="9">
        <f t="shared" si="158"/>
        <v>41483.240949074076</v>
      </c>
      <c r="T2543" s="9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5">
        <f t="shared" si="156"/>
        <v>25</v>
      </c>
      <c r="E2544"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>
        <f t="shared" si="157"/>
        <v>362.5</v>
      </c>
      <c r="Q2544" s="5" t="s">
        <v>8325</v>
      </c>
      <c r="R2544" t="s">
        <v>8354</v>
      </c>
      <c r="S2544" s="9">
        <f t="shared" si="158"/>
        <v>41509.218252314815</v>
      </c>
      <c r="T2544" s="9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5">
        <f t="shared" si="156"/>
        <v>141</v>
      </c>
      <c r="E2545"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>
        <f t="shared" si="157"/>
        <v>195.5</v>
      </c>
      <c r="Q2545" s="5" t="s">
        <v>8325</v>
      </c>
      <c r="R2545" t="s">
        <v>8354</v>
      </c>
      <c r="S2545" s="9">
        <f t="shared" si="158"/>
        <v>40513.899282407401</v>
      </c>
      <c r="T2545" s="9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5">
        <f t="shared" si="156"/>
        <v>41</v>
      </c>
      <c r="E2546"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>
        <f t="shared" si="157"/>
        <v>2520.5</v>
      </c>
      <c r="Q2546" s="5" t="s">
        <v>8325</v>
      </c>
      <c r="R2546" t="s">
        <v>8354</v>
      </c>
      <c r="S2546" s="9">
        <f t="shared" si="158"/>
        <v>41068.3121412037</v>
      </c>
      <c r="T2546" s="9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5">
        <f t="shared" si="156"/>
        <v>1906</v>
      </c>
      <c r="E2547"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>
        <f t="shared" si="157"/>
        <v>1953</v>
      </c>
      <c r="Q2547" s="5" t="s">
        <v>8325</v>
      </c>
      <c r="R2547" t="s">
        <v>8354</v>
      </c>
      <c r="S2547" s="9">
        <f t="shared" si="158"/>
        <v>42026.929837962962</v>
      </c>
      <c r="T2547" s="9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5">
        <f t="shared" si="156"/>
        <v>410</v>
      </c>
      <c r="E2548"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>
        <f t="shared" si="157"/>
        <v>1955</v>
      </c>
      <c r="Q2548" s="5" t="s">
        <v>8325</v>
      </c>
      <c r="R2548" t="s">
        <v>8354</v>
      </c>
      <c r="S2548" s="9">
        <f t="shared" si="158"/>
        <v>41524.650219907409</v>
      </c>
      <c r="T2548" s="9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5">
        <f t="shared" si="156"/>
        <v>1092</v>
      </c>
      <c r="E2549"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>
        <f t="shared" si="157"/>
        <v>3296</v>
      </c>
      <c r="Q2549" s="5" t="s">
        <v>8325</v>
      </c>
      <c r="R2549" t="s">
        <v>8354</v>
      </c>
      <c r="S2549" s="9">
        <f t="shared" si="158"/>
        <v>40973.564849537033</v>
      </c>
      <c r="T2549" s="9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5">
        <f t="shared" si="156"/>
        <v>111</v>
      </c>
      <c r="E2550"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>
        <f t="shared" si="157"/>
        <v>3055.5</v>
      </c>
      <c r="Q2550" s="5" t="s">
        <v>8325</v>
      </c>
      <c r="R2550" t="s">
        <v>8354</v>
      </c>
      <c r="S2550" s="9">
        <f t="shared" si="158"/>
        <v>42618.417094907403</v>
      </c>
      <c r="T2550" s="9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5">
        <f t="shared" si="156"/>
        <v>44</v>
      </c>
      <c r="E2551"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>
        <f t="shared" si="157"/>
        <v>807</v>
      </c>
      <c r="Q2551" s="5" t="s">
        <v>8325</v>
      </c>
      <c r="R2551" t="s">
        <v>8354</v>
      </c>
      <c r="S2551" s="9">
        <f t="shared" si="158"/>
        <v>41390.549421296295</v>
      </c>
      <c r="T2551" s="9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5">
        <f t="shared" si="156"/>
        <v>55</v>
      </c>
      <c r="E2552"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>
        <f t="shared" si="157"/>
        <v>3277.5</v>
      </c>
      <c r="Q2552" s="5" t="s">
        <v>8325</v>
      </c>
      <c r="R2552" t="s">
        <v>8354</v>
      </c>
      <c r="S2552" s="9">
        <f t="shared" si="158"/>
        <v>42228.425995370366</v>
      </c>
      <c r="T2552" s="9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5">
        <f t="shared" si="156"/>
        <v>100.5</v>
      </c>
      <c r="E2553"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>
        <f t="shared" si="157"/>
        <v>1887.75</v>
      </c>
      <c r="Q2553" s="5" t="s">
        <v>8325</v>
      </c>
      <c r="R2553" t="s">
        <v>8354</v>
      </c>
      <c r="S2553" s="9">
        <f t="shared" si="158"/>
        <v>40961.043807870366</v>
      </c>
      <c r="T2553" s="9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5">
        <f t="shared" si="156"/>
        <v>195</v>
      </c>
      <c r="E2554"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>
        <f t="shared" si="157"/>
        <v>1597.5</v>
      </c>
      <c r="Q2554" s="5" t="s">
        <v>8325</v>
      </c>
      <c r="R2554" t="s">
        <v>8354</v>
      </c>
      <c r="S2554" s="9">
        <f t="shared" si="158"/>
        <v>42769.601631944439</v>
      </c>
      <c r="T2554" s="9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5">
        <f t="shared" si="156"/>
        <v>833</v>
      </c>
      <c r="E2555"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>
        <f t="shared" si="157"/>
        <v>1166.5</v>
      </c>
      <c r="Q2555" s="5" t="s">
        <v>8325</v>
      </c>
      <c r="R2555" t="s">
        <v>8354</v>
      </c>
      <c r="S2555" s="9">
        <f t="shared" si="158"/>
        <v>41112.990821759253</v>
      </c>
      <c r="T2555" s="9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5">
        <f t="shared" si="156"/>
        <v>684</v>
      </c>
      <c r="E2556"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>
        <f t="shared" si="157"/>
        <v>1842</v>
      </c>
      <c r="Q2556" s="5" t="s">
        <v>8325</v>
      </c>
      <c r="R2556" t="s">
        <v>8354</v>
      </c>
      <c r="S2556" s="9">
        <f t="shared" si="158"/>
        <v>42124.869942129626</v>
      </c>
      <c r="T2556" s="9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5">
        <f t="shared" si="156"/>
        <v>147</v>
      </c>
      <c r="E2557"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>
        <f t="shared" si="157"/>
        <v>1073.5</v>
      </c>
      <c r="Q2557" s="5" t="s">
        <v>8325</v>
      </c>
      <c r="R2557" t="s">
        <v>8354</v>
      </c>
      <c r="S2557" s="9">
        <f t="shared" si="158"/>
        <v>41026.44667824074</v>
      </c>
      <c r="T2557" s="9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5">
        <f t="shared" si="156"/>
        <v>41</v>
      </c>
      <c r="E2558"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>
        <f t="shared" si="157"/>
        <v>393</v>
      </c>
      <c r="Q2558" s="5" t="s">
        <v>8325</v>
      </c>
      <c r="R2558" t="s">
        <v>8354</v>
      </c>
      <c r="S2558" s="9">
        <f t="shared" si="158"/>
        <v>41222.783067129625</v>
      </c>
      <c r="T2558" s="9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5">
        <f t="shared" si="156"/>
        <v>166</v>
      </c>
      <c r="E2559"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>
        <f t="shared" si="157"/>
        <v>533</v>
      </c>
      <c r="Q2559" s="5" t="s">
        <v>8325</v>
      </c>
      <c r="R2559" t="s">
        <v>8354</v>
      </c>
      <c r="S2559" s="9">
        <f t="shared" si="158"/>
        <v>41744.536874999998</v>
      </c>
      <c r="T2559" s="9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5">
        <f t="shared" si="156"/>
        <v>111</v>
      </c>
      <c r="E2560"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>
        <f t="shared" si="157"/>
        <v>680.5</v>
      </c>
      <c r="Q2560" s="5" t="s">
        <v>8325</v>
      </c>
      <c r="R2560" t="s">
        <v>8354</v>
      </c>
      <c r="S2560" s="9">
        <f t="shared" si="158"/>
        <v>42093.651689814811</v>
      </c>
      <c r="T2560" s="9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5">
        <f t="shared" si="156"/>
        <v>90</v>
      </c>
      <c r="E2561"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>
        <f t="shared" si="157"/>
        <v>445</v>
      </c>
      <c r="Q2561" s="5" t="s">
        <v>8325</v>
      </c>
      <c r="R2561" t="s">
        <v>8354</v>
      </c>
      <c r="S2561" s="9">
        <f t="shared" si="158"/>
        <v>40829.665324074071</v>
      </c>
      <c r="T2561" s="9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5">
        <f t="shared" si="156"/>
        <v>3</v>
      </c>
      <c r="E2562"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>
        <f t="shared" si="157"/>
        <v>1501.5</v>
      </c>
      <c r="Q2562" s="5" t="s">
        <v>8325</v>
      </c>
      <c r="R2562" t="s">
        <v>8354</v>
      </c>
      <c r="S2562" s="9">
        <f t="shared" si="158"/>
        <v>42039.742754629631</v>
      </c>
      <c r="T2562" s="9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5">
        <f t="shared" ref="D2563:D2626" si="160">F2563-E2563</f>
        <v>-100000</v>
      </c>
      <c r="E2563">
        <v>100000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>
        <f t="shared" ref="P2563:P2626" si="161">AVERAGE(D2563:E2563)</f>
        <v>0</v>
      </c>
      <c r="Q2563" s="5" t="s">
        <v>8336</v>
      </c>
      <c r="R2563" t="s">
        <v>8337</v>
      </c>
      <c r="S2563" s="9">
        <f t="shared" ref="S2563:S2626" si="162">(K2563/86400)+25569+(-5/24)</f>
        <v>42260.320474537039</v>
      </c>
      <c r="T2563" s="9">
        <f t="shared" ref="T2563:T2626" si="163">(J2563/86400)+25569+(-5/24)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5">
        <f t="shared" si="160"/>
        <v>-9925</v>
      </c>
      <c r="E2564">
        <v>10000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>
        <f t="shared" si="161"/>
        <v>37.5</v>
      </c>
      <c r="Q2564" s="5" t="s">
        <v>8336</v>
      </c>
      <c r="R2564" t="s">
        <v>8337</v>
      </c>
      <c r="S2564" s="9">
        <f t="shared" si="162"/>
        <v>42594.316423611112</v>
      </c>
      <c r="T2564" s="9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5">
        <f t="shared" si="160"/>
        <v>-20000</v>
      </c>
      <c r="E2565">
        <v>20000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>
        <f t="shared" si="161"/>
        <v>0</v>
      </c>
      <c r="Q2565" s="5" t="s">
        <v>8336</v>
      </c>
      <c r="R2565" t="s">
        <v>8337</v>
      </c>
      <c r="S2565" s="9">
        <f t="shared" si="162"/>
        <v>42154.931145833332</v>
      </c>
      <c r="T2565" s="9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5">
        <f t="shared" si="160"/>
        <v>-40000</v>
      </c>
      <c r="E2566">
        <v>40000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>
        <f t="shared" si="161"/>
        <v>0</v>
      </c>
      <c r="Q2566" s="5" t="s">
        <v>8336</v>
      </c>
      <c r="R2566" t="s">
        <v>8337</v>
      </c>
      <c r="S2566" s="9">
        <f t="shared" si="162"/>
        <v>41821.83216435185</v>
      </c>
      <c r="T2566" s="9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5">
        <f t="shared" si="160"/>
        <v>-9900</v>
      </c>
      <c r="E2567">
        <v>10000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>
        <f t="shared" si="161"/>
        <v>50</v>
      </c>
      <c r="Q2567" s="5" t="s">
        <v>8336</v>
      </c>
      <c r="R2567" t="s">
        <v>8337</v>
      </c>
      <c r="S2567" s="9">
        <f t="shared" si="162"/>
        <v>42440.442002314812</v>
      </c>
      <c r="T2567" s="9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5">
        <f t="shared" si="160"/>
        <v>-35000</v>
      </c>
      <c r="E2568">
        <v>35000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>
        <f t="shared" si="161"/>
        <v>0</v>
      </c>
      <c r="Q2568" s="5" t="s">
        <v>8336</v>
      </c>
      <c r="R2568" t="s">
        <v>8337</v>
      </c>
      <c r="S2568" s="9">
        <f t="shared" si="162"/>
        <v>41842.772546296292</v>
      </c>
      <c r="T2568" s="9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5">
        <f t="shared" si="160"/>
        <v>-44880</v>
      </c>
      <c r="E2569">
        <v>45000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>
        <f t="shared" si="161"/>
        <v>60</v>
      </c>
      <c r="Q2569" s="5" t="s">
        <v>8336</v>
      </c>
      <c r="R2569" t="s">
        <v>8337</v>
      </c>
      <c r="S2569" s="9">
        <f t="shared" si="162"/>
        <v>42087.670578703699</v>
      </c>
      <c r="T2569" s="9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5">
        <f t="shared" si="160"/>
        <v>-9950</v>
      </c>
      <c r="E2570">
        <v>10000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>
        <f t="shared" si="161"/>
        <v>25</v>
      </c>
      <c r="Q2570" s="5" t="s">
        <v>8336</v>
      </c>
      <c r="R2570" t="s">
        <v>8337</v>
      </c>
      <c r="S2570" s="9">
        <f t="shared" si="162"/>
        <v>42584.45826388889</v>
      </c>
      <c r="T2570" s="9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5">
        <f t="shared" si="160"/>
        <v>-6355</v>
      </c>
      <c r="E2571">
        <v>6500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>
        <f t="shared" si="161"/>
        <v>72.5</v>
      </c>
      <c r="Q2571" s="5" t="s">
        <v>8336</v>
      </c>
      <c r="R2571" t="s">
        <v>8337</v>
      </c>
      <c r="S2571" s="9">
        <f t="shared" si="162"/>
        <v>42233.897129629629</v>
      </c>
      <c r="T2571" s="9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5">
        <f t="shared" si="160"/>
        <v>-6941</v>
      </c>
      <c r="E2572">
        <v>7000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>
        <f t="shared" si="161"/>
        <v>29.5</v>
      </c>
      <c r="Q2572" s="5" t="s">
        <v>8336</v>
      </c>
      <c r="R2572" t="s">
        <v>8337</v>
      </c>
      <c r="S2572" s="9">
        <f t="shared" si="162"/>
        <v>42744.694849537038</v>
      </c>
      <c r="T2572" s="9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5">
        <f t="shared" si="160"/>
        <v>-99750</v>
      </c>
      <c r="E2573">
        <v>100000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>
        <f t="shared" si="161"/>
        <v>125</v>
      </c>
      <c r="Q2573" s="5" t="s">
        <v>8336</v>
      </c>
      <c r="R2573" t="s">
        <v>8337</v>
      </c>
      <c r="S2573" s="9">
        <f t="shared" si="162"/>
        <v>42449.133344907408</v>
      </c>
      <c r="T2573" s="9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5">
        <f t="shared" si="160"/>
        <v>-30000</v>
      </c>
      <c r="E2574">
        <v>30000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>
        <f t="shared" si="161"/>
        <v>0</v>
      </c>
      <c r="Q2574" s="5" t="s">
        <v>8336</v>
      </c>
      <c r="R2574" t="s">
        <v>8337</v>
      </c>
      <c r="S2574" s="9">
        <f t="shared" si="162"/>
        <v>42076.911076388882</v>
      </c>
      <c r="T2574" s="9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5">
        <f t="shared" si="160"/>
        <v>-8000</v>
      </c>
      <c r="E2575">
        <v>8000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>
        <f t="shared" si="161"/>
        <v>0</v>
      </c>
      <c r="Q2575" s="5" t="s">
        <v>8336</v>
      </c>
      <c r="R2575" t="s">
        <v>8337</v>
      </c>
      <c r="S2575" s="9">
        <f t="shared" si="162"/>
        <v>41829.383668981478</v>
      </c>
      <c r="T2575" s="9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5">
        <f t="shared" si="160"/>
        <v>-10000</v>
      </c>
      <c r="E2576">
        <v>10000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>
        <f t="shared" si="161"/>
        <v>0</v>
      </c>
      <c r="Q2576" s="5" t="s">
        <v>8336</v>
      </c>
      <c r="R2576" t="s">
        <v>8337</v>
      </c>
      <c r="S2576" s="9">
        <f t="shared" si="162"/>
        <v>42487.617418981477</v>
      </c>
      <c r="T2576" s="9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5">
        <f t="shared" si="160"/>
        <v>-85000</v>
      </c>
      <c r="E2577">
        <v>85000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>
        <f t="shared" si="161"/>
        <v>0</v>
      </c>
      <c r="Q2577" s="5" t="s">
        <v>8336</v>
      </c>
      <c r="R2577" t="s">
        <v>8337</v>
      </c>
      <c r="S2577" s="9">
        <f t="shared" si="162"/>
        <v>41985.900393518517</v>
      </c>
      <c r="T2577" s="9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5">
        <f t="shared" si="160"/>
        <v>-10000</v>
      </c>
      <c r="E2578">
        <v>10000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>
        <f t="shared" si="161"/>
        <v>0</v>
      </c>
      <c r="Q2578" s="5" t="s">
        <v>8336</v>
      </c>
      <c r="R2578" t="s">
        <v>8337</v>
      </c>
      <c r="S2578" s="9">
        <f t="shared" si="162"/>
        <v>42059.801469907405</v>
      </c>
      <c r="T2578" s="9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5">
        <f t="shared" si="160"/>
        <v>-15000</v>
      </c>
      <c r="E2579">
        <v>15000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>
        <f t="shared" si="161"/>
        <v>0</v>
      </c>
      <c r="Q2579" s="5" t="s">
        <v>8336</v>
      </c>
      <c r="R2579" t="s">
        <v>8337</v>
      </c>
      <c r="S2579" s="9">
        <f t="shared" si="162"/>
        <v>41830.612233796295</v>
      </c>
      <c r="T2579" s="9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5">
        <f t="shared" si="160"/>
        <v>-6000</v>
      </c>
      <c r="E2580">
        <v>6000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>
        <f t="shared" si="161"/>
        <v>0</v>
      </c>
      <c r="Q2580" s="5" t="s">
        <v>8336</v>
      </c>
      <c r="R2580" t="s">
        <v>8337</v>
      </c>
      <c r="S2580" s="9">
        <f t="shared" si="162"/>
        <v>42237.814571759256</v>
      </c>
      <c r="T2580" s="9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5">
        <f t="shared" si="160"/>
        <v>-199723</v>
      </c>
      <c r="E2581">
        <v>200000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>
        <f t="shared" si="161"/>
        <v>138.5</v>
      </c>
      <c r="Q2581" s="5" t="s">
        <v>8336</v>
      </c>
      <c r="R2581" t="s">
        <v>8337</v>
      </c>
      <c r="S2581" s="9">
        <f t="shared" si="162"/>
        <v>41837.621562499997</v>
      </c>
      <c r="T2581" s="9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5">
        <f t="shared" si="160"/>
        <v>-8449</v>
      </c>
      <c r="E2582">
        <v>8500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>
        <f t="shared" si="161"/>
        <v>25.5</v>
      </c>
      <c r="Q2582" s="5" t="s">
        <v>8336</v>
      </c>
      <c r="R2582" t="s">
        <v>8337</v>
      </c>
      <c r="S2582" s="9">
        <f t="shared" si="162"/>
        <v>42110.118090277778</v>
      </c>
      <c r="T2582" s="9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5">
        <f t="shared" si="160"/>
        <v>-4470</v>
      </c>
      <c r="E2583">
        <v>5000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>
        <f t="shared" si="161"/>
        <v>265</v>
      </c>
      <c r="Q2583" s="5" t="s">
        <v>8336</v>
      </c>
      <c r="R2583" t="s">
        <v>8337</v>
      </c>
      <c r="S2583" s="9">
        <f t="shared" si="162"/>
        <v>42294.420115740737</v>
      </c>
      <c r="T2583" s="9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5">
        <f t="shared" si="160"/>
        <v>-89999</v>
      </c>
      <c r="E2584">
        <v>90000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>
        <f t="shared" si="161"/>
        <v>0.5</v>
      </c>
      <c r="Q2584" s="5" t="s">
        <v>8336</v>
      </c>
      <c r="R2584" t="s">
        <v>8337</v>
      </c>
      <c r="S2584" s="9">
        <f t="shared" si="162"/>
        <v>42642.780486111107</v>
      </c>
      <c r="T2584" s="9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5">
        <f t="shared" si="160"/>
        <v>-995</v>
      </c>
      <c r="E2585">
        <v>1000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>
        <f t="shared" si="161"/>
        <v>2.5</v>
      </c>
      <c r="Q2585" s="5" t="s">
        <v>8336</v>
      </c>
      <c r="R2585" t="s">
        <v>8337</v>
      </c>
      <c r="S2585" s="9">
        <f t="shared" si="162"/>
        <v>42019.561111111114</v>
      </c>
      <c r="T2585" s="9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5">
        <f t="shared" si="160"/>
        <v>-10000</v>
      </c>
      <c r="E2586">
        <v>10000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>
        <f t="shared" si="161"/>
        <v>0</v>
      </c>
      <c r="Q2586" s="5" t="s">
        <v>8336</v>
      </c>
      <c r="R2586" t="s">
        <v>8337</v>
      </c>
      <c r="S2586" s="9">
        <f t="shared" si="162"/>
        <v>42139.964918981474</v>
      </c>
      <c r="T2586" s="9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5">
        <f t="shared" si="160"/>
        <v>-29950</v>
      </c>
      <c r="E2587">
        <v>30000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>
        <f t="shared" si="161"/>
        <v>25</v>
      </c>
      <c r="Q2587" s="5" t="s">
        <v>8336</v>
      </c>
      <c r="R2587" t="s">
        <v>8337</v>
      </c>
      <c r="S2587" s="9">
        <f t="shared" si="162"/>
        <v>41795.754999999997</v>
      </c>
      <c r="T2587" s="9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5">
        <f t="shared" si="160"/>
        <v>-2995</v>
      </c>
      <c r="E2588">
        <v>3000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>
        <f t="shared" si="161"/>
        <v>2.5</v>
      </c>
      <c r="Q2588" s="5" t="s">
        <v>8336</v>
      </c>
      <c r="R2588" t="s">
        <v>8337</v>
      </c>
      <c r="S2588" s="9">
        <f t="shared" si="162"/>
        <v>42333.121944444443</v>
      </c>
      <c r="T2588" s="9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5">
        <f t="shared" si="160"/>
        <v>-48783</v>
      </c>
      <c r="E2589">
        <v>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>
        <f t="shared" si="161"/>
        <v>608.5</v>
      </c>
      <c r="Q2589" s="5" t="s">
        <v>8336</v>
      </c>
      <c r="R2589" t="s">
        <v>8337</v>
      </c>
      <c r="S2589" s="9">
        <f t="shared" si="162"/>
        <v>42338.467048611106</v>
      </c>
      <c r="T2589" s="9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5">
        <f t="shared" si="160"/>
        <v>-5767</v>
      </c>
      <c r="E2590">
        <v>6000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>
        <f t="shared" si="161"/>
        <v>116.5</v>
      </c>
      <c r="Q2590" s="5" t="s">
        <v>8336</v>
      </c>
      <c r="R2590" t="s">
        <v>8337</v>
      </c>
      <c r="S2590" s="9">
        <f t="shared" si="162"/>
        <v>42042.467893518515</v>
      </c>
      <c r="T2590" s="9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5">
        <f t="shared" si="160"/>
        <v>-49995</v>
      </c>
      <c r="E2591">
        <v>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>
        <f t="shared" si="161"/>
        <v>2.5</v>
      </c>
      <c r="Q2591" s="5" t="s">
        <v>8336</v>
      </c>
      <c r="R2591" t="s">
        <v>8337</v>
      </c>
      <c r="S2591" s="9">
        <f t="shared" si="162"/>
        <v>42422.327858796292</v>
      </c>
      <c r="T2591" s="9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5">
        <f t="shared" si="160"/>
        <v>-3000</v>
      </c>
      <c r="E2592">
        <v>3000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>
        <f t="shared" si="161"/>
        <v>0</v>
      </c>
      <c r="Q2592" s="5" t="s">
        <v>8336</v>
      </c>
      <c r="R2592" t="s">
        <v>8337</v>
      </c>
      <c r="S2592" s="9">
        <f t="shared" si="162"/>
        <v>42388.380752314813</v>
      </c>
      <c r="T2592" s="9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5">
        <f t="shared" si="160"/>
        <v>-1474</v>
      </c>
      <c r="E2593">
        <v>1500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>
        <f t="shared" si="161"/>
        <v>13</v>
      </c>
      <c r="Q2593" s="5" t="s">
        <v>8336</v>
      </c>
      <c r="R2593" t="s">
        <v>8337</v>
      </c>
      <c r="S2593" s="9">
        <f t="shared" si="162"/>
        <v>42382.698194444441</v>
      </c>
      <c r="T2593" s="9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5">
        <f t="shared" si="160"/>
        <v>-29950</v>
      </c>
      <c r="E2594">
        <v>30000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>
        <f t="shared" si="161"/>
        <v>25</v>
      </c>
      <c r="Q2594" s="5" t="s">
        <v>8336</v>
      </c>
      <c r="R2594" t="s">
        <v>8337</v>
      </c>
      <c r="S2594" s="9">
        <f t="shared" si="162"/>
        <v>41887.592835648145</v>
      </c>
      <c r="T2594" s="9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5">
        <f t="shared" si="160"/>
        <v>-10000</v>
      </c>
      <c r="E2595">
        <v>10000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>
        <f t="shared" si="161"/>
        <v>0</v>
      </c>
      <c r="Q2595" s="5" t="s">
        <v>8336</v>
      </c>
      <c r="R2595" t="s">
        <v>8337</v>
      </c>
      <c r="S2595" s="9">
        <f t="shared" si="162"/>
        <v>42089.636874999997</v>
      </c>
      <c r="T2595" s="9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5">
        <f t="shared" si="160"/>
        <v>-79999</v>
      </c>
      <c r="E2596">
        <v>80000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>
        <f t="shared" si="161"/>
        <v>0.5</v>
      </c>
      <c r="Q2596" s="5" t="s">
        <v>8336</v>
      </c>
      <c r="R2596" t="s">
        <v>8337</v>
      </c>
      <c r="S2596" s="9">
        <f t="shared" si="162"/>
        <v>41828.759583333333</v>
      </c>
      <c r="T2596" s="9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5">
        <f t="shared" si="160"/>
        <v>-13175</v>
      </c>
      <c r="E2597">
        <v>15000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>
        <f t="shared" si="161"/>
        <v>912.5</v>
      </c>
      <c r="Q2597" s="5" t="s">
        <v>8336</v>
      </c>
      <c r="R2597" t="s">
        <v>8337</v>
      </c>
      <c r="S2597" s="9">
        <f t="shared" si="162"/>
        <v>42760.035879629628</v>
      </c>
      <c r="T2597" s="9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5">
        <f t="shared" si="160"/>
        <v>-26744</v>
      </c>
      <c r="E2598">
        <v>35000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>
        <f t="shared" si="161"/>
        <v>4128</v>
      </c>
      <c r="Q2598" s="5" t="s">
        <v>8336</v>
      </c>
      <c r="R2598" t="s">
        <v>8337</v>
      </c>
      <c r="S2598" s="9">
        <f t="shared" si="162"/>
        <v>41828.45612268518</v>
      </c>
      <c r="T2598" s="9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5">
        <f t="shared" si="160"/>
        <v>-1415</v>
      </c>
      <c r="E2599">
        <v>1500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>
        <f t="shared" si="161"/>
        <v>42.5</v>
      </c>
      <c r="Q2599" s="5" t="s">
        <v>8336</v>
      </c>
      <c r="R2599" t="s">
        <v>8337</v>
      </c>
      <c r="S2599" s="9">
        <f t="shared" si="162"/>
        <v>42510.133298611108</v>
      </c>
      <c r="T2599" s="9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5">
        <f t="shared" si="160"/>
        <v>-1830</v>
      </c>
      <c r="E2600">
        <v>3000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>
        <f t="shared" si="161"/>
        <v>585</v>
      </c>
      <c r="Q2600" s="5" t="s">
        <v>8336</v>
      </c>
      <c r="R2600" t="s">
        <v>8337</v>
      </c>
      <c r="S2600" s="9">
        <f t="shared" si="162"/>
        <v>42240.631956018515</v>
      </c>
      <c r="T2600" s="9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5">
        <f t="shared" si="160"/>
        <v>-8951</v>
      </c>
      <c r="E2601">
        <v>9041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>
        <f t="shared" si="161"/>
        <v>45</v>
      </c>
      <c r="Q2601" s="5" t="s">
        <v>8336</v>
      </c>
      <c r="R2601" t="s">
        <v>8337</v>
      </c>
      <c r="S2601" s="9">
        <f t="shared" si="162"/>
        <v>41809.545682870368</v>
      </c>
      <c r="T2601" s="9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5">
        <f t="shared" si="160"/>
        <v>-46534</v>
      </c>
      <c r="E2602">
        <v>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>
        <f t="shared" si="161"/>
        <v>1733</v>
      </c>
      <c r="Q2602" s="5" t="s">
        <v>8336</v>
      </c>
      <c r="R2602" t="s">
        <v>8337</v>
      </c>
      <c r="S2602" s="9">
        <f t="shared" si="162"/>
        <v>42394.692129629628</v>
      </c>
      <c r="T2602" s="9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5">
        <f t="shared" si="160"/>
        <v>2807</v>
      </c>
      <c r="E2603"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>
        <f t="shared" si="161"/>
        <v>1653.5</v>
      </c>
      <c r="Q2603" s="5" t="s">
        <v>8319</v>
      </c>
      <c r="R2603" t="s">
        <v>8355</v>
      </c>
      <c r="S2603" s="9">
        <f t="shared" si="162"/>
        <v>41150.693854166668</v>
      </c>
      <c r="T2603" s="9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5">
        <f t="shared" si="160"/>
        <v>27131</v>
      </c>
      <c r="E2604"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>
        <f t="shared" si="161"/>
        <v>19565.5</v>
      </c>
      <c r="Q2604" s="5" t="s">
        <v>8319</v>
      </c>
      <c r="R2604" t="s">
        <v>8355</v>
      </c>
      <c r="S2604" s="9">
        <f t="shared" si="162"/>
        <v>41915.538981481477</v>
      </c>
      <c r="T2604" s="9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5">
        <f t="shared" si="160"/>
        <v>26</v>
      </c>
      <c r="E2605"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>
        <f t="shared" si="161"/>
        <v>888</v>
      </c>
      <c r="Q2605" s="5" t="s">
        <v>8319</v>
      </c>
      <c r="R2605" t="s">
        <v>8355</v>
      </c>
      <c r="S2605" s="9">
        <f t="shared" si="162"/>
        <v>41617.704328703701</v>
      </c>
      <c r="T2605" s="9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5">
        <f t="shared" si="160"/>
        <v>843.59999999999854</v>
      </c>
      <c r="E2606"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>
        <f t="shared" si="161"/>
        <v>10421.799999999999</v>
      </c>
      <c r="Q2606" s="5" t="s">
        <v>8319</v>
      </c>
      <c r="R2606" t="s">
        <v>8355</v>
      </c>
      <c r="S2606" s="9">
        <f t="shared" si="162"/>
        <v>40997.842858796292</v>
      </c>
      <c r="T2606" s="9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5">
        <f t="shared" si="160"/>
        <v>7421.570000000007</v>
      </c>
      <c r="E2607"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>
        <f t="shared" si="161"/>
        <v>53710.785000000003</v>
      </c>
      <c r="Q2607" s="5" t="s">
        <v>8319</v>
      </c>
      <c r="R2607" t="s">
        <v>8355</v>
      </c>
      <c r="S2607" s="9">
        <f t="shared" si="162"/>
        <v>42508.33321759259</v>
      </c>
      <c r="T2607" s="9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5">
        <f t="shared" si="160"/>
        <v>1106</v>
      </c>
      <c r="E2608"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>
        <f t="shared" si="161"/>
        <v>6053</v>
      </c>
      <c r="Q2608" s="5" t="s">
        <v>8319</v>
      </c>
      <c r="R2608" t="s">
        <v>8355</v>
      </c>
      <c r="S2608" s="9">
        <f t="shared" si="162"/>
        <v>41726.504421296289</v>
      </c>
      <c r="T2608" s="9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5">
        <f t="shared" si="160"/>
        <v>24616</v>
      </c>
      <c r="E2609"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>
        <f t="shared" si="161"/>
        <v>16308</v>
      </c>
      <c r="Q2609" s="5" t="s">
        <v>8319</v>
      </c>
      <c r="R2609" t="s">
        <v>8355</v>
      </c>
      <c r="S2609" s="9">
        <f t="shared" si="162"/>
        <v>42184.666342592587</v>
      </c>
      <c r="T2609" s="9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5">
        <f t="shared" si="160"/>
        <v>9914</v>
      </c>
      <c r="E2610"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>
        <f t="shared" si="161"/>
        <v>8957</v>
      </c>
      <c r="Q2610" s="5" t="s">
        <v>8319</v>
      </c>
      <c r="R2610" t="s">
        <v>8355</v>
      </c>
      <c r="S2610" s="9">
        <f t="shared" si="162"/>
        <v>42767.593379629623</v>
      </c>
      <c r="T2610" s="9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5">
        <f t="shared" si="160"/>
        <v>71330.39</v>
      </c>
      <c r="E2611"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>
        <f t="shared" si="161"/>
        <v>53165.195</v>
      </c>
      <c r="Q2611" s="5" t="s">
        <v>8319</v>
      </c>
      <c r="R2611" t="s">
        <v>8355</v>
      </c>
      <c r="S2611" s="9">
        <f t="shared" si="162"/>
        <v>41075.02952546296</v>
      </c>
      <c r="T2611" s="9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5">
        <f t="shared" si="160"/>
        <v>9407.66</v>
      </c>
      <c r="E2612"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>
        <f t="shared" si="161"/>
        <v>16086.33</v>
      </c>
      <c r="Q2612" s="5" t="s">
        <v>8319</v>
      </c>
      <c r="R2612" t="s">
        <v>8355</v>
      </c>
      <c r="S2612" s="9">
        <f t="shared" si="162"/>
        <v>42564.672743055555</v>
      </c>
      <c r="T2612" s="9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5">
        <f t="shared" si="160"/>
        <v>295970</v>
      </c>
      <c r="E2613"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>
        <f t="shared" si="161"/>
        <v>153485</v>
      </c>
      <c r="Q2613" s="5" t="s">
        <v>8319</v>
      </c>
      <c r="R2613" t="s">
        <v>8355</v>
      </c>
      <c r="S2613" s="9">
        <f t="shared" si="162"/>
        <v>42704.127476851849</v>
      </c>
      <c r="T2613" s="9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5">
        <f t="shared" si="160"/>
        <v>7176.130000000001</v>
      </c>
      <c r="E2614"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>
        <f t="shared" si="161"/>
        <v>8588.0650000000005</v>
      </c>
      <c r="Q2614" s="5" t="s">
        <v>8319</v>
      </c>
      <c r="R2614" t="s">
        <v>8355</v>
      </c>
      <c r="S2614" s="9">
        <f t="shared" si="162"/>
        <v>41981.934837962959</v>
      </c>
      <c r="T2614" s="9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5">
        <f t="shared" si="160"/>
        <v>76</v>
      </c>
      <c r="E2615"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>
        <f t="shared" si="161"/>
        <v>3788</v>
      </c>
      <c r="Q2615" s="5" t="s">
        <v>8319</v>
      </c>
      <c r="R2615" t="s">
        <v>8355</v>
      </c>
      <c r="S2615" s="9">
        <f t="shared" si="162"/>
        <v>41143.609884259255</v>
      </c>
      <c r="T2615" s="9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5">
        <f t="shared" si="160"/>
        <v>210</v>
      </c>
      <c r="E2616"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>
        <f t="shared" si="161"/>
        <v>5355</v>
      </c>
      <c r="Q2616" s="5" t="s">
        <v>8319</v>
      </c>
      <c r="R2616" t="s">
        <v>8355</v>
      </c>
      <c r="S2616" s="9">
        <f t="shared" si="162"/>
        <v>41730.500138888885</v>
      </c>
      <c r="T2616" s="9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5">
        <f t="shared" si="160"/>
        <v>1396</v>
      </c>
      <c r="E2617"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>
        <f t="shared" si="161"/>
        <v>1698.5</v>
      </c>
      <c r="Q2617" s="5" t="s">
        <v>8319</v>
      </c>
      <c r="R2617" t="s">
        <v>8355</v>
      </c>
      <c r="S2617" s="9">
        <f t="shared" si="162"/>
        <v>42453.288935185185</v>
      </c>
      <c r="T2617" s="9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5">
        <f t="shared" si="160"/>
        <v>3633.5</v>
      </c>
      <c r="E2618"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>
        <f t="shared" si="161"/>
        <v>14316.75</v>
      </c>
      <c r="Q2618" s="5" t="s">
        <v>8319</v>
      </c>
      <c r="R2618" t="s">
        <v>8355</v>
      </c>
      <c r="S2618" s="9">
        <f t="shared" si="162"/>
        <v>42211.786215277774</v>
      </c>
      <c r="T2618" s="9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5">
        <f t="shared" si="160"/>
        <v>3888</v>
      </c>
      <c r="E2619"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>
        <f t="shared" si="161"/>
        <v>2194</v>
      </c>
      <c r="Q2619" s="5" t="s">
        <v>8319</v>
      </c>
      <c r="R2619" t="s">
        <v>8355</v>
      </c>
      <c r="S2619" s="9">
        <f t="shared" si="162"/>
        <v>41902.666099537033</v>
      </c>
      <c r="T2619" s="9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5">
        <f t="shared" si="160"/>
        <v>808</v>
      </c>
      <c r="E2620"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>
        <f t="shared" si="161"/>
        <v>7904</v>
      </c>
      <c r="Q2620" s="5" t="s">
        <v>8319</v>
      </c>
      <c r="R2620" t="s">
        <v>8355</v>
      </c>
      <c r="S2620" s="9">
        <f t="shared" si="162"/>
        <v>42279.584039351852</v>
      </c>
      <c r="T2620" s="9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5">
        <f t="shared" si="160"/>
        <v>884</v>
      </c>
      <c r="E2621"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>
        <f t="shared" si="161"/>
        <v>942</v>
      </c>
      <c r="Q2621" s="5" t="s">
        <v>8319</v>
      </c>
      <c r="R2621" t="s">
        <v>8355</v>
      </c>
      <c r="S2621" s="9">
        <f t="shared" si="162"/>
        <v>42273.67597222222</v>
      </c>
      <c r="T2621" s="9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5">
        <f t="shared" si="160"/>
        <v>28374</v>
      </c>
      <c r="E2622"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>
        <f t="shared" si="161"/>
        <v>46687</v>
      </c>
      <c r="Q2622" s="5" t="s">
        <v>8319</v>
      </c>
      <c r="R2622" t="s">
        <v>8355</v>
      </c>
      <c r="S2622" s="9">
        <f t="shared" si="162"/>
        <v>42250.958819444444</v>
      </c>
      <c r="T2622" s="9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5">
        <f t="shared" si="160"/>
        <v>6882</v>
      </c>
      <c r="E2623"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>
        <f t="shared" si="161"/>
        <v>10941</v>
      </c>
      <c r="Q2623" s="5" t="s">
        <v>8319</v>
      </c>
      <c r="R2623" t="s">
        <v>8355</v>
      </c>
      <c r="S2623" s="9">
        <f t="shared" si="162"/>
        <v>42115.539212962962</v>
      </c>
      <c r="T2623" s="9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5">
        <f t="shared" si="160"/>
        <v>467.76</v>
      </c>
      <c r="E2624"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>
        <f t="shared" si="161"/>
        <v>983.88</v>
      </c>
      <c r="Q2624" s="5" t="s">
        <v>8319</v>
      </c>
      <c r="R2624" t="s">
        <v>8355</v>
      </c>
      <c r="S2624" s="9">
        <f t="shared" si="162"/>
        <v>42689.534907407404</v>
      </c>
      <c r="T2624" s="9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5">
        <f t="shared" si="160"/>
        <v>280</v>
      </c>
      <c r="E2625"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>
        <f t="shared" si="161"/>
        <v>1140</v>
      </c>
      <c r="Q2625" s="5" t="s">
        <v>8319</v>
      </c>
      <c r="R2625" t="s">
        <v>8355</v>
      </c>
      <c r="S2625" s="9">
        <f t="shared" si="162"/>
        <v>42692.048217592594</v>
      </c>
      <c r="T2625" s="9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5">
        <f t="shared" si="160"/>
        <v>102353.65</v>
      </c>
      <c r="E2626"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>
        <f t="shared" si="161"/>
        <v>55176.824999999997</v>
      </c>
      <c r="Q2626" s="5" t="s">
        <v>8319</v>
      </c>
      <c r="R2626" t="s">
        <v>8355</v>
      </c>
      <c r="S2626" s="9">
        <f t="shared" si="162"/>
        <v>41144.213217592587</v>
      </c>
      <c r="T2626" s="9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5">
        <f t="shared" ref="D2627:D2690" si="164">F2627-E2627</f>
        <v>1284</v>
      </c>
      <c r="E2627"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>
        <f t="shared" ref="P2627:P2690" si="165">AVERAGE(D2627:E2627)</f>
        <v>717</v>
      </c>
      <c r="Q2627" s="5" t="s">
        <v>8319</v>
      </c>
      <c r="R2627" t="s">
        <v>8355</v>
      </c>
      <c r="S2627" s="9">
        <f t="shared" ref="S2627:S2690" si="166">(K2627/86400)+25569+(-5/24)</f>
        <v>42658.601944444446</v>
      </c>
      <c r="T2627" s="9">
        <f t="shared" ref="T2627:T2690" si="167">(J2627/86400)+25569+(-5/24)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5">
        <f t="shared" si="164"/>
        <v>300</v>
      </c>
      <c r="E2628"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>
        <f t="shared" si="165"/>
        <v>1400</v>
      </c>
      <c r="Q2628" s="5" t="s">
        <v>8319</v>
      </c>
      <c r="R2628" t="s">
        <v>8355</v>
      </c>
      <c r="S2628" s="9">
        <f t="shared" si="166"/>
        <v>42128.41978009259</v>
      </c>
      <c r="T2628" s="9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5">
        <f t="shared" si="164"/>
        <v>820</v>
      </c>
      <c r="E2629"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>
        <f t="shared" si="165"/>
        <v>485</v>
      </c>
      <c r="Q2629" s="5" t="s">
        <v>8319</v>
      </c>
      <c r="R2629" t="s">
        <v>8355</v>
      </c>
      <c r="S2629" s="9">
        <f t="shared" si="166"/>
        <v>42304.621076388888</v>
      </c>
      <c r="T2629" s="9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5">
        <f t="shared" si="164"/>
        <v>87</v>
      </c>
      <c r="E2630"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>
        <f t="shared" si="165"/>
        <v>463</v>
      </c>
      <c r="Q2630" s="5" t="s">
        <v>8319</v>
      </c>
      <c r="R2630" t="s">
        <v>8355</v>
      </c>
      <c r="S2630" s="9">
        <f t="shared" si="166"/>
        <v>41953.757719907408</v>
      </c>
      <c r="T2630" s="9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5">
        <f t="shared" si="164"/>
        <v>1387</v>
      </c>
      <c r="E2631"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>
        <f t="shared" si="165"/>
        <v>3193.5</v>
      </c>
      <c r="Q2631" s="5" t="s">
        <v>8319</v>
      </c>
      <c r="R2631" t="s">
        <v>8355</v>
      </c>
      <c r="S2631" s="9">
        <f t="shared" si="166"/>
        <v>42108.330115740733</v>
      </c>
      <c r="T2631" s="9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5">
        <f t="shared" si="164"/>
        <v>1158</v>
      </c>
      <c r="E2632"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>
        <f t="shared" si="165"/>
        <v>1579</v>
      </c>
      <c r="Q2632" s="5" t="s">
        <v>8319</v>
      </c>
      <c r="R2632" t="s">
        <v>8355</v>
      </c>
      <c r="S2632" s="9">
        <f t="shared" si="166"/>
        <v>42523.897129629629</v>
      </c>
      <c r="T2632" s="9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5">
        <f t="shared" si="164"/>
        <v>2933.0499999999993</v>
      </c>
      <c r="E2633"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>
        <f t="shared" si="165"/>
        <v>11466.525</v>
      </c>
      <c r="Q2633" s="5" t="s">
        <v>8319</v>
      </c>
      <c r="R2633" t="s">
        <v>8355</v>
      </c>
      <c r="S2633" s="9">
        <f t="shared" si="166"/>
        <v>42217.960960648146</v>
      </c>
      <c r="T2633" s="9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5">
        <f t="shared" si="164"/>
        <v>396</v>
      </c>
      <c r="E2634"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>
        <f t="shared" si="165"/>
        <v>733</v>
      </c>
      <c r="Q2634" s="5" t="s">
        <v>8319</v>
      </c>
      <c r="R2634" t="s">
        <v>8355</v>
      </c>
      <c r="S2634" s="9">
        <f t="shared" si="166"/>
        <v>42493.853460648148</v>
      </c>
      <c r="T2634" s="9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5">
        <f t="shared" si="164"/>
        <v>12731</v>
      </c>
      <c r="E2635"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>
        <f t="shared" si="165"/>
        <v>8865.5</v>
      </c>
      <c r="Q2635" s="5" t="s">
        <v>8319</v>
      </c>
      <c r="R2635" t="s">
        <v>8355</v>
      </c>
      <c r="S2635" s="9">
        <f t="shared" si="166"/>
        <v>41667.614953703705</v>
      </c>
      <c r="T2635" s="9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5">
        <f t="shared" si="164"/>
        <v>56</v>
      </c>
      <c r="E2636"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>
        <f t="shared" si="165"/>
        <v>493</v>
      </c>
      <c r="Q2636" s="5" t="s">
        <v>8319</v>
      </c>
      <c r="R2636" t="s">
        <v>8355</v>
      </c>
      <c r="S2636" s="9">
        <f t="shared" si="166"/>
        <v>42612.448159722218</v>
      </c>
      <c r="T2636" s="9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5">
        <f t="shared" si="164"/>
        <v>0</v>
      </c>
      <c r="E2637"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>
        <f t="shared" si="165"/>
        <v>5750</v>
      </c>
      <c r="Q2637" s="5" t="s">
        <v>8319</v>
      </c>
      <c r="R2637" t="s">
        <v>8355</v>
      </c>
      <c r="S2637" s="9">
        <f t="shared" si="166"/>
        <v>42037.742604166669</v>
      </c>
      <c r="T2637" s="9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5">
        <f t="shared" si="164"/>
        <v>873</v>
      </c>
      <c r="E2638"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>
        <f t="shared" si="165"/>
        <v>936.5</v>
      </c>
      <c r="Q2638" s="5" t="s">
        <v>8319</v>
      </c>
      <c r="R2638" t="s">
        <v>8355</v>
      </c>
      <c r="S2638" s="9">
        <f t="shared" si="166"/>
        <v>42636.406412037039</v>
      </c>
      <c r="T2638" s="9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5">
        <f t="shared" si="164"/>
        <v>331</v>
      </c>
      <c r="E2639"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>
        <f t="shared" si="165"/>
        <v>415.5</v>
      </c>
      <c r="Q2639" s="5" t="s">
        <v>8319</v>
      </c>
      <c r="R2639" t="s">
        <v>8355</v>
      </c>
      <c r="S2639" s="9">
        <f t="shared" si="166"/>
        <v>42639.341145833336</v>
      </c>
      <c r="T2639" s="9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5">
        <f t="shared" si="164"/>
        <v>6</v>
      </c>
      <c r="E2640"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>
        <f t="shared" si="165"/>
        <v>176.5</v>
      </c>
      <c r="Q2640" s="5" t="s">
        <v>8319</v>
      </c>
      <c r="R2640" t="s">
        <v>8355</v>
      </c>
      <c r="S2640" s="9">
        <f t="shared" si="166"/>
        <v>41989.70480324074</v>
      </c>
      <c r="T2640" s="9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5">
        <f t="shared" si="164"/>
        <v>192</v>
      </c>
      <c r="E2641"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>
        <f t="shared" si="165"/>
        <v>246</v>
      </c>
      <c r="Q2641" s="5" t="s">
        <v>8319</v>
      </c>
      <c r="R2641" t="s">
        <v>8355</v>
      </c>
      <c r="S2641" s="9">
        <f t="shared" si="166"/>
        <v>42024.656805555554</v>
      </c>
      <c r="T2641" s="9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5">
        <f t="shared" si="164"/>
        <v>170</v>
      </c>
      <c r="E2642"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>
        <f t="shared" si="165"/>
        <v>1585</v>
      </c>
      <c r="Q2642" s="5" t="s">
        <v>8319</v>
      </c>
      <c r="R2642" t="s">
        <v>8355</v>
      </c>
      <c r="S2642" s="9">
        <f t="shared" si="166"/>
        <v>42102.952245370368</v>
      </c>
      <c r="T2642" s="9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5">
        <f t="shared" si="164"/>
        <v>-1485</v>
      </c>
      <c r="E2643">
        <v>1500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>
        <f t="shared" si="165"/>
        <v>7.5</v>
      </c>
      <c r="Q2643" s="5" t="s">
        <v>8319</v>
      </c>
      <c r="R2643" t="s">
        <v>8355</v>
      </c>
      <c r="S2643" s="9">
        <f t="shared" si="166"/>
        <v>41880.618784722217</v>
      </c>
      <c r="T2643" s="9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5">
        <f t="shared" si="164"/>
        <v>-500000</v>
      </c>
      <c r="E2644">
        <v>500000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>
        <f t="shared" si="165"/>
        <v>0</v>
      </c>
      <c r="Q2644" s="5" t="s">
        <v>8319</v>
      </c>
      <c r="R2644" t="s">
        <v>8355</v>
      </c>
      <c r="S2644" s="9">
        <f t="shared" si="166"/>
        <v>42536.03828703703</v>
      </c>
      <c r="T2644" s="9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5">
        <f t="shared" si="164"/>
        <v>-664402.68999999994</v>
      </c>
      <c r="E2645">
        <v>1000000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>
        <f t="shared" si="165"/>
        <v>167798.65500000003</v>
      </c>
      <c r="Q2645" s="5" t="s">
        <v>8319</v>
      </c>
      <c r="R2645" t="s">
        <v>8355</v>
      </c>
      <c r="S2645" s="9">
        <f t="shared" si="166"/>
        <v>42689.374016203707</v>
      </c>
      <c r="T2645" s="9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5">
        <f t="shared" si="164"/>
        <v>-97947</v>
      </c>
      <c r="E2646">
        <v>100000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>
        <f t="shared" si="165"/>
        <v>1026.5</v>
      </c>
      <c r="Q2646" s="5" t="s">
        <v>8319</v>
      </c>
      <c r="R2646" t="s">
        <v>8355</v>
      </c>
      <c r="S2646" s="9">
        <f t="shared" si="166"/>
        <v>42774.583738425928</v>
      </c>
      <c r="T2646" s="9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5">
        <f t="shared" si="164"/>
        <v>-17900</v>
      </c>
      <c r="E2647">
        <v>20000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>
        <f t="shared" si="165"/>
        <v>1050</v>
      </c>
      <c r="Q2647" s="5" t="s">
        <v>8319</v>
      </c>
      <c r="R2647" t="s">
        <v>8355</v>
      </c>
      <c r="S2647" s="9">
        <f t="shared" si="166"/>
        <v>41921.634293981479</v>
      </c>
      <c r="T2647" s="9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5">
        <f t="shared" si="164"/>
        <v>-457913.58</v>
      </c>
      <c r="E2648">
        <v>500000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>
        <f t="shared" si="165"/>
        <v>21043.209999999992</v>
      </c>
      <c r="Q2648" s="5" t="s">
        <v>8319</v>
      </c>
      <c r="R2648" t="s">
        <v>8355</v>
      </c>
      <c r="S2648" s="9">
        <f t="shared" si="166"/>
        <v>42226.10496527778</v>
      </c>
      <c r="T2648" s="9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5">
        <f t="shared" si="164"/>
        <v>-2464</v>
      </c>
      <c r="E2649">
        <v>2500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>
        <f t="shared" si="165"/>
        <v>18</v>
      </c>
      <c r="Q2649" s="5" t="s">
        <v>8319</v>
      </c>
      <c r="R2649" t="s">
        <v>8355</v>
      </c>
      <c r="S2649" s="9">
        <f t="shared" si="166"/>
        <v>42200.053460648145</v>
      </c>
      <c r="T2649" s="9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5">
        <f t="shared" si="164"/>
        <v>-11894</v>
      </c>
      <c r="E2650">
        <v>12000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>
        <f t="shared" si="165"/>
        <v>53</v>
      </c>
      <c r="Q2650" s="5" t="s">
        <v>8319</v>
      </c>
      <c r="R2650" t="s">
        <v>8355</v>
      </c>
      <c r="S2650" s="9">
        <f t="shared" si="166"/>
        <v>42408.506481481476</v>
      </c>
      <c r="T2650" s="9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5">
        <f t="shared" si="164"/>
        <v>-124876</v>
      </c>
      <c r="E2651">
        <v>125000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>
        <f t="shared" si="165"/>
        <v>62</v>
      </c>
      <c r="Q2651" s="5" t="s">
        <v>8319</v>
      </c>
      <c r="R2651" t="s">
        <v>8355</v>
      </c>
      <c r="S2651" s="9">
        <f t="shared" si="166"/>
        <v>42341.788668981484</v>
      </c>
      <c r="T2651" s="9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5">
        <f t="shared" si="164"/>
        <v>-59642</v>
      </c>
      <c r="E2652">
        <v>60000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>
        <f t="shared" si="165"/>
        <v>179</v>
      </c>
      <c r="Q2652" s="5" t="s">
        <v>8319</v>
      </c>
      <c r="R2652" t="s">
        <v>8355</v>
      </c>
      <c r="S2652" s="9">
        <f t="shared" si="166"/>
        <v>42695.416006944441</v>
      </c>
      <c r="T2652" s="9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5">
        <f t="shared" si="164"/>
        <v>-274767</v>
      </c>
      <c r="E2653">
        <v>280000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>
        <f t="shared" si="165"/>
        <v>2616.5</v>
      </c>
      <c r="Q2653" s="5" t="s">
        <v>8319</v>
      </c>
      <c r="R2653" t="s">
        <v>8355</v>
      </c>
      <c r="S2653" s="9">
        <f t="shared" si="166"/>
        <v>42327.597326388888</v>
      </c>
      <c r="T2653" s="9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5">
        <f t="shared" si="164"/>
        <v>-99115</v>
      </c>
      <c r="E2654">
        <v>100000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>
        <f t="shared" si="165"/>
        <v>442.5</v>
      </c>
      <c r="Q2654" s="5" t="s">
        <v>8319</v>
      </c>
      <c r="R2654" t="s">
        <v>8355</v>
      </c>
      <c r="S2654" s="9">
        <f t="shared" si="166"/>
        <v>41952.950520833336</v>
      </c>
      <c r="T2654" s="9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5">
        <f t="shared" si="164"/>
        <v>-45124</v>
      </c>
      <c r="E2655">
        <v>51000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>
        <f t="shared" si="165"/>
        <v>2938</v>
      </c>
      <c r="Q2655" s="5" t="s">
        <v>8319</v>
      </c>
      <c r="R2655" t="s">
        <v>8355</v>
      </c>
      <c r="S2655" s="9">
        <f t="shared" si="166"/>
        <v>41771.443599537037</v>
      </c>
      <c r="T2655" s="9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5">
        <f t="shared" si="164"/>
        <v>-99949</v>
      </c>
      <c r="E2656">
        <v>100000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>
        <f t="shared" si="165"/>
        <v>25.5</v>
      </c>
      <c r="Q2656" s="5" t="s">
        <v>8319</v>
      </c>
      <c r="R2656" t="s">
        <v>8355</v>
      </c>
      <c r="S2656" s="9">
        <f t="shared" si="166"/>
        <v>42055.392662037033</v>
      </c>
      <c r="T2656" s="9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5">
        <f t="shared" si="164"/>
        <v>-11845</v>
      </c>
      <c r="E2657">
        <v>15000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>
        <f t="shared" si="165"/>
        <v>1577.5</v>
      </c>
      <c r="Q2657" s="5" t="s">
        <v>8319</v>
      </c>
      <c r="R2657" t="s">
        <v>8355</v>
      </c>
      <c r="S2657" s="9">
        <f t="shared" si="166"/>
        <v>42381.657951388886</v>
      </c>
      <c r="T2657" s="9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5">
        <f t="shared" si="164"/>
        <v>-132845</v>
      </c>
      <c r="E2658">
        <v>150000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>
        <f t="shared" si="165"/>
        <v>8577.5</v>
      </c>
      <c r="Q2658" s="5" t="s">
        <v>8319</v>
      </c>
      <c r="R2658" t="s">
        <v>8355</v>
      </c>
      <c r="S2658" s="9">
        <f t="shared" si="166"/>
        <v>42767.480185185188</v>
      </c>
      <c r="T2658" s="9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5">
        <f t="shared" si="164"/>
        <v>-24378.62</v>
      </c>
      <c r="E2659">
        <v>30000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>
        <f t="shared" si="165"/>
        <v>2810.6900000000005</v>
      </c>
      <c r="Q2659" s="5" t="s">
        <v>8319</v>
      </c>
      <c r="R2659" t="s">
        <v>8355</v>
      </c>
      <c r="S2659" s="9">
        <f t="shared" si="166"/>
        <v>42551.720520833333</v>
      </c>
      <c r="T2659" s="9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5">
        <f t="shared" si="164"/>
        <v>-97909</v>
      </c>
      <c r="E2660">
        <v>98000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>
        <f t="shared" si="165"/>
        <v>45.5</v>
      </c>
      <c r="Q2660" s="5" t="s">
        <v>8319</v>
      </c>
      <c r="R2660" t="s">
        <v>8355</v>
      </c>
      <c r="S2660" s="9">
        <f t="shared" si="166"/>
        <v>42551.675856481474</v>
      </c>
      <c r="T2660" s="9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5">
        <f t="shared" si="164"/>
        <v>-47667</v>
      </c>
      <c r="E2661">
        <v>49000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>
        <f t="shared" si="165"/>
        <v>666.5</v>
      </c>
      <c r="Q2661" s="5" t="s">
        <v>8319</v>
      </c>
      <c r="R2661" t="s">
        <v>8355</v>
      </c>
      <c r="S2661" s="9">
        <f t="shared" si="166"/>
        <v>42081.861226851848</v>
      </c>
      <c r="T2661" s="9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5">
        <f t="shared" si="164"/>
        <v>-19981</v>
      </c>
      <c r="E2662">
        <v>20000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>
        <f t="shared" si="165"/>
        <v>9.5</v>
      </c>
      <c r="Q2662" s="5" t="s">
        <v>8319</v>
      </c>
      <c r="R2662" t="s">
        <v>8355</v>
      </c>
      <c r="S2662" s="9">
        <f t="shared" si="166"/>
        <v>42272.504837962959</v>
      </c>
      <c r="T2662" s="9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5">
        <f t="shared" si="164"/>
        <v>145</v>
      </c>
      <c r="E2663"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>
        <f t="shared" si="165"/>
        <v>2572.5</v>
      </c>
      <c r="Q2663" s="5" t="s">
        <v>8319</v>
      </c>
      <c r="R2663" t="s">
        <v>8356</v>
      </c>
      <c r="S2663" s="9">
        <f t="shared" si="166"/>
        <v>41542.750115740739</v>
      </c>
      <c r="T2663" s="9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5">
        <f t="shared" si="164"/>
        <v>1360</v>
      </c>
      <c r="E2664"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>
        <f t="shared" si="165"/>
        <v>10680</v>
      </c>
      <c r="Q2664" s="5" t="s">
        <v>8319</v>
      </c>
      <c r="R2664" t="s">
        <v>8356</v>
      </c>
      <c r="S2664" s="9">
        <f t="shared" si="166"/>
        <v>42207.538344907407</v>
      </c>
      <c r="T2664" s="9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5">
        <f t="shared" si="164"/>
        <v>919.25</v>
      </c>
      <c r="E2665"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>
        <f t="shared" si="165"/>
        <v>10459.625</v>
      </c>
      <c r="Q2665" s="5" t="s">
        <v>8319</v>
      </c>
      <c r="R2665" t="s">
        <v>8356</v>
      </c>
      <c r="S2665" s="9">
        <f t="shared" si="166"/>
        <v>42222.41443287037</v>
      </c>
      <c r="T2665" s="9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5">
        <f t="shared" si="164"/>
        <v>600</v>
      </c>
      <c r="E2666"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>
        <f t="shared" si="165"/>
        <v>9050</v>
      </c>
      <c r="Q2666" s="5" t="s">
        <v>8319</v>
      </c>
      <c r="R2666" t="s">
        <v>8356</v>
      </c>
      <c r="S2666" s="9">
        <f t="shared" si="166"/>
        <v>42312.817094907405</v>
      </c>
      <c r="T2666" s="9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5">
        <f t="shared" si="164"/>
        <v>810</v>
      </c>
      <c r="E2667"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>
        <f t="shared" si="165"/>
        <v>2155</v>
      </c>
      <c r="Q2667" s="5" t="s">
        <v>8319</v>
      </c>
      <c r="R2667" t="s">
        <v>8356</v>
      </c>
      <c r="S2667" s="9">
        <f t="shared" si="166"/>
        <v>42083.687199074069</v>
      </c>
      <c r="T2667" s="9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5">
        <f t="shared" si="164"/>
        <v>5929.51</v>
      </c>
      <c r="E2668"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>
        <f t="shared" si="165"/>
        <v>7964.7550000000001</v>
      </c>
      <c r="Q2668" s="5" t="s">
        <v>8319</v>
      </c>
      <c r="R2668" t="s">
        <v>8356</v>
      </c>
      <c r="S2668" s="9">
        <f t="shared" si="166"/>
        <v>42235.55600694444</v>
      </c>
      <c r="T2668" s="9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5">
        <f t="shared" si="164"/>
        <v>160</v>
      </c>
      <c r="E2669"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>
        <f t="shared" si="165"/>
        <v>830</v>
      </c>
      <c r="Q2669" s="5" t="s">
        <v>8319</v>
      </c>
      <c r="R2669" t="s">
        <v>8356</v>
      </c>
      <c r="S2669" s="9">
        <f t="shared" si="166"/>
        <v>42380.717777777776</v>
      </c>
      <c r="T2669" s="9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5">
        <f t="shared" si="164"/>
        <v>707</v>
      </c>
      <c r="E2670"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>
        <f t="shared" si="165"/>
        <v>853.5</v>
      </c>
      <c r="Q2670" s="5" t="s">
        <v>8319</v>
      </c>
      <c r="R2670" t="s">
        <v>8356</v>
      </c>
      <c r="S2670" s="9">
        <f t="shared" si="166"/>
        <v>42275.380381944444</v>
      </c>
      <c r="T2670" s="9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5">
        <f t="shared" si="164"/>
        <v>201</v>
      </c>
      <c r="E2671"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>
        <f t="shared" si="165"/>
        <v>500.5</v>
      </c>
      <c r="Q2671" s="5" t="s">
        <v>8319</v>
      </c>
      <c r="R2671" t="s">
        <v>8356</v>
      </c>
      <c r="S2671" s="9">
        <f t="shared" si="166"/>
        <v>42318.827499999992</v>
      </c>
      <c r="T2671" s="9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5">
        <f t="shared" si="164"/>
        <v>-36393</v>
      </c>
      <c r="E2672">
        <v>38888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>
        <f t="shared" si="165"/>
        <v>1247.5</v>
      </c>
      <c r="Q2672" s="5" t="s">
        <v>8319</v>
      </c>
      <c r="R2672" t="s">
        <v>8356</v>
      </c>
      <c r="S2672" s="9">
        <f t="shared" si="166"/>
        <v>41820.812268518515</v>
      </c>
      <c r="T2672" s="9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5">
        <f t="shared" si="164"/>
        <v>-22164</v>
      </c>
      <c r="E2673">
        <v>25000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>
        <f t="shared" si="165"/>
        <v>1418</v>
      </c>
      <c r="Q2673" s="5" t="s">
        <v>8319</v>
      </c>
      <c r="R2673" t="s">
        <v>8356</v>
      </c>
      <c r="S2673" s="9">
        <f t="shared" si="166"/>
        <v>41962.54069444444</v>
      </c>
      <c r="T2673" s="9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5">
        <f t="shared" si="164"/>
        <v>-6681</v>
      </c>
      <c r="E2674">
        <v>10000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>
        <f t="shared" si="165"/>
        <v>1659.5</v>
      </c>
      <c r="Q2674" s="5" t="s">
        <v>8319</v>
      </c>
      <c r="R2674" t="s">
        <v>8356</v>
      </c>
      <c r="S2674" s="9">
        <f t="shared" si="166"/>
        <v>42344.675810185181</v>
      </c>
      <c r="T2674" s="9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5">
        <f t="shared" si="164"/>
        <v>-28968</v>
      </c>
      <c r="E2675">
        <v>40000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>
        <f t="shared" si="165"/>
        <v>5516</v>
      </c>
      <c r="Q2675" s="5" t="s">
        <v>8319</v>
      </c>
      <c r="R2675" t="s">
        <v>8356</v>
      </c>
      <c r="S2675" s="9">
        <f t="shared" si="166"/>
        <v>41912.333321759259</v>
      </c>
      <c r="T2675" s="9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5">
        <f t="shared" si="164"/>
        <v>-13006</v>
      </c>
      <c r="E2676">
        <v>35000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>
        <f t="shared" si="165"/>
        <v>10997</v>
      </c>
      <c r="Q2676" s="5" t="s">
        <v>8319</v>
      </c>
      <c r="R2676" t="s">
        <v>8356</v>
      </c>
      <c r="S2676" s="9">
        <f t="shared" si="166"/>
        <v>42529.424421296295</v>
      </c>
      <c r="T2676" s="9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5">
        <f t="shared" si="164"/>
        <v>-23103</v>
      </c>
      <c r="E2677">
        <v>25000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>
        <f t="shared" si="165"/>
        <v>948.5</v>
      </c>
      <c r="Q2677" s="5" t="s">
        <v>8319</v>
      </c>
      <c r="R2677" t="s">
        <v>8356</v>
      </c>
      <c r="S2677" s="9">
        <f t="shared" si="166"/>
        <v>41923.649178240739</v>
      </c>
      <c r="T2677" s="9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5">
        <f t="shared" si="164"/>
        <v>-1042</v>
      </c>
      <c r="E2678">
        <v>2100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>
        <f t="shared" si="165"/>
        <v>529</v>
      </c>
      <c r="Q2678" s="5" t="s">
        <v>8319</v>
      </c>
      <c r="R2678" t="s">
        <v>8356</v>
      </c>
      <c r="S2678" s="9">
        <f t="shared" si="166"/>
        <v>42482.416365740741</v>
      </c>
      <c r="T2678" s="9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5">
        <f t="shared" si="164"/>
        <v>-16085</v>
      </c>
      <c r="E2679">
        <v>19500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>
        <f t="shared" si="165"/>
        <v>1707.5</v>
      </c>
      <c r="Q2679" s="5" t="s">
        <v>8319</v>
      </c>
      <c r="R2679" t="s">
        <v>8356</v>
      </c>
      <c r="S2679" s="9">
        <f t="shared" si="166"/>
        <v>41792.821099537039</v>
      </c>
      <c r="T2679" s="9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5">
        <f t="shared" si="164"/>
        <v>-7998900</v>
      </c>
      <c r="E2680">
        <v>8000000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>
        <f t="shared" si="165"/>
        <v>550</v>
      </c>
      <c r="Q2680" s="5" t="s">
        <v>8319</v>
      </c>
      <c r="R2680" t="s">
        <v>8356</v>
      </c>
      <c r="S2680" s="9">
        <f t="shared" si="166"/>
        <v>42241.589872685181</v>
      </c>
      <c r="T2680" s="9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5">
        <f t="shared" si="164"/>
        <v>-39868</v>
      </c>
      <c r="E2681">
        <v>40000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>
        <f t="shared" si="165"/>
        <v>66</v>
      </c>
      <c r="Q2681" s="5" t="s">
        <v>8319</v>
      </c>
      <c r="R2681" t="s">
        <v>8356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5">
        <f t="shared" si="164"/>
        <v>-31724</v>
      </c>
      <c r="E2682">
        <v>32000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>
        <f t="shared" si="165"/>
        <v>138</v>
      </c>
      <c r="Q2682" s="5" t="s">
        <v>8319</v>
      </c>
      <c r="R2682" t="s">
        <v>8356</v>
      </c>
      <c r="S2682" s="9">
        <f t="shared" si="166"/>
        <v>42436.003368055557</v>
      </c>
      <c r="T2682" s="9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5">
        <f t="shared" si="164"/>
        <v>-7945</v>
      </c>
      <c r="E2683">
        <v>8000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>
        <f t="shared" si="165"/>
        <v>27.5</v>
      </c>
      <c r="Q2683" s="5" t="s">
        <v>8336</v>
      </c>
      <c r="R2683" t="s">
        <v>8337</v>
      </c>
      <c r="S2683" s="9">
        <f t="shared" si="166"/>
        <v>41805.686921296292</v>
      </c>
      <c r="T2683" s="9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5">
        <f t="shared" si="164"/>
        <v>-4302</v>
      </c>
      <c r="E2684">
        <v>6000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>
        <f t="shared" si="165"/>
        <v>849</v>
      </c>
      <c r="Q2684" s="5" t="s">
        <v>8336</v>
      </c>
      <c r="R2684" t="s">
        <v>8337</v>
      </c>
      <c r="S2684" s="9">
        <f t="shared" si="166"/>
        <v>41932.663657407407</v>
      </c>
      <c r="T2684" s="9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5">
        <f t="shared" si="164"/>
        <v>-14964</v>
      </c>
      <c r="E2685">
        <v>15000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>
        <f t="shared" si="165"/>
        <v>18</v>
      </c>
      <c r="Q2685" s="5" t="s">
        <v>8336</v>
      </c>
      <c r="R2685" t="s">
        <v>8337</v>
      </c>
      <c r="S2685" s="9">
        <f t="shared" si="166"/>
        <v>42034.546759259254</v>
      </c>
      <c r="T2685" s="9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5">
        <f t="shared" si="164"/>
        <v>-69200</v>
      </c>
      <c r="E2686">
        <v>70000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>
        <f t="shared" si="165"/>
        <v>400</v>
      </c>
      <c r="Q2686" s="5" t="s">
        <v>8336</v>
      </c>
      <c r="R2686" t="s">
        <v>8337</v>
      </c>
      <c r="S2686" s="9">
        <f t="shared" si="166"/>
        <v>41820.706307870372</v>
      </c>
      <c r="T2686" s="9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5">
        <f t="shared" si="164"/>
        <v>-49990</v>
      </c>
      <c r="E2687">
        <v>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>
        <f t="shared" si="165"/>
        <v>5</v>
      </c>
      <c r="Q2687" s="5" t="s">
        <v>8336</v>
      </c>
      <c r="R2687" t="s">
        <v>8337</v>
      </c>
      <c r="S2687" s="9">
        <f t="shared" si="166"/>
        <v>42061.487615740734</v>
      </c>
      <c r="T2687" s="9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5">
        <f t="shared" si="164"/>
        <v>-30000</v>
      </c>
      <c r="E2688">
        <v>30000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>
        <f t="shared" si="165"/>
        <v>0</v>
      </c>
      <c r="Q2688" s="5" t="s">
        <v>8336</v>
      </c>
      <c r="R2688" t="s">
        <v>8337</v>
      </c>
      <c r="S2688" s="9">
        <f t="shared" si="166"/>
        <v>41892.766469907401</v>
      </c>
      <c r="T2688" s="9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5">
        <f t="shared" si="164"/>
        <v>-15000</v>
      </c>
      <c r="E2689">
        <v>15000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>
        <f t="shared" si="165"/>
        <v>0</v>
      </c>
      <c r="Q2689" s="5" t="s">
        <v>8336</v>
      </c>
      <c r="R2689" t="s">
        <v>8337</v>
      </c>
      <c r="S2689" s="9">
        <f t="shared" si="166"/>
        <v>42154.431921296295</v>
      </c>
      <c r="T2689" s="9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5">
        <f t="shared" si="164"/>
        <v>-49926</v>
      </c>
      <c r="E2690">
        <v>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>
        <f t="shared" si="165"/>
        <v>37</v>
      </c>
      <c r="Q2690" s="5" t="s">
        <v>8336</v>
      </c>
      <c r="R2690" t="s">
        <v>8337</v>
      </c>
      <c r="S2690" s="9">
        <f t="shared" si="166"/>
        <v>42027.910532407404</v>
      </c>
      <c r="T2690" s="9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5">
        <f t="shared" ref="D2691:D2754" si="168">F2691-E2691</f>
        <v>-34999</v>
      </c>
      <c r="E2691">
        <v>35000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>
        <f t="shared" ref="P2691:P2754" si="169">AVERAGE(D2691:E2691)</f>
        <v>0.5</v>
      </c>
      <c r="Q2691" s="5" t="s">
        <v>8336</v>
      </c>
      <c r="R2691" t="s">
        <v>8337</v>
      </c>
      <c r="S2691" s="9">
        <f t="shared" ref="S2691:S2754" si="170">(K2691/86400)+25569+(-5/24)</f>
        <v>42551.75335648148</v>
      </c>
      <c r="T2691" s="9">
        <f t="shared" ref="T2691:T2754" si="171">(J2691/86400)+25569+(-5/24)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5">
        <f t="shared" si="168"/>
        <v>-71414</v>
      </c>
      <c r="E2692">
        <v>80000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>
        <f t="shared" si="169"/>
        <v>4293</v>
      </c>
      <c r="Q2692" s="5" t="s">
        <v>8336</v>
      </c>
      <c r="R2692" t="s">
        <v>8337</v>
      </c>
      <c r="S2692" s="9">
        <f t="shared" si="170"/>
        <v>42112.89671296296</v>
      </c>
      <c r="T2692" s="9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5">
        <f t="shared" si="168"/>
        <v>-64965</v>
      </c>
      <c r="E2693">
        <v>65000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>
        <f t="shared" si="169"/>
        <v>17.5</v>
      </c>
      <c r="Q2693" s="5" t="s">
        <v>8336</v>
      </c>
      <c r="R2693" t="s">
        <v>8337</v>
      </c>
      <c r="S2693" s="9">
        <f t="shared" si="170"/>
        <v>42089.515706018516</v>
      </c>
      <c r="T2693" s="9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5">
        <f t="shared" si="168"/>
        <v>-3475</v>
      </c>
      <c r="E2694">
        <v>3500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>
        <f t="shared" si="169"/>
        <v>12.5</v>
      </c>
      <c r="Q2694" s="5" t="s">
        <v>8336</v>
      </c>
      <c r="R2694" t="s">
        <v>8337</v>
      </c>
      <c r="S2694" s="9">
        <f t="shared" si="170"/>
        <v>42058.125694444439</v>
      </c>
      <c r="T2694" s="9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5">
        <f t="shared" si="168"/>
        <v>-4960</v>
      </c>
      <c r="E2695">
        <v>5000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>
        <f t="shared" si="169"/>
        <v>20</v>
      </c>
      <c r="Q2695" s="5" t="s">
        <v>8336</v>
      </c>
      <c r="R2695" t="s">
        <v>8337</v>
      </c>
      <c r="S2695" s="9">
        <f t="shared" si="170"/>
        <v>41833.930162037032</v>
      </c>
      <c r="T2695" s="9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5">
        <f t="shared" si="168"/>
        <v>-29999</v>
      </c>
      <c r="E2696">
        <v>30000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>
        <f t="shared" si="169"/>
        <v>0.5</v>
      </c>
      <c r="Q2696" s="5" t="s">
        <v>8336</v>
      </c>
      <c r="R2696" t="s">
        <v>8337</v>
      </c>
      <c r="S2696" s="9">
        <f t="shared" si="170"/>
        <v>41877.932164351849</v>
      </c>
      <c r="T2696" s="9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5">
        <f t="shared" si="168"/>
        <v>-14929</v>
      </c>
      <c r="E2697">
        <v>15000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>
        <f t="shared" si="169"/>
        <v>35.5</v>
      </c>
      <c r="Q2697" s="5" t="s">
        <v>8336</v>
      </c>
      <c r="R2697" t="s">
        <v>8337</v>
      </c>
      <c r="S2697" s="9">
        <f t="shared" si="170"/>
        <v>42047.973587962959</v>
      </c>
      <c r="T2697" s="9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5">
        <f t="shared" si="168"/>
        <v>-56610</v>
      </c>
      <c r="E2698">
        <v>60000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>
        <f t="shared" si="169"/>
        <v>1695</v>
      </c>
      <c r="Q2698" s="5" t="s">
        <v>8336</v>
      </c>
      <c r="R2698" t="s">
        <v>8337</v>
      </c>
      <c r="S2698" s="9">
        <f t="shared" si="170"/>
        <v>41964.636111111111</v>
      </c>
      <c r="T2698" s="9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5">
        <f t="shared" si="168"/>
        <v>-16939</v>
      </c>
      <c r="E2699">
        <v>23000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>
        <f t="shared" si="169"/>
        <v>3030.5</v>
      </c>
      <c r="Q2699" s="5" t="s">
        <v>8336</v>
      </c>
      <c r="R2699" t="s">
        <v>8337</v>
      </c>
      <c r="S2699" s="9">
        <f t="shared" si="170"/>
        <v>42187.731747685182</v>
      </c>
      <c r="T2699" s="9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5">
        <f t="shared" si="168"/>
        <v>-7973.99</v>
      </c>
      <c r="E2700">
        <v>8000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>
        <f t="shared" si="169"/>
        <v>13.005000000000109</v>
      </c>
      <c r="Q2700" s="5" t="s">
        <v>8336</v>
      </c>
      <c r="R2700" t="s">
        <v>8337</v>
      </c>
      <c r="S2700" s="9">
        <f t="shared" si="170"/>
        <v>41787.689907407403</v>
      </c>
      <c r="T2700" s="9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5">
        <f t="shared" si="168"/>
        <v>-2</v>
      </c>
      <c r="E2701">
        <v>2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>
        <f t="shared" si="169"/>
        <v>0</v>
      </c>
      <c r="Q2701" s="5" t="s">
        <v>8336</v>
      </c>
      <c r="R2701" t="s">
        <v>8337</v>
      </c>
      <c r="S2701" s="9">
        <f t="shared" si="170"/>
        <v>41829.688229166662</v>
      </c>
      <c r="T2701" s="9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5">
        <f t="shared" si="168"/>
        <v>-9929</v>
      </c>
      <c r="E2702">
        <v>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>
        <f t="shared" si="169"/>
        <v>35</v>
      </c>
      <c r="Q2702" s="5" t="s">
        <v>8336</v>
      </c>
      <c r="R2702" t="s">
        <v>8337</v>
      </c>
      <c r="S2702" s="9">
        <f t="shared" si="170"/>
        <v>41870.666342592587</v>
      </c>
      <c r="T2702" s="9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5">
        <f t="shared" si="168"/>
        <v>-1830</v>
      </c>
      <c r="E2703">
        <v>3400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>
        <f t="shared" si="169"/>
        <v>785</v>
      </c>
      <c r="Q2703" s="5" t="s">
        <v>8317</v>
      </c>
      <c r="R2703" t="s">
        <v>8357</v>
      </c>
      <c r="S2703" s="9">
        <f t="shared" si="170"/>
        <v>42801.566365740735</v>
      </c>
      <c r="T2703" s="9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5">
        <f t="shared" si="168"/>
        <v>-6559</v>
      </c>
      <c r="E2704">
        <v>10000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>
        <f t="shared" si="169"/>
        <v>1720.5</v>
      </c>
      <c r="Q2704" s="5" t="s">
        <v>8317</v>
      </c>
      <c r="R2704" t="s">
        <v>8357</v>
      </c>
      <c r="S2704" s="9">
        <f t="shared" si="170"/>
        <v>42800.593483796292</v>
      </c>
      <c r="T2704" s="9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5">
        <f t="shared" si="168"/>
        <v>1500</v>
      </c>
      <c r="E2705">
        <v>40000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>
        <f t="shared" si="169"/>
        <v>20750</v>
      </c>
      <c r="Q2705" s="5" t="s">
        <v>8317</v>
      </c>
      <c r="R2705" t="s">
        <v>8357</v>
      </c>
      <c r="S2705" s="9">
        <f t="shared" si="170"/>
        <v>42756.481828703698</v>
      </c>
      <c r="T2705" s="9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5">
        <f t="shared" si="168"/>
        <v>-17855</v>
      </c>
      <c r="E2706">
        <v>19000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>
        <f t="shared" si="169"/>
        <v>572.5</v>
      </c>
      <c r="Q2706" s="5" t="s">
        <v>8317</v>
      </c>
      <c r="R2706" t="s">
        <v>8357</v>
      </c>
      <c r="S2706" s="9">
        <f t="shared" si="170"/>
        <v>42787.654097222221</v>
      </c>
      <c r="T2706" s="9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5">
        <f t="shared" si="168"/>
        <v>-14761</v>
      </c>
      <c r="E2707">
        <v>16500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>
        <f t="shared" si="169"/>
        <v>869.5</v>
      </c>
      <c r="Q2707" s="5" t="s">
        <v>8317</v>
      </c>
      <c r="R2707" t="s">
        <v>8357</v>
      </c>
      <c r="S2707" s="9">
        <f t="shared" si="170"/>
        <v>42773.70784722222</v>
      </c>
      <c r="T2707" s="9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5">
        <f t="shared" si="168"/>
        <v>4304</v>
      </c>
      <c r="E2708"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>
        <f t="shared" si="169"/>
        <v>19652</v>
      </c>
      <c r="Q2708" s="5" t="s">
        <v>8317</v>
      </c>
      <c r="R2708" t="s">
        <v>8357</v>
      </c>
      <c r="S2708" s="9">
        <f t="shared" si="170"/>
        <v>41899.086608796293</v>
      </c>
      <c r="T2708" s="9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5">
        <f t="shared" si="168"/>
        <v>20067.57</v>
      </c>
      <c r="E2709"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>
        <f t="shared" si="169"/>
        <v>14033.785</v>
      </c>
      <c r="Q2709" s="5" t="s">
        <v>8317</v>
      </c>
      <c r="R2709" t="s">
        <v>8357</v>
      </c>
      <c r="S2709" s="9">
        <f t="shared" si="170"/>
        <v>41391.574571759258</v>
      </c>
      <c r="T2709" s="9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5">
        <f t="shared" si="168"/>
        <v>26643.07</v>
      </c>
      <c r="E2710"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>
        <f t="shared" si="169"/>
        <v>23321.535</v>
      </c>
      <c r="Q2710" s="5" t="s">
        <v>8317</v>
      </c>
      <c r="R2710" t="s">
        <v>8357</v>
      </c>
      <c r="S2710" s="9">
        <f t="shared" si="170"/>
        <v>42512.489884259259</v>
      </c>
      <c r="T2710" s="9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5">
        <f t="shared" si="168"/>
        <v>803</v>
      </c>
      <c r="E2711"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>
        <f t="shared" si="169"/>
        <v>25401.5</v>
      </c>
      <c r="Q2711" s="5" t="s">
        <v>8317</v>
      </c>
      <c r="R2711" t="s">
        <v>8357</v>
      </c>
      <c r="S2711" s="9">
        <f t="shared" si="170"/>
        <v>42611.941446759258</v>
      </c>
      <c r="T2711" s="9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5">
        <f t="shared" si="168"/>
        <v>32340.210000000006</v>
      </c>
      <c r="E2712"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>
        <f t="shared" si="169"/>
        <v>46170.105000000003</v>
      </c>
      <c r="Q2712" s="5" t="s">
        <v>8317</v>
      </c>
      <c r="R2712" t="s">
        <v>8357</v>
      </c>
      <c r="S2712" s="9">
        <f t="shared" si="170"/>
        <v>41828.021157407406</v>
      </c>
      <c r="T2712" s="9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5">
        <f t="shared" si="168"/>
        <v>28</v>
      </c>
      <c r="E2713"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>
        <f t="shared" si="169"/>
        <v>1969</v>
      </c>
      <c r="Q2713" s="5" t="s">
        <v>8317</v>
      </c>
      <c r="R2713" t="s">
        <v>8357</v>
      </c>
      <c r="S2713" s="9">
        <f t="shared" si="170"/>
        <v>41780.536921296291</v>
      </c>
      <c r="T2713" s="9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5">
        <f t="shared" si="168"/>
        <v>1726</v>
      </c>
      <c r="E2714"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>
        <f t="shared" si="169"/>
        <v>3613</v>
      </c>
      <c r="Q2714" s="5" t="s">
        <v>8317</v>
      </c>
      <c r="R2714" t="s">
        <v>8357</v>
      </c>
      <c r="S2714" s="9">
        <f t="shared" si="170"/>
        <v>41431.853703703702</v>
      </c>
      <c r="T2714" s="9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5">
        <f t="shared" si="168"/>
        <v>3362</v>
      </c>
      <c r="E2715"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>
        <f t="shared" si="169"/>
        <v>76681</v>
      </c>
      <c r="Q2715" s="5" t="s">
        <v>8317</v>
      </c>
      <c r="R2715" t="s">
        <v>8357</v>
      </c>
      <c r="S2715" s="9">
        <f t="shared" si="170"/>
        <v>42322.445416666662</v>
      </c>
      <c r="T2715" s="9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5">
        <f t="shared" si="168"/>
        <v>4089</v>
      </c>
      <c r="E2716"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>
        <f t="shared" si="169"/>
        <v>14544.5</v>
      </c>
      <c r="Q2716" s="5" t="s">
        <v>8317</v>
      </c>
      <c r="R2716" t="s">
        <v>8357</v>
      </c>
      <c r="S2716" s="9">
        <f t="shared" si="170"/>
        <v>42629.446712962956</v>
      </c>
      <c r="T2716" s="9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5">
        <f t="shared" si="168"/>
        <v>19754.689999999999</v>
      </c>
      <c r="E2717"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>
        <f t="shared" si="169"/>
        <v>15877.344999999999</v>
      </c>
      <c r="Q2717" s="5" t="s">
        <v>8317</v>
      </c>
      <c r="R2717" t="s">
        <v>8357</v>
      </c>
      <c r="S2717" s="9">
        <f t="shared" si="170"/>
        <v>42387.190138888887</v>
      </c>
      <c r="T2717" s="9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5">
        <f t="shared" si="168"/>
        <v>1998.0100000000002</v>
      </c>
      <c r="E2718"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>
        <f t="shared" si="169"/>
        <v>5999.0050000000001</v>
      </c>
      <c r="Q2718" s="5" t="s">
        <v>8317</v>
      </c>
      <c r="R2718" t="s">
        <v>8357</v>
      </c>
      <c r="S2718" s="9">
        <f t="shared" si="170"/>
        <v>42255.124918981477</v>
      </c>
      <c r="T2718" s="9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5">
        <f t="shared" si="168"/>
        <v>5026</v>
      </c>
      <c r="E2719"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>
        <f t="shared" si="169"/>
        <v>15013</v>
      </c>
      <c r="Q2719" s="5" t="s">
        <v>8317</v>
      </c>
      <c r="R2719" t="s">
        <v>8357</v>
      </c>
      <c r="S2719" s="9">
        <f t="shared" si="170"/>
        <v>41934.706585648142</v>
      </c>
      <c r="T2719" s="9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5">
        <f t="shared" si="168"/>
        <v>645</v>
      </c>
      <c r="E2720"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>
        <f t="shared" si="169"/>
        <v>9322.5</v>
      </c>
      <c r="Q2720" s="5" t="s">
        <v>8317</v>
      </c>
      <c r="R2720" t="s">
        <v>8357</v>
      </c>
      <c r="S2720" s="9">
        <f t="shared" si="170"/>
        <v>42465.388252314813</v>
      </c>
      <c r="T2720" s="9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5">
        <f t="shared" si="168"/>
        <v>530</v>
      </c>
      <c r="E2721"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>
        <f t="shared" si="169"/>
        <v>3265</v>
      </c>
      <c r="Q2721" s="5" t="s">
        <v>8317</v>
      </c>
      <c r="R2721" t="s">
        <v>8357</v>
      </c>
      <c r="S2721" s="9">
        <f t="shared" si="170"/>
        <v>42417.822847222218</v>
      </c>
      <c r="T2721" s="9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5">
        <f t="shared" si="168"/>
        <v>4531</v>
      </c>
      <c r="E2722"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>
        <f t="shared" si="169"/>
        <v>14765.5</v>
      </c>
      <c r="Q2722" s="5" t="s">
        <v>8317</v>
      </c>
      <c r="R2722" t="s">
        <v>8357</v>
      </c>
      <c r="S2722" s="9">
        <f t="shared" si="170"/>
        <v>42655.257557870369</v>
      </c>
      <c r="T2722" s="9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5">
        <f t="shared" si="168"/>
        <v>10215</v>
      </c>
      <c r="E2723"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>
        <f t="shared" si="169"/>
        <v>5482.5</v>
      </c>
      <c r="Q2723" s="5" t="s">
        <v>8319</v>
      </c>
      <c r="R2723" t="s">
        <v>8349</v>
      </c>
      <c r="S2723" s="9">
        <f t="shared" si="170"/>
        <v>41493.335625</v>
      </c>
      <c r="T2723" s="9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5">
        <f t="shared" si="168"/>
        <v>7627</v>
      </c>
      <c r="E2724"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>
        <f t="shared" si="169"/>
        <v>6313.5</v>
      </c>
      <c r="Q2724" s="5" t="s">
        <v>8319</v>
      </c>
      <c r="R2724" t="s">
        <v>8349</v>
      </c>
      <c r="S2724" s="9">
        <f t="shared" si="170"/>
        <v>42704.64876157407</v>
      </c>
      <c r="T2724" s="9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5">
        <f t="shared" si="168"/>
        <v>4806</v>
      </c>
      <c r="E2725"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>
        <f t="shared" si="169"/>
        <v>8403</v>
      </c>
      <c r="Q2725" s="5" t="s">
        <v>8319</v>
      </c>
      <c r="R2725" t="s">
        <v>8349</v>
      </c>
      <c r="S2725" s="9">
        <f t="shared" si="170"/>
        <v>41944.630648148144</v>
      </c>
      <c r="T2725" s="9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5">
        <f t="shared" si="168"/>
        <v>4858.88</v>
      </c>
      <c r="E2726"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>
        <f t="shared" si="169"/>
        <v>3663.44</v>
      </c>
      <c r="Q2726" s="5" t="s">
        <v>8319</v>
      </c>
      <c r="R2726" t="s">
        <v>8349</v>
      </c>
      <c r="S2726" s="9">
        <f t="shared" si="170"/>
        <v>42199.118738425925</v>
      </c>
      <c r="T2726" s="9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5">
        <f t="shared" si="168"/>
        <v>17817</v>
      </c>
      <c r="E2727"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>
        <f t="shared" si="169"/>
        <v>28908.5</v>
      </c>
      <c r="Q2727" s="5" t="s">
        <v>8319</v>
      </c>
      <c r="R2727" t="s">
        <v>8349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5">
        <f t="shared" si="168"/>
        <v>5745</v>
      </c>
      <c r="E2728"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>
        <f t="shared" si="169"/>
        <v>52872.5</v>
      </c>
      <c r="Q2728" s="5" t="s">
        <v>8319</v>
      </c>
      <c r="R2728" t="s">
        <v>8349</v>
      </c>
      <c r="S2728" s="9">
        <f t="shared" si="170"/>
        <v>42452.371655092589</v>
      </c>
      <c r="T2728" s="9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5">
        <f t="shared" si="168"/>
        <v>39321</v>
      </c>
      <c r="E2729"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>
        <f t="shared" si="169"/>
        <v>24660.5</v>
      </c>
      <c r="Q2729" s="5" t="s">
        <v>8319</v>
      </c>
      <c r="R2729" t="s">
        <v>8349</v>
      </c>
      <c r="S2729" s="9">
        <f t="shared" si="170"/>
        <v>42198.468321759261</v>
      </c>
      <c r="T2729" s="9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5">
        <f t="shared" si="168"/>
        <v>15274</v>
      </c>
      <c r="E2730"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>
        <f t="shared" si="169"/>
        <v>15137</v>
      </c>
      <c r="Q2730" s="5" t="s">
        <v>8319</v>
      </c>
      <c r="R2730" t="s">
        <v>8349</v>
      </c>
      <c r="S2730" s="9">
        <f t="shared" si="170"/>
        <v>42333.391597222224</v>
      </c>
      <c r="T2730" s="9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5">
        <f t="shared" si="168"/>
        <v>333</v>
      </c>
      <c r="E2731"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>
        <f t="shared" si="169"/>
        <v>3916.5</v>
      </c>
      <c r="Q2731" s="5" t="s">
        <v>8319</v>
      </c>
      <c r="R2731" t="s">
        <v>8349</v>
      </c>
      <c r="S2731" s="9">
        <f t="shared" si="170"/>
        <v>42095.032372685186</v>
      </c>
      <c r="T2731" s="9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5">
        <f t="shared" si="168"/>
        <v>18979.010000000002</v>
      </c>
      <c r="E2732"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>
        <f t="shared" si="169"/>
        <v>22989.505000000001</v>
      </c>
      <c r="Q2732" s="5" t="s">
        <v>8319</v>
      </c>
      <c r="R2732" t="s">
        <v>8349</v>
      </c>
      <c r="S2732" s="9">
        <f t="shared" si="170"/>
        <v>41351.333043981482</v>
      </c>
      <c r="T2732" s="9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5">
        <f t="shared" si="168"/>
        <v>1291</v>
      </c>
      <c r="E2733"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>
        <f t="shared" si="169"/>
        <v>15645.5</v>
      </c>
      <c r="Q2733" s="5" t="s">
        <v>8319</v>
      </c>
      <c r="R2733" t="s">
        <v>8349</v>
      </c>
      <c r="S2733" s="9">
        <f t="shared" si="170"/>
        <v>41872.317384259259</v>
      </c>
      <c r="T2733" s="9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5">
        <f t="shared" si="168"/>
        <v>2190</v>
      </c>
      <c r="E2734"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>
        <f t="shared" si="169"/>
        <v>7095</v>
      </c>
      <c r="Q2734" s="5" t="s">
        <v>8319</v>
      </c>
      <c r="R2734" t="s">
        <v>8349</v>
      </c>
      <c r="S2734" s="9">
        <f t="shared" si="170"/>
        <v>41389.599861111106</v>
      </c>
      <c r="T2734" s="9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5">
        <f t="shared" si="168"/>
        <v>3769</v>
      </c>
      <c r="E2735"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>
        <f t="shared" si="169"/>
        <v>26884.5</v>
      </c>
      <c r="Q2735" s="5" t="s">
        <v>8319</v>
      </c>
      <c r="R2735" t="s">
        <v>8349</v>
      </c>
      <c r="S2735" s="9">
        <f t="shared" si="170"/>
        <v>42044.064513888887</v>
      </c>
      <c r="T2735" s="9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5">
        <f t="shared" si="168"/>
        <v>22602</v>
      </c>
      <c r="E2736"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>
        <f t="shared" si="169"/>
        <v>11301.5</v>
      </c>
      <c r="Q2736" s="5" t="s">
        <v>8319</v>
      </c>
      <c r="R2736" t="s">
        <v>8349</v>
      </c>
      <c r="S2736" s="9">
        <f t="shared" si="170"/>
        <v>42626.460555555554</v>
      </c>
      <c r="T2736" s="9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5">
        <f t="shared" si="168"/>
        <v>6586.01</v>
      </c>
      <c r="E2737"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>
        <f t="shared" si="169"/>
        <v>3668.0050000000001</v>
      </c>
      <c r="Q2737" s="5" t="s">
        <v>8319</v>
      </c>
      <c r="R2737" t="s">
        <v>8349</v>
      </c>
      <c r="S2737" s="9">
        <f t="shared" si="170"/>
        <v>41315.912615740737</v>
      </c>
      <c r="T2737" s="9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5">
        <f t="shared" si="168"/>
        <v>1832</v>
      </c>
      <c r="E2738"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>
        <f t="shared" si="169"/>
        <v>4916</v>
      </c>
      <c r="Q2738" s="5" t="s">
        <v>8319</v>
      </c>
      <c r="R2738" t="s">
        <v>8349</v>
      </c>
      <c r="S2738" s="9">
        <f t="shared" si="170"/>
        <v>41722.458020833328</v>
      </c>
      <c r="T2738" s="9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5">
        <f t="shared" si="168"/>
        <v>43818.240000000005</v>
      </c>
      <c r="E2739"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>
        <f t="shared" si="169"/>
        <v>36909.120000000003</v>
      </c>
      <c r="Q2739" s="5" t="s">
        <v>8319</v>
      </c>
      <c r="R2739" t="s">
        <v>8349</v>
      </c>
      <c r="S2739" s="9">
        <f t="shared" si="170"/>
        <v>41611.709340277775</v>
      </c>
      <c r="T2739" s="9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5">
        <f t="shared" si="168"/>
        <v>2397</v>
      </c>
      <c r="E2740"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>
        <f t="shared" si="169"/>
        <v>3698.5</v>
      </c>
      <c r="Q2740" s="5" t="s">
        <v>8319</v>
      </c>
      <c r="R2740" t="s">
        <v>8349</v>
      </c>
      <c r="S2740" s="9">
        <f t="shared" si="170"/>
        <v>42619.935231481482</v>
      </c>
      <c r="T2740" s="9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5">
        <f t="shared" si="168"/>
        <v>3125</v>
      </c>
      <c r="E2741"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>
        <f t="shared" si="169"/>
        <v>2112.5</v>
      </c>
      <c r="Q2741" s="5" t="s">
        <v>8319</v>
      </c>
      <c r="R2741" t="s">
        <v>8349</v>
      </c>
      <c r="S2741" s="9">
        <f t="shared" si="170"/>
        <v>41719.679594907408</v>
      </c>
      <c r="T2741" s="9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5">
        <f t="shared" si="168"/>
        <v>10</v>
      </c>
      <c r="E2742"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>
        <f t="shared" si="169"/>
        <v>155</v>
      </c>
      <c r="Q2742" s="5" t="s">
        <v>8319</v>
      </c>
      <c r="R2742" t="s">
        <v>8349</v>
      </c>
      <c r="S2742" s="9">
        <f t="shared" si="170"/>
        <v>42044.823518518511</v>
      </c>
      <c r="T2742" s="9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5">
        <f t="shared" si="168"/>
        <v>-7965</v>
      </c>
      <c r="E2743">
        <v>8000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>
        <f t="shared" si="169"/>
        <v>17.5</v>
      </c>
      <c r="Q2743" s="5" t="s">
        <v>8322</v>
      </c>
      <c r="R2743" t="s">
        <v>8358</v>
      </c>
      <c r="S2743" s="9">
        <f t="shared" si="170"/>
        <v>41911.449097222219</v>
      </c>
      <c r="T2743" s="9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5">
        <f t="shared" si="168"/>
        <v>-1769</v>
      </c>
      <c r="E2744">
        <v>2500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>
        <f t="shared" si="169"/>
        <v>365.5</v>
      </c>
      <c r="Q2744" s="5" t="s">
        <v>8322</v>
      </c>
      <c r="R2744" t="s">
        <v>8358</v>
      </c>
      <c r="S2744" s="9">
        <f t="shared" si="170"/>
        <v>41030.511423611111</v>
      </c>
      <c r="T2744" s="9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5">
        <f t="shared" si="168"/>
        <v>-5999</v>
      </c>
      <c r="E2745">
        <v>5999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>
        <f t="shared" si="169"/>
        <v>0</v>
      </c>
      <c r="Q2745" s="5" t="s">
        <v>8322</v>
      </c>
      <c r="R2745" t="s">
        <v>8358</v>
      </c>
      <c r="S2745" s="9">
        <f t="shared" si="170"/>
        <v>42632.120451388888</v>
      </c>
      <c r="T2745" s="9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5">
        <f t="shared" si="168"/>
        <v>-15165</v>
      </c>
      <c r="E2746">
        <v>16000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>
        <f t="shared" si="169"/>
        <v>417.5</v>
      </c>
      <c r="Q2746" s="5" t="s">
        <v>8322</v>
      </c>
      <c r="R2746" t="s">
        <v>8358</v>
      </c>
      <c r="S2746" s="9">
        <f t="shared" si="170"/>
        <v>40937.854143518518</v>
      </c>
      <c r="T2746" s="9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5">
        <f t="shared" si="168"/>
        <v>-6249</v>
      </c>
      <c r="E2747">
        <v>8000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>
        <f t="shared" si="169"/>
        <v>875.5</v>
      </c>
      <c r="Q2747" s="5" t="s">
        <v>8322</v>
      </c>
      <c r="R2747" t="s">
        <v>8358</v>
      </c>
      <c r="S2747" s="9">
        <f t="shared" si="170"/>
        <v>41044.779722222222</v>
      </c>
      <c r="T2747" s="9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5">
        <f t="shared" si="168"/>
        <v>-2199</v>
      </c>
      <c r="E2748">
        <v>3000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>
        <f t="shared" si="169"/>
        <v>400.5</v>
      </c>
      <c r="Q2748" s="5" t="s">
        <v>8322</v>
      </c>
      <c r="R2748" t="s">
        <v>8358</v>
      </c>
      <c r="S2748" s="9">
        <f t="shared" si="170"/>
        <v>41850.57304398148</v>
      </c>
      <c r="T2748" s="9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5">
        <f t="shared" si="168"/>
        <v>-360</v>
      </c>
      <c r="E2749">
        <v>500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>
        <f t="shared" si="169"/>
        <v>70</v>
      </c>
      <c r="Q2749" s="5" t="s">
        <v>8322</v>
      </c>
      <c r="R2749" t="s">
        <v>8358</v>
      </c>
      <c r="S2749" s="9">
        <f t="shared" si="170"/>
        <v>41044.439780092587</v>
      </c>
      <c r="T2749" s="9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5">
        <f t="shared" si="168"/>
        <v>-4947</v>
      </c>
      <c r="E2750">
        <v>5000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>
        <f t="shared" si="169"/>
        <v>26.5</v>
      </c>
      <c r="Q2750" s="5" t="s">
        <v>8322</v>
      </c>
      <c r="R2750" t="s">
        <v>8358</v>
      </c>
      <c r="S2750" s="9">
        <f t="shared" si="170"/>
        <v>42585.502337962964</v>
      </c>
      <c r="T2750" s="9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5">
        <f t="shared" si="168"/>
        <v>-9890</v>
      </c>
      <c r="E2751">
        <v>10000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>
        <f t="shared" si="169"/>
        <v>55</v>
      </c>
      <c r="Q2751" s="5" t="s">
        <v>8322</v>
      </c>
      <c r="R2751" t="s">
        <v>8358</v>
      </c>
      <c r="S2751" s="9">
        <f t="shared" si="170"/>
        <v>42068.59070601852</v>
      </c>
      <c r="T2751" s="9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5">
        <f t="shared" si="168"/>
        <v>-1999</v>
      </c>
      <c r="E2752">
        <v>1999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>
        <f t="shared" si="169"/>
        <v>0</v>
      </c>
      <c r="Q2752" s="5" t="s">
        <v>8322</v>
      </c>
      <c r="R2752" t="s">
        <v>8358</v>
      </c>
      <c r="S2752" s="9">
        <f t="shared" si="170"/>
        <v>41078.691493055558</v>
      </c>
      <c r="T2752" s="9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5">
        <f t="shared" si="168"/>
        <v>-3274</v>
      </c>
      <c r="E2753">
        <v>3274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>
        <f t="shared" si="169"/>
        <v>0</v>
      </c>
      <c r="Q2753" s="5" t="s">
        <v>8322</v>
      </c>
      <c r="R2753" t="s">
        <v>8358</v>
      </c>
      <c r="S2753" s="9">
        <f t="shared" si="170"/>
        <v>41747.678726851846</v>
      </c>
      <c r="T2753" s="9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5">
        <f t="shared" si="168"/>
        <v>-4250</v>
      </c>
      <c r="E2754">
        <v>4800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>
        <f t="shared" si="169"/>
        <v>275</v>
      </c>
      <c r="Q2754" s="5" t="s">
        <v>8322</v>
      </c>
      <c r="R2754" t="s">
        <v>8358</v>
      </c>
      <c r="S2754" s="9">
        <f t="shared" si="170"/>
        <v>40855.556759259256</v>
      </c>
      <c r="T2754" s="9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5">
        <f t="shared" ref="D2755:D2818" si="172">F2755-E2755</f>
        <v>-1620</v>
      </c>
      <c r="E2755">
        <v>2000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>
        <f t="shared" ref="P2755:P2818" si="173">AVERAGE(D2755:E2755)</f>
        <v>190</v>
      </c>
      <c r="Q2755" s="5" t="s">
        <v>8322</v>
      </c>
      <c r="R2755" t="s">
        <v>8358</v>
      </c>
      <c r="S2755" s="9">
        <f t="shared" ref="S2755:S2818" si="174">(K2755/86400)+25569+(-5/24)</f>
        <v>41117.692395833328</v>
      </c>
      <c r="T2755" s="9">
        <f t="shared" ref="T2755:T2818" si="175">(J2755/86400)+25569+(-5/24)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5">
        <f t="shared" si="172"/>
        <v>-10000</v>
      </c>
      <c r="E2756">
        <v>10000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>
        <f t="shared" si="173"/>
        <v>0</v>
      </c>
      <c r="Q2756" s="5" t="s">
        <v>8322</v>
      </c>
      <c r="R2756" t="s">
        <v>8358</v>
      </c>
      <c r="S2756" s="9">
        <f t="shared" si="174"/>
        <v>41863.427673611106</v>
      </c>
      <c r="T2756" s="9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5">
        <f t="shared" si="172"/>
        <v>-240</v>
      </c>
      <c r="E2757">
        <v>500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>
        <f t="shared" si="173"/>
        <v>130</v>
      </c>
      <c r="Q2757" s="5" t="s">
        <v>8322</v>
      </c>
      <c r="R2757" t="s">
        <v>8358</v>
      </c>
      <c r="S2757" s="9">
        <f t="shared" si="174"/>
        <v>42072.582488425927</v>
      </c>
      <c r="T2757" s="9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5">
        <f t="shared" si="172"/>
        <v>-8952</v>
      </c>
      <c r="E2758">
        <v>10000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>
        <f t="shared" si="173"/>
        <v>524</v>
      </c>
      <c r="Q2758" s="5" t="s">
        <v>8322</v>
      </c>
      <c r="R2758" t="s">
        <v>8358</v>
      </c>
      <c r="S2758" s="9">
        <f t="shared" si="174"/>
        <v>41620.692141203697</v>
      </c>
      <c r="T2758" s="9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5">
        <f t="shared" si="172"/>
        <v>-1490</v>
      </c>
      <c r="E2759">
        <v>1500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>
        <f t="shared" si="173"/>
        <v>5</v>
      </c>
      <c r="Q2759" s="5" t="s">
        <v>8322</v>
      </c>
      <c r="R2759" t="s">
        <v>8358</v>
      </c>
      <c r="S2759" s="9">
        <f t="shared" si="174"/>
        <v>42573.448287037034</v>
      </c>
      <c r="T2759" s="9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5">
        <f t="shared" si="172"/>
        <v>-1766</v>
      </c>
      <c r="E2760">
        <v>2000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>
        <f t="shared" si="173"/>
        <v>117</v>
      </c>
      <c r="Q2760" s="5" t="s">
        <v>8322</v>
      </c>
      <c r="R2760" t="s">
        <v>8358</v>
      </c>
      <c r="S2760" s="9">
        <f t="shared" si="174"/>
        <v>42639.23359953703</v>
      </c>
      <c r="T2760" s="9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5">
        <f t="shared" si="172"/>
        <v>-895</v>
      </c>
      <c r="E2761">
        <v>1000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>
        <f t="shared" si="173"/>
        <v>52.5</v>
      </c>
      <c r="Q2761" s="5" t="s">
        <v>8322</v>
      </c>
      <c r="R2761" t="s">
        <v>8358</v>
      </c>
      <c r="S2761" s="9">
        <f t="shared" si="174"/>
        <v>42524.158171296294</v>
      </c>
      <c r="T2761" s="9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5">
        <f t="shared" si="172"/>
        <v>-5000</v>
      </c>
      <c r="E2762">
        <v>5000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>
        <f t="shared" si="173"/>
        <v>0</v>
      </c>
      <c r="Q2762" s="5" t="s">
        <v>8322</v>
      </c>
      <c r="R2762" t="s">
        <v>8358</v>
      </c>
      <c r="S2762" s="9">
        <f t="shared" si="174"/>
        <v>41415.252986111111</v>
      </c>
      <c r="T2762" s="9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5">
        <f t="shared" si="172"/>
        <v>-4964</v>
      </c>
      <c r="E2763">
        <v>5000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>
        <f t="shared" si="173"/>
        <v>18</v>
      </c>
      <c r="Q2763" s="5" t="s">
        <v>8322</v>
      </c>
      <c r="R2763" t="s">
        <v>8358</v>
      </c>
      <c r="S2763" s="9">
        <f t="shared" si="174"/>
        <v>41246.85524305555</v>
      </c>
      <c r="T2763" s="9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5">
        <f t="shared" si="172"/>
        <v>-3225</v>
      </c>
      <c r="E2764">
        <v>3250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>
        <f t="shared" si="173"/>
        <v>12.5</v>
      </c>
      <c r="Q2764" s="5" t="s">
        <v>8322</v>
      </c>
      <c r="R2764" t="s">
        <v>8358</v>
      </c>
      <c r="S2764" s="9">
        <f t="shared" si="174"/>
        <v>40926.828645833331</v>
      </c>
      <c r="T2764" s="9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5">
        <f t="shared" si="172"/>
        <v>-39310</v>
      </c>
      <c r="E2765">
        <v>39400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>
        <f t="shared" si="173"/>
        <v>45</v>
      </c>
      <c r="Q2765" s="5" t="s">
        <v>8322</v>
      </c>
      <c r="R2765" t="s">
        <v>8358</v>
      </c>
      <c r="S2765" s="9">
        <f t="shared" si="174"/>
        <v>41373.371342592589</v>
      </c>
      <c r="T2765" s="9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5">
        <f t="shared" si="172"/>
        <v>-3955</v>
      </c>
      <c r="E2766">
        <v>4000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>
        <f t="shared" si="173"/>
        <v>22.5</v>
      </c>
      <c r="Q2766" s="5" t="s">
        <v>8322</v>
      </c>
      <c r="R2766" t="s">
        <v>8358</v>
      </c>
      <c r="S2766" s="9">
        <f t="shared" si="174"/>
        <v>41030.083692129629</v>
      </c>
      <c r="T2766" s="9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5">
        <f t="shared" si="172"/>
        <v>-4000</v>
      </c>
      <c r="E2767">
        <v>4000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>
        <f t="shared" si="173"/>
        <v>0</v>
      </c>
      <c r="Q2767" s="5" t="s">
        <v>8322</v>
      </c>
      <c r="R2767" t="s">
        <v>8358</v>
      </c>
      <c r="S2767" s="9">
        <f t="shared" si="174"/>
        <v>41194.370694444442</v>
      </c>
      <c r="T2767" s="9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5">
        <f t="shared" si="172"/>
        <v>-4900</v>
      </c>
      <c r="E2768">
        <v>5000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>
        <f t="shared" si="173"/>
        <v>50</v>
      </c>
      <c r="Q2768" s="5" t="s">
        <v>8322</v>
      </c>
      <c r="R2768" t="s">
        <v>8358</v>
      </c>
      <c r="S2768" s="9">
        <f t="shared" si="174"/>
        <v>40736.459699074076</v>
      </c>
      <c r="T2768" s="9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5">
        <f t="shared" si="172"/>
        <v>-3966</v>
      </c>
      <c r="E2769">
        <v>4000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>
        <f t="shared" si="173"/>
        <v>17</v>
      </c>
      <c r="Q2769" s="5" t="s">
        <v>8322</v>
      </c>
      <c r="R2769" t="s">
        <v>8358</v>
      </c>
      <c r="S2769" s="9">
        <f t="shared" si="174"/>
        <v>42172.750578703701</v>
      </c>
      <c r="T2769" s="9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5">
        <f t="shared" si="172"/>
        <v>-5998</v>
      </c>
      <c r="E2770">
        <v>7000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>
        <f t="shared" si="173"/>
        <v>501</v>
      </c>
      <c r="Q2770" s="5" t="s">
        <v>8322</v>
      </c>
      <c r="R2770" t="s">
        <v>8358</v>
      </c>
      <c r="S2770" s="9">
        <f t="shared" si="174"/>
        <v>40967.4065162037</v>
      </c>
      <c r="T2770" s="9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5">
        <f t="shared" si="172"/>
        <v>-798</v>
      </c>
      <c r="E2771">
        <v>800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>
        <f t="shared" si="173"/>
        <v>1</v>
      </c>
      <c r="Q2771" s="5" t="s">
        <v>8322</v>
      </c>
      <c r="R2771" t="s">
        <v>8358</v>
      </c>
      <c r="S2771" s="9">
        <f t="shared" si="174"/>
        <v>41745.617939814816</v>
      </c>
      <c r="T2771" s="9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5">
        <f t="shared" si="172"/>
        <v>-17917.75</v>
      </c>
      <c r="E2772">
        <v>20000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>
        <f t="shared" si="173"/>
        <v>1041.125</v>
      </c>
      <c r="Q2772" s="5" t="s">
        <v>8322</v>
      </c>
      <c r="R2772" t="s">
        <v>8358</v>
      </c>
      <c r="S2772" s="9">
        <f t="shared" si="174"/>
        <v>41686.496874999997</v>
      </c>
      <c r="T2772" s="9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5">
        <f t="shared" si="172"/>
        <v>-19980</v>
      </c>
      <c r="E2773">
        <v>19980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>
        <f t="shared" si="173"/>
        <v>0</v>
      </c>
      <c r="Q2773" s="5" t="s">
        <v>8322</v>
      </c>
      <c r="R2773" t="s">
        <v>8358</v>
      </c>
      <c r="S2773" s="9">
        <f t="shared" si="174"/>
        <v>41257.323379629626</v>
      </c>
      <c r="T2773" s="9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5">
        <f t="shared" si="172"/>
        <v>-8000</v>
      </c>
      <c r="E2774">
        <v>8000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>
        <f t="shared" si="173"/>
        <v>0</v>
      </c>
      <c r="Q2774" s="5" t="s">
        <v>8322</v>
      </c>
      <c r="R2774" t="s">
        <v>8358</v>
      </c>
      <c r="S2774" s="9">
        <f t="shared" si="174"/>
        <v>41537.660810185182</v>
      </c>
      <c r="T2774" s="9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5">
        <f t="shared" si="172"/>
        <v>-529</v>
      </c>
      <c r="E2775">
        <v>530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>
        <f t="shared" si="173"/>
        <v>0.5</v>
      </c>
      <c r="Q2775" s="5" t="s">
        <v>8322</v>
      </c>
      <c r="R2775" t="s">
        <v>8358</v>
      </c>
      <c r="S2775" s="9">
        <f t="shared" si="174"/>
        <v>42474.656493055554</v>
      </c>
      <c r="T2775" s="9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5">
        <f t="shared" si="172"/>
        <v>-3430</v>
      </c>
      <c r="E2776">
        <v>4000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>
        <f t="shared" si="173"/>
        <v>285</v>
      </c>
      <c r="Q2776" s="5" t="s">
        <v>8322</v>
      </c>
      <c r="R2776" t="s">
        <v>8358</v>
      </c>
      <c r="S2776" s="9">
        <f t="shared" si="174"/>
        <v>41310.918148148143</v>
      </c>
      <c r="T2776" s="9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5">
        <f t="shared" si="172"/>
        <v>-4850</v>
      </c>
      <c r="E2777">
        <v>5000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>
        <f t="shared" si="173"/>
        <v>75</v>
      </c>
      <c r="Q2777" s="5" t="s">
        <v>8322</v>
      </c>
      <c r="R2777" t="s">
        <v>8358</v>
      </c>
      <c r="S2777" s="9">
        <f t="shared" si="174"/>
        <v>40862.805023148147</v>
      </c>
      <c r="T2777" s="9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5">
        <f t="shared" si="172"/>
        <v>-19345</v>
      </c>
      <c r="E2778">
        <v>21000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>
        <f t="shared" si="173"/>
        <v>827.5</v>
      </c>
      <c r="Q2778" s="5" t="s">
        <v>8322</v>
      </c>
      <c r="R2778" t="s">
        <v>8358</v>
      </c>
      <c r="S2778" s="9">
        <f t="shared" si="174"/>
        <v>42136.088842592588</v>
      </c>
      <c r="T2778" s="9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5">
        <f t="shared" si="172"/>
        <v>-2990</v>
      </c>
      <c r="E2779">
        <v>3000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>
        <f t="shared" si="173"/>
        <v>5</v>
      </c>
      <c r="Q2779" s="5" t="s">
        <v>8322</v>
      </c>
      <c r="R2779" t="s">
        <v>8358</v>
      </c>
      <c r="S2779" s="9">
        <f t="shared" si="174"/>
        <v>42172.460694444446</v>
      </c>
      <c r="T2779" s="9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5">
        <f t="shared" si="172"/>
        <v>-4095</v>
      </c>
      <c r="E2780">
        <v>5500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>
        <f t="shared" si="173"/>
        <v>702.5</v>
      </c>
      <c r="Q2780" s="5" t="s">
        <v>8322</v>
      </c>
      <c r="R2780" t="s">
        <v>8358</v>
      </c>
      <c r="S2780" s="9">
        <f t="shared" si="174"/>
        <v>41846.769745370366</v>
      </c>
      <c r="T2780" s="9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5">
        <f t="shared" si="172"/>
        <v>-2447</v>
      </c>
      <c r="E2781">
        <v>2500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>
        <f t="shared" si="173"/>
        <v>26.5</v>
      </c>
      <c r="Q2781" s="5" t="s">
        <v>8322</v>
      </c>
      <c r="R2781" t="s">
        <v>8358</v>
      </c>
      <c r="S2781" s="9">
        <f t="shared" si="174"/>
        <v>42300.377557870372</v>
      </c>
      <c r="T2781" s="9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5">
        <f t="shared" si="172"/>
        <v>-100000</v>
      </c>
      <c r="E2782">
        <v>100000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>
        <f t="shared" si="173"/>
        <v>0</v>
      </c>
      <c r="Q2782" s="5" t="s">
        <v>8322</v>
      </c>
      <c r="R2782" t="s">
        <v>8358</v>
      </c>
      <c r="S2782" s="9">
        <f t="shared" si="174"/>
        <v>42774.239444444444</v>
      </c>
      <c r="T2782" s="9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5">
        <f t="shared" si="172"/>
        <v>66</v>
      </c>
      <c r="E2783"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>
        <f t="shared" si="173"/>
        <v>658</v>
      </c>
      <c r="Q2783" s="5" t="s">
        <v>8317</v>
      </c>
      <c r="R2783" t="s">
        <v>8318</v>
      </c>
      <c r="S2783" s="9">
        <f t="shared" si="174"/>
        <v>42018.733263888884</v>
      </c>
      <c r="T2783" s="9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5">
        <f t="shared" si="172"/>
        <v>200</v>
      </c>
      <c r="E2784"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>
        <f t="shared" si="173"/>
        <v>600</v>
      </c>
      <c r="Q2784" s="5" t="s">
        <v>8317</v>
      </c>
      <c r="R2784" t="s">
        <v>8318</v>
      </c>
      <c r="S2784" s="9">
        <f t="shared" si="174"/>
        <v>42026.716643518514</v>
      </c>
      <c r="T2784" s="9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5">
        <f t="shared" si="172"/>
        <v>145</v>
      </c>
      <c r="E2785"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>
        <f t="shared" si="173"/>
        <v>572.5</v>
      </c>
      <c r="Q2785" s="5" t="s">
        <v>8317</v>
      </c>
      <c r="R2785" t="s">
        <v>8318</v>
      </c>
      <c r="S2785" s="9">
        <f t="shared" si="174"/>
        <v>42103.326921296299</v>
      </c>
      <c r="T2785" s="9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5">
        <f t="shared" si="172"/>
        <v>1140</v>
      </c>
      <c r="E2786"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>
        <f t="shared" si="173"/>
        <v>3570</v>
      </c>
      <c r="Q2786" s="5" t="s">
        <v>8317</v>
      </c>
      <c r="R2786" t="s">
        <v>8318</v>
      </c>
      <c r="S2786" s="9">
        <f t="shared" si="174"/>
        <v>41920.579201388886</v>
      </c>
      <c r="T2786" s="9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5">
        <f t="shared" si="172"/>
        <v>234</v>
      </c>
      <c r="E2787"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>
        <f t="shared" si="173"/>
        <v>2617</v>
      </c>
      <c r="Q2787" s="5" t="s">
        <v>8317</v>
      </c>
      <c r="R2787" t="s">
        <v>8318</v>
      </c>
      <c r="S2787" s="9">
        <f t="shared" si="174"/>
        <v>42557.981099537035</v>
      </c>
      <c r="T2787" s="9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5">
        <f t="shared" si="172"/>
        <v>446</v>
      </c>
      <c r="E2788"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>
        <f t="shared" si="173"/>
        <v>1473</v>
      </c>
      <c r="Q2788" s="5" t="s">
        <v>8317</v>
      </c>
      <c r="R2788" t="s">
        <v>8318</v>
      </c>
      <c r="S2788" s="9">
        <f t="shared" si="174"/>
        <v>41815.360879629625</v>
      </c>
      <c r="T2788" s="9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5">
        <f t="shared" si="172"/>
        <v>197</v>
      </c>
      <c r="E2789"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>
        <f t="shared" si="173"/>
        <v>598.5</v>
      </c>
      <c r="Q2789" s="5" t="s">
        <v>8317</v>
      </c>
      <c r="R2789" t="s">
        <v>8318</v>
      </c>
      <c r="S2789" s="9">
        <f t="shared" si="174"/>
        <v>41807.990185185183</v>
      </c>
      <c r="T2789" s="9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5">
        <f t="shared" si="172"/>
        <v>50</v>
      </c>
      <c r="E2790"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>
        <f t="shared" si="173"/>
        <v>1025</v>
      </c>
      <c r="Q2790" s="5" t="s">
        <v>8317</v>
      </c>
      <c r="R2790" t="s">
        <v>8318</v>
      </c>
      <c r="S2790" s="9">
        <f t="shared" si="174"/>
        <v>42550.49355324074</v>
      </c>
      <c r="T2790" s="9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5">
        <f t="shared" si="172"/>
        <v>35</v>
      </c>
      <c r="E2791"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>
        <f t="shared" si="173"/>
        <v>1517.5</v>
      </c>
      <c r="Q2791" s="5" t="s">
        <v>8317</v>
      </c>
      <c r="R2791" t="s">
        <v>8318</v>
      </c>
      <c r="S2791" s="9">
        <f t="shared" si="174"/>
        <v>42055.804791666662</v>
      </c>
      <c r="T2791" s="9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5">
        <f t="shared" si="172"/>
        <v>160</v>
      </c>
      <c r="E2792"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>
        <f t="shared" si="173"/>
        <v>1580</v>
      </c>
      <c r="Q2792" s="5" t="s">
        <v>8317</v>
      </c>
      <c r="R2792" t="s">
        <v>8318</v>
      </c>
      <c r="S2792" s="9">
        <f t="shared" si="174"/>
        <v>42016.730358796289</v>
      </c>
      <c r="T2792" s="9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5">
        <f t="shared" si="172"/>
        <v>50</v>
      </c>
      <c r="E2793"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>
        <f t="shared" si="173"/>
        <v>1025</v>
      </c>
      <c r="Q2793" s="5" t="s">
        <v>8317</v>
      </c>
      <c r="R2793" t="s">
        <v>8318</v>
      </c>
      <c r="S2793" s="9">
        <f t="shared" si="174"/>
        <v>42591.691655092589</v>
      </c>
      <c r="T2793" s="9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5">
        <f t="shared" si="172"/>
        <v>152</v>
      </c>
      <c r="E2794"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>
        <f t="shared" si="173"/>
        <v>1076</v>
      </c>
      <c r="Q2794" s="5" t="s">
        <v>8317</v>
      </c>
      <c r="R2794" t="s">
        <v>8318</v>
      </c>
      <c r="S2794" s="9">
        <f t="shared" si="174"/>
        <v>42183.022673611107</v>
      </c>
      <c r="T2794" s="9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5">
        <f t="shared" si="172"/>
        <v>1056.75</v>
      </c>
      <c r="E2795"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>
        <f t="shared" si="173"/>
        <v>5528.375</v>
      </c>
      <c r="Q2795" s="5" t="s">
        <v>8317</v>
      </c>
      <c r="R2795" t="s">
        <v>8318</v>
      </c>
      <c r="S2795" s="9">
        <f t="shared" si="174"/>
        <v>42176.210706018515</v>
      </c>
      <c r="T2795" s="9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5">
        <f t="shared" si="172"/>
        <v>25</v>
      </c>
      <c r="E2796"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>
        <f t="shared" si="173"/>
        <v>37.5</v>
      </c>
      <c r="Q2796" s="5" t="s">
        <v>8317</v>
      </c>
      <c r="R2796" t="s">
        <v>8318</v>
      </c>
      <c r="S2796" s="9">
        <f t="shared" si="174"/>
        <v>42416.48332175926</v>
      </c>
      <c r="T2796" s="9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5">
        <f t="shared" si="172"/>
        <v>30</v>
      </c>
      <c r="E2797"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>
        <f t="shared" si="173"/>
        <v>365</v>
      </c>
      <c r="Q2797" s="5" t="s">
        <v>8317</v>
      </c>
      <c r="R2797" t="s">
        <v>8318</v>
      </c>
      <c r="S2797" s="9">
        <f t="shared" si="174"/>
        <v>41780.317604166667</v>
      </c>
      <c r="T2797" s="9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5">
        <f t="shared" si="172"/>
        <v>124</v>
      </c>
      <c r="E2798"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>
        <f t="shared" si="173"/>
        <v>462</v>
      </c>
      <c r="Q2798" s="5" t="s">
        <v>8317</v>
      </c>
      <c r="R2798" t="s">
        <v>8318</v>
      </c>
      <c r="S2798" s="9">
        <f t="shared" si="174"/>
        <v>41795.319768518515</v>
      </c>
      <c r="T2798" s="9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5">
        <f t="shared" si="172"/>
        <v>211.61000000000058</v>
      </c>
      <c r="E2799"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>
        <f t="shared" si="173"/>
        <v>4105.8050000000003</v>
      </c>
      <c r="Q2799" s="5" t="s">
        <v>8317</v>
      </c>
      <c r="R2799" t="s">
        <v>8318</v>
      </c>
      <c r="S2799" s="9">
        <f t="shared" si="174"/>
        <v>41798.731944444444</v>
      </c>
      <c r="T2799" s="9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5">
        <f t="shared" si="172"/>
        <v>70</v>
      </c>
      <c r="E2800"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>
        <f t="shared" si="173"/>
        <v>2535</v>
      </c>
      <c r="Q2800" s="5" t="s">
        <v>8317</v>
      </c>
      <c r="R2800" t="s">
        <v>8318</v>
      </c>
      <c r="S2800" s="9">
        <f t="shared" si="174"/>
        <v>42201.466678240737</v>
      </c>
      <c r="T2800" s="9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5">
        <f t="shared" si="172"/>
        <v>831.73999999999978</v>
      </c>
      <c r="E2801"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>
        <f t="shared" si="173"/>
        <v>2915.87</v>
      </c>
      <c r="Q2801" s="5" t="s">
        <v>8317</v>
      </c>
      <c r="R2801" t="s">
        <v>8318</v>
      </c>
      <c r="S2801" s="9">
        <f t="shared" si="174"/>
        <v>42507.05636574074</v>
      </c>
      <c r="T2801" s="9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5">
        <f t="shared" si="172"/>
        <v>330</v>
      </c>
      <c r="E2802"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>
        <f t="shared" si="173"/>
        <v>665</v>
      </c>
      <c r="Q2802" s="5" t="s">
        <v>8317</v>
      </c>
      <c r="R2802" t="s">
        <v>8318</v>
      </c>
      <c r="S2802" s="9">
        <f t="shared" si="174"/>
        <v>41948.344513888886</v>
      </c>
      <c r="T2802" s="9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5">
        <f t="shared" si="172"/>
        <v>166</v>
      </c>
      <c r="E2803"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>
        <f t="shared" si="173"/>
        <v>333</v>
      </c>
      <c r="Q2803" s="5" t="s">
        <v>8317</v>
      </c>
      <c r="R2803" t="s">
        <v>8318</v>
      </c>
      <c r="S2803" s="9">
        <f t="shared" si="174"/>
        <v>41900.034826388888</v>
      </c>
      <c r="T2803" s="9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5">
        <f t="shared" si="172"/>
        <v>55</v>
      </c>
      <c r="E2804"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>
        <f t="shared" si="173"/>
        <v>1527.5</v>
      </c>
      <c r="Q2804" s="5" t="s">
        <v>8317</v>
      </c>
      <c r="R2804" t="s">
        <v>8318</v>
      </c>
      <c r="S2804" s="9">
        <f t="shared" si="174"/>
        <v>42192.438738425924</v>
      </c>
      <c r="T2804" s="9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5">
        <f t="shared" si="172"/>
        <v>2795</v>
      </c>
      <c r="E2805"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>
        <f t="shared" si="173"/>
        <v>6397.5</v>
      </c>
      <c r="Q2805" s="5" t="s">
        <v>8317</v>
      </c>
      <c r="R2805" t="s">
        <v>8318</v>
      </c>
      <c r="S2805" s="9">
        <f t="shared" si="174"/>
        <v>42157.857361111113</v>
      </c>
      <c r="T2805" s="9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5">
        <f t="shared" si="172"/>
        <v>150</v>
      </c>
      <c r="E2806"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>
        <f t="shared" si="173"/>
        <v>575</v>
      </c>
      <c r="Q2806" s="5" t="s">
        <v>8317</v>
      </c>
      <c r="R2806" t="s">
        <v>8318</v>
      </c>
      <c r="S2806" s="9">
        <f t="shared" si="174"/>
        <v>41881.245254629626</v>
      </c>
      <c r="T2806" s="9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5">
        <f t="shared" si="172"/>
        <v>40</v>
      </c>
      <c r="E2807"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>
        <f t="shared" si="173"/>
        <v>220</v>
      </c>
      <c r="Q2807" s="5" t="s">
        <v>8317</v>
      </c>
      <c r="R2807" t="s">
        <v>8318</v>
      </c>
      <c r="S2807" s="9">
        <f t="shared" si="174"/>
        <v>42213.2971412037</v>
      </c>
      <c r="T2807" s="9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5">
        <f t="shared" si="172"/>
        <v>363</v>
      </c>
      <c r="E2808"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>
        <f t="shared" si="173"/>
        <v>1681.5</v>
      </c>
      <c r="Q2808" s="5" t="s">
        <v>8317</v>
      </c>
      <c r="R2808" t="s">
        <v>8318</v>
      </c>
      <c r="S2808" s="9">
        <f t="shared" si="174"/>
        <v>42185.058912037035</v>
      </c>
      <c r="T2808" s="9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5">
        <f t="shared" si="172"/>
        <v>1300</v>
      </c>
      <c r="E2809"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>
        <f t="shared" si="173"/>
        <v>3150</v>
      </c>
      <c r="Q2809" s="5" t="s">
        <v>8317</v>
      </c>
      <c r="R2809" t="s">
        <v>8318</v>
      </c>
      <c r="S2809" s="9">
        <f t="shared" si="174"/>
        <v>42154.664791666662</v>
      </c>
      <c r="T2809" s="9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5">
        <f t="shared" si="172"/>
        <v>11</v>
      </c>
      <c r="E2810"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>
        <f t="shared" si="173"/>
        <v>2255.5</v>
      </c>
      <c r="Q2810" s="5" t="s">
        <v>8317</v>
      </c>
      <c r="R2810" t="s">
        <v>8318</v>
      </c>
      <c r="S2810" s="9">
        <f t="shared" si="174"/>
        <v>42208.638136574074</v>
      </c>
      <c r="T2810" s="9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5">
        <f t="shared" si="172"/>
        <v>60</v>
      </c>
      <c r="E2811"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>
        <f t="shared" si="173"/>
        <v>1280</v>
      </c>
      <c r="Q2811" s="5" t="s">
        <v>8317</v>
      </c>
      <c r="R2811" t="s">
        <v>8318</v>
      </c>
      <c r="S2811" s="9">
        <f t="shared" si="174"/>
        <v>42451.288483796299</v>
      </c>
      <c r="T2811" s="9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5">
        <f t="shared" si="172"/>
        <v>205</v>
      </c>
      <c r="E2812"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>
        <f t="shared" si="173"/>
        <v>1352.5</v>
      </c>
      <c r="Q2812" s="5" t="s">
        <v>8317</v>
      </c>
      <c r="R2812" t="s">
        <v>8318</v>
      </c>
      <c r="S2812" s="9">
        <f t="shared" si="174"/>
        <v>41758.931296296294</v>
      </c>
      <c r="T2812" s="9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5">
        <f t="shared" si="172"/>
        <v>27</v>
      </c>
      <c r="E2813"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>
        <f t="shared" si="173"/>
        <v>5013.5</v>
      </c>
      <c r="Q2813" s="5" t="s">
        <v>8317</v>
      </c>
      <c r="R2813" t="s">
        <v>8318</v>
      </c>
      <c r="S2813" s="9">
        <f t="shared" si="174"/>
        <v>42028.288229166668</v>
      </c>
      <c r="T2813" s="9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5">
        <f t="shared" si="172"/>
        <v>665</v>
      </c>
      <c r="E2814"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>
        <f t="shared" si="173"/>
        <v>2832.5</v>
      </c>
      <c r="Q2814" s="5" t="s">
        <v>8317</v>
      </c>
      <c r="R2814" t="s">
        <v>8318</v>
      </c>
      <c r="S2814" s="9">
        <f t="shared" si="174"/>
        <v>42054.535856481474</v>
      </c>
      <c r="T2814" s="9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5">
        <f t="shared" si="172"/>
        <v>772.11999999999989</v>
      </c>
      <c r="E2815"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>
        <f t="shared" si="173"/>
        <v>1786.06</v>
      </c>
      <c r="Q2815" s="5" t="s">
        <v>8317</v>
      </c>
      <c r="R2815" t="s">
        <v>8318</v>
      </c>
      <c r="S2815" s="9">
        <f t="shared" si="174"/>
        <v>42693.534270833326</v>
      </c>
      <c r="T2815" s="9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5">
        <f t="shared" si="172"/>
        <v>116</v>
      </c>
      <c r="E2816"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>
        <f t="shared" si="173"/>
        <v>808</v>
      </c>
      <c r="Q2816" s="5" t="s">
        <v>8317</v>
      </c>
      <c r="R2816" t="s">
        <v>8318</v>
      </c>
      <c r="S2816" s="9">
        <f t="shared" si="174"/>
        <v>42103.191145833327</v>
      </c>
      <c r="T2816" s="9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5">
        <f t="shared" si="172"/>
        <v>355</v>
      </c>
      <c r="E2817"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>
        <f t="shared" si="173"/>
        <v>302.5</v>
      </c>
      <c r="Q2817" s="5" t="s">
        <v>8317</v>
      </c>
      <c r="R2817" t="s">
        <v>8318</v>
      </c>
      <c r="S2817" s="9">
        <f t="shared" si="174"/>
        <v>42559.568391203698</v>
      </c>
      <c r="T2817" s="9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5">
        <f t="shared" si="172"/>
        <v>1247</v>
      </c>
      <c r="E2818"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>
        <f t="shared" si="173"/>
        <v>2123.5</v>
      </c>
      <c r="Q2818" s="5" t="s">
        <v>8317</v>
      </c>
      <c r="R2818" t="s">
        <v>8318</v>
      </c>
      <c r="S2818" s="9">
        <f t="shared" si="174"/>
        <v>42188.259166666663</v>
      </c>
      <c r="T2818" s="9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5">
        <f t="shared" ref="D2819:D2882" si="176">F2819-E2819</f>
        <v>180</v>
      </c>
      <c r="E2819"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>
        <f t="shared" ref="P2819:P2882" si="177">AVERAGE(D2819:E2819)</f>
        <v>390</v>
      </c>
      <c r="Q2819" s="5" t="s">
        <v>8317</v>
      </c>
      <c r="R2819" t="s">
        <v>8318</v>
      </c>
      <c r="S2819" s="9">
        <f t="shared" ref="S2819:S2882" si="178">(K2819/86400)+25569+(-5/24)</f>
        <v>42023.42664351852</v>
      </c>
      <c r="T2819" s="9">
        <f t="shared" ref="T2819:T2882" si="179">(J2819/86400)+25569+(-5/24)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5">
        <f t="shared" si="176"/>
        <v>603</v>
      </c>
      <c r="E2820"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>
        <f t="shared" si="177"/>
        <v>5301.5</v>
      </c>
      <c r="Q2820" s="5" t="s">
        <v>8317</v>
      </c>
      <c r="R2820" t="s">
        <v>8318</v>
      </c>
      <c r="S2820" s="9">
        <f t="shared" si="178"/>
        <v>42250.389884259253</v>
      </c>
      <c r="T2820" s="9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5">
        <f t="shared" si="176"/>
        <v>240</v>
      </c>
      <c r="E2821"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>
        <f t="shared" si="177"/>
        <v>2620</v>
      </c>
      <c r="Q2821" s="5" t="s">
        <v>8317</v>
      </c>
      <c r="R2821" t="s">
        <v>8318</v>
      </c>
      <c r="S2821" s="9">
        <f t="shared" si="178"/>
        <v>42139.317233796297</v>
      </c>
      <c r="T2821" s="9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5">
        <f t="shared" si="176"/>
        <v>72</v>
      </c>
      <c r="E2822"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>
        <f t="shared" si="177"/>
        <v>136</v>
      </c>
      <c r="Q2822" s="5" t="s">
        <v>8317</v>
      </c>
      <c r="R2822" t="s">
        <v>8318</v>
      </c>
      <c r="S2822" s="9">
        <f t="shared" si="178"/>
        <v>42401.402650462966</v>
      </c>
      <c r="T2822" s="9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5">
        <f t="shared" si="176"/>
        <v>0</v>
      </c>
      <c r="E2823"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>
        <f t="shared" si="177"/>
        <v>500</v>
      </c>
      <c r="Q2823" s="5" t="s">
        <v>8317</v>
      </c>
      <c r="R2823" t="s">
        <v>8318</v>
      </c>
      <c r="S2823" s="9">
        <f t="shared" si="178"/>
        <v>41875.714525462965</v>
      </c>
      <c r="T2823" s="9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5">
        <f t="shared" si="176"/>
        <v>0</v>
      </c>
      <c r="E2824"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>
        <f t="shared" si="177"/>
        <v>3000</v>
      </c>
      <c r="Q2824" s="5" t="s">
        <v>8317</v>
      </c>
      <c r="R2824" t="s">
        <v>8318</v>
      </c>
      <c r="S2824" s="9">
        <f t="shared" si="178"/>
        <v>42060.475601851846</v>
      </c>
      <c r="T2824" s="9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5">
        <f t="shared" si="176"/>
        <v>24</v>
      </c>
      <c r="E2825"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>
        <f t="shared" si="177"/>
        <v>62</v>
      </c>
      <c r="Q2825" s="5" t="s">
        <v>8317</v>
      </c>
      <c r="R2825" t="s">
        <v>8318</v>
      </c>
      <c r="S2825" s="9">
        <f t="shared" si="178"/>
        <v>42066.803310185183</v>
      </c>
      <c r="T2825" s="9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5">
        <f t="shared" si="176"/>
        <v>110</v>
      </c>
      <c r="E2826"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>
        <f t="shared" si="177"/>
        <v>380</v>
      </c>
      <c r="Q2826" s="5" t="s">
        <v>8317</v>
      </c>
      <c r="R2826" t="s">
        <v>8318</v>
      </c>
      <c r="S2826" s="9">
        <f t="shared" si="178"/>
        <v>42136.0624537037</v>
      </c>
      <c r="T2826" s="9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5">
        <f t="shared" si="176"/>
        <v>100</v>
      </c>
      <c r="E2827"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>
        <f t="shared" si="177"/>
        <v>1550</v>
      </c>
      <c r="Q2827" s="5" t="s">
        <v>8317</v>
      </c>
      <c r="R2827" t="s">
        <v>8318</v>
      </c>
      <c r="S2827" s="9">
        <f t="shared" si="178"/>
        <v>42312.584328703706</v>
      </c>
      <c r="T2827" s="9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5">
        <f t="shared" si="176"/>
        <v>155</v>
      </c>
      <c r="E2828"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>
        <f t="shared" si="177"/>
        <v>1077.5</v>
      </c>
      <c r="Q2828" s="5" t="s">
        <v>8317</v>
      </c>
      <c r="R2828" t="s">
        <v>8318</v>
      </c>
      <c r="S2828" s="9">
        <f t="shared" si="178"/>
        <v>42170.826527777775</v>
      </c>
      <c r="T2828" s="9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5">
        <f t="shared" si="176"/>
        <v>405</v>
      </c>
      <c r="E2829"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>
        <f t="shared" si="177"/>
        <v>1202.5</v>
      </c>
      <c r="Q2829" s="5" t="s">
        <v>8317</v>
      </c>
      <c r="R2829" t="s">
        <v>8318</v>
      </c>
      <c r="S2829" s="9">
        <f t="shared" si="178"/>
        <v>42494.475300925922</v>
      </c>
      <c r="T2829" s="9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5">
        <f t="shared" si="176"/>
        <v>36</v>
      </c>
      <c r="E2830"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>
        <f t="shared" si="177"/>
        <v>4768</v>
      </c>
      <c r="Q2830" s="5" t="s">
        <v>8317</v>
      </c>
      <c r="R2830" t="s">
        <v>8318</v>
      </c>
      <c r="S2830" s="9">
        <f t="shared" si="178"/>
        <v>42254.056354166663</v>
      </c>
      <c r="T2830" s="9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5">
        <f t="shared" si="176"/>
        <v>163</v>
      </c>
      <c r="E2831"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>
        <f t="shared" si="177"/>
        <v>1331.5</v>
      </c>
      <c r="Q2831" s="5" t="s">
        <v>8317</v>
      </c>
      <c r="R2831" t="s">
        <v>8318</v>
      </c>
      <c r="S2831" s="9">
        <f t="shared" si="178"/>
        <v>42495.225902777776</v>
      </c>
      <c r="T2831" s="9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5">
        <f t="shared" si="176"/>
        <v>0</v>
      </c>
      <c r="E2832"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>
        <f t="shared" si="177"/>
        <v>1500</v>
      </c>
      <c r="Q2832" s="5" t="s">
        <v>8317</v>
      </c>
      <c r="R2832" t="s">
        <v>8318</v>
      </c>
      <c r="S2832" s="9">
        <f t="shared" si="178"/>
        <v>41758.631342592591</v>
      </c>
      <c r="T2832" s="9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5">
        <f t="shared" si="176"/>
        <v>320</v>
      </c>
      <c r="E2833"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>
        <f t="shared" si="177"/>
        <v>1660</v>
      </c>
      <c r="Q2833" s="5" t="s">
        <v>8317</v>
      </c>
      <c r="R2833" t="s">
        <v>8318</v>
      </c>
      <c r="S2833" s="9">
        <f t="shared" si="178"/>
        <v>42171.616550925923</v>
      </c>
      <c r="T2833" s="9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5">
        <f t="shared" si="176"/>
        <v>367.98999999999978</v>
      </c>
      <c r="E2834"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>
        <f t="shared" si="177"/>
        <v>1433.9949999999999</v>
      </c>
      <c r="Q2834" s="5" t="s">
        <v>8317</v>
      </c>
      <c r="R2834" t="s">
        <v>8318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5">
        <f t="shared" si="176"/>
        <v>223</v>
      </c>
      <c r="E2835"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>
        <f t="shared" si="177"/>
        <v>1461.5</v>
      </c>
      <c r="Q2835" s="5" t="s">
        <v>8317</v>
      </c>
      <c r="R2835" t="s">
        <v>8318</v>
      </c>
      <c r="S2835" s="9">
        <f t="shared" si="178"/>
        <v>42267.919363425921</v>
      </c>
      <c r="T2835" s="9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5">
        <f t="shared" si="176"/>
        <v>560</v>
      </c>
      <c r="E2836"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>
        <f t="shared" si="177"/>
        <v>680</v>
      </c>
      <c r="Q2836" s="5" t="s">
        <v>8317</v>
      </c>
      <c r="R2836" t="s">
        <v>8318</v>
      </c>
      <c r="S2836" s="9">
        <f t="shared" si="178"/>
        <v>42019.751504629625</v>
      </c>
      <c r="T2836" s="9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5">
        <f t="shared" si="176"/>
        <v>870.99</v>
      </c>
      <c r="E2837"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>
        <f t="shared" si="177"/>
        <v>935.495</v>
      </c>
      <c r="Q2837" s="5" t="s">
        <v>8317</v>
      </c>
      <c r="R2837" t="s">
        <v>8318</v>
      </c>
      <c r="S2837" s="9">
        <f t="shared" si="178"/>
        <v>42313.495567129627</v>
      </c>
      <c r="T2837" s="9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5">
        <f t="shared" si="176"/>
        <v>35</v>
      </c>
      <c r="E2838"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>
        <f t="shared" si="177"/>
        <v>242.5</v>
      </c>
      <c r="Q2838" s="5" t="s">
        <v>8317</v>
      </c>
      <c r="R2838" t="s">
        <v>8318</v>
      </c>
      <c r="S2838" s="9">
        <f t="shared" si="178"/>
        <v>42746.053449074076</v>
      </c>
      <c r="T2838" s="9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5">
        <f t="shared" si="176"/>
        <v>0</v>
      </c>
      <c r="E2839"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>
        <f t="shared" si="177"/>
        <v>425</v>
      </c>
      <c r="Q2839" s="5" t="s">
        <v>8317</v>
      </c>
      <c r="R2839" t="s">
        <v>8318</v>
      </c>
      <c r="S2839" s="9">
        <f t="shared" si="178"/>
        <v>42307.700046296297</v>
      </c>
      <c r="T2839" s="9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5">
        <f t="shared" si="176"/>
        <v>405</v>
      </c>
      <c r="E2840"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>
        <f t="shared" si="177"/>
        <v>1202.5</v>
      </c>
      <c r="Q2840" s="5" t="s">
        <v>8317</v>
      </c>
      <c r="R2840" t="s">
        <v>8318</v>
      </c>
      <c r="S2840" s="9">
        <f t="shared" si="178"/>
        <v>41842.399259259255</v>
      </c>
      <c r="T2840" s="9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5">
        <f t="shared" si="176"/>
        <v>400</v>
      </c>
      <c r="E2841"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>
        <f t="shared" si="177"/>
        <v>1950</v>
      </c>
      <c r="Q2841" s="5" t="s">
        <v>8317</v>
      </c>
      <c r="R2841" t="s">
        <v>8318</v>
      </c>
      <c r="S2841" s="9">
        <f t="shared" si="178"/>
        <v>41853.031874999993</v>
      </c>
      <c r="T2841" s="9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5">
        <f t="shared" si="176"/>
        <v>100</v>
      </c>
      <c r="E2842"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>
        <f t="shared" si="177"/>
        <v>1300</v>
      </c>
      <c r="Q2842" s="5" t="s">
        <v>8317</v>
      </c>
      <c r="R2842" t="s">
        <v>8318</v>
      </c>
      <c r="S2842" s="9">
        <f t="shared" si="178"/>
        <v>42059.827303240738</v>
      </c>
      <c r="T2842" s="9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5">
        <f t="shared" si="176"/>
        <v>-990</v>
      </c>
      <c r="E2843">
        <v>1000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>
        <f t="shared" si="177"/>
        <v>5</v>
      </c>
      <c r="Q2843" s="5" t="s">
        <v>8317</v>
      </c>
      <c r="R2843" t="s">
        <v>8318</v>
      </c>
      <c r="S2843" s="9">
        <f t="shared" si="178"/>
        <v>42291.531215277777</v>
      </c>
      <c r="T2843" s="9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5">
        <f t="shared" si="176"/>
        <v>-1500</v>
      </c>
      <c r="E2844">
        <v>1500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>
        <f t="shared" si="177"/>
        <v>0</v>
      </c>
      <c r="Q2844" s="5" t="s">
        <v>8317</v>
      </c>
      <c r="R2844" t="s">
        <v>8318</v>
      </c>
      <c r="S2844" s="9">
        <f t="shared" si="178"/>
        <v>41784.744155092594</v>
      </c>
      <c r="T2844" s="9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5">
        <f t="shared" si="176"/>
        <v>-1200</v>
      </c>
      <c r="E2845">
        <v>1200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>
        <f t="shared" si="177"/>
        <v>0</v>
      </c>
      <c r="Q2845" s="5" t="s">
        <v>8317</v>
      </c>
      <c r="R2845" t="s">
        <v>8318</v>
      </c>
      <c r="S2845" s="9">
        <f t="shared" si="178"/>
        <v>42492.529513888883</v>
      </c>
      <c r="T2845" s="9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5">
        <f t="shared" si="176"/>
        <v>-520</v>
      </c>
      <c r="E2846">
        <v>550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>
        <f t="shared" si="177"/>
        <v>15</v>
      </c>
      <c r="Q2846" s="5" t="s">
        <v>8317</v>
      </c>
      <c r="R2846" t="s">
        <v>8318</v>
      </c>
      <c r="S2846" s="9">
        <f t="shared" si="178"/>
        <v>42709.337731481479</v>
      </c>
      <c r="T2846" s="9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5">
        <f t="shared" si="176"/>
        <v>-5134</v>
      </c>
      <c r="E2847">
        <v>7500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>
        <f t="shared" si="177"/>
        <v>1183</v>
      </c>
      <c r="Q2847" s="5" t="s">
        <v>8317</v>
      </c>
      <c r="R2847" t="s">
        <v>8318</v>
      </c>
      <c r="S2847" s="9">
        <f t="shared" si="178"/>
        <v>42102.808252314811</v>
      </c>
      <c r="T2847" s="9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5">
        <f t="shared" si="176"/>
        <v>-8000</v>
      </c>
      <c r="E2848">
        <v>8000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>
        <f t="shared" si="177"/>
        <v>0</v>
      </c>
      <c r="Q2848" s="5" t="s">
        <v>8317</v>
      </c>
      <c r="R2848" t="s">
        <v>8318</v>
      </c>
      <c r="S2848" s="9">
        <f t="shared" si="178"/>
        <v>42108.483726851853</v>
      </c>
      <c r="T2848" s="9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5">
        <f t="shared" si="176"/>
        <v>-2000</v>
      </c>
      <c r="E2849">
        <v>2000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>
        <f t="shared" si="177"/>
        <v>0</v>
      </c>
      <c r="Q2849" s="5" t="s">
        <v>8317</v>
      </c>
      <c r="R2849" t="s">
        <v>8318</v>
      </c>
      <c r="S2849" s="9">
        <f t="shared" si="178"/>
        <v>42453.597974537035</v>
      </c>
      <c r="T2849" s="9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5">
        <f t="shared" si="176"/>
        <v>-34930</v>
      </c>
      <c r="E2850">
        <v>35000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>
        <f t="shared" si="177"/>
        <v>35</v>
      </c>
      <c r="Q2850" s="5" t="s">
        <v>8317</v>
      </c>
      <c r="R2850" t="s">
        <v>8318</v>
      </c>
      <c r="S2850" s="9">
        <f t="shared" si="178"/>
        <v>42123.440497685187</v>
      </c>
      <c r="T2850" s="9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5">
        <f t="shared" si="176"/>
        <v>-495</v>
      </c>
      <c r="E2851">
        <v>500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>
        <f t="shared" si="177"/>
        <v>2.5</v>
      </c>
      <c r="Q2851" s="5" t="s">
        <v>8317</v>
      </c>
      <c r="R2851" t="s">
        <v>8318</v>
      </c>
      <c r="S2851" s="9">
        <f t="shared" si="178"/>
        <v>42453.219907407409</v>
      </c>
      <c r="T2851" s="9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5">
        <f t="shared" si="176"/>
        <v>-7689</v>
      </c>
      <c r="E2852">
        <v>8000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>
        <f t="shared" si="177"/>
        <v>155.5</v>
      </c>
      <c r="Q2852" s="5" t="s">
        <v>8317</v>
      </c>
      <c r="R2852" t="s">
        <v>8318</v>
      </c>
      <c r="S2852" s="9">
        <f t="shared" si="178"/>
        <v>41857.798738425925</v>
      </c>
      <c r="T2852" s="9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5">
        <f t="shared" si="176"/>
        <v>-4500</v>
      </c>
      <c r="E2853">
        <v>4500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>
        <f t="shared" si="177"/>
        <v>0</v>
      </c>
      <c r="Q2853" s="5" t="s">
        <v>8317</v>
      </c>
      <c r="R2853" t="s">
        <v>8318</v>
      </c>
      <c r="S2853" s="9">
        <f t="shared" si="178"/>
        <v>42389.794317129628</v>
      </c>
      <c r="T2853" s="9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5">
        <f t="shared" si="176"/>
        <v>-4905</v>
      </c>
      <c r="E2854">
        <v>5000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>
        <f t="shared" si="177"/>
        <v>47.5</v>
      </c>
      <c r="Q2854" s="5" t="s">
        <v>8317</v>
      </c>
      <c r="R2854" t="s">
        <v>8318</v>
      </c>
      <c r="S2854" s="9">
        <f t="shared" si="178"/>
        <v>41780.836840277778</v>
      </c>
      <c r="T2854" s="9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5">
        <f t="shared" si="176"/>
        <v>-9500</v>
      </c>
      <c r="E2855">
        <v>9500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>
        <f t="shared" si="177"/>
        <v>0</v>
      </c>
      <c r="Q2855" s="5" t="s">
        <v>8317</v>
      </c>
      <c r="R2855" t="s">
        <v>8318</v>
      </c>
      <c r="S2855" s="9">
        <f t="shared" si="178"/>
        <v>41835.98260416666</v>
      </c>
      <c r="T2855" s="9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5">
        <f t="shared" si="176"/>
        <v>-583</v>
      </c>
      <c r="E2856">
        <v>1000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>
        <f t="shared" si="177"/>
        <v>208.5</v>
      </c>
      <c r="Q2856" s="5" t="s">
        <v>8317</v>
      </c>
      <c r="R2856" t="s">
        <v>8318</v>
      </c>
      <c r="S2856" s="9">
        <f t="shared" si="178"/>
        <v>42111.508321759255</v>
      </c>
      <c r="T2856" s="9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5">
        <f t="shared" si="176"/>
        <v>-300</v>
      </c>
      <c r="E2857">
        <v>600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>
        <f t="shared" si="177"/>
        <v>150</v>
      </c>
      <c r="Q2857" s="5" t="s">
        <v>8317</v>
      </c>
      <c r="R2857" t="s">
        <v>8318</v>
      </c>
      <c r="S2857" s="9">
        <f t="shared" si="178"/>
        <v>42369.799432870372</v>
      </c>
      <c r="T2857" s="9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5">
        <f t="shared" si="176"/>
        <v>-2854</v>
      </c>
      <c r="E2858">
        <v>3000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>
        <f t="shared" si="177"/>
        <v>73</v>
      </c>
      <c r="Q2858" s="5" t="s">
        <v>8317</v>
      </c>
      <c r="R2858" t="s">
        <v>8318</v>
      </c>
      <c r="S2858" s="9">
        <f t="shared" si="178"/>
        <v>42164.829247685186</v>
      </c>
      <c r="T2858" s="9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5">
        <f t="shared" si="176"/>
        <v>-30500</v>
      </c>
      <c r="E2859">
        <v>38000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>
        <f t="shared" si="177"/>
        <v>3750</v>
      </c>
      <c r="Q2859" s="5" t="s">
        <v>8317</v>
      </c>
      <c r="R2859" t="s">
        <v>8318</v>
      </c>
      <c r="S2859" s="9">
        <f t="shared" si="178"/>
        <v>42726.711747685178</v>
      </c>
      <c r="T2859" s="9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5">
        <f t="shared" si="176"/>
        <v>-1000</v>
      </c>
      <c r="E2860">
        <v>1000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>
        <f t="shared" si="177"/>
        <v>0</v>
      </c>
      <c r="Q2860" s="5" t="s">
        <v>8317</v>
      </c>
      <c r="R2860" t="s">
        <v>8318</v>
      </c>
      <c r="S2860" s="9">
        <f t="shared" si="178"/>
        <v>41954.336747685178</v>
      </c>
      <c r="T2860" s="9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5">
        <f t="shared" si="176"/>
        <v>-1965</v>
      </c>
      <c r="E2861">
        <v>2000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>
        <f t="shared" si="177"/>
        <v>17.5</v>
      </c>
      <c r="Q2861" s="5" t="s">
        <v>8317</v>
      </c>
      <c r="R2861" t="s">
        <v>8318</v>
      </c>
      <c r="S2861" s="9">
        <f t="shared" si="178"/>
        <v>42233.153981481482</v>
      </c>
      <c r="T2861" s="9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5">
        <f t="shared" si="176"/>
        <v>-3734</v>
      </c>
      <c r="E2862">
        <v>4000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>
        <f t="shared" si="177"/>
        <v>133</v>
      </c>
      <c r="Q2862" s="5" t="s">
        <v>8317</v>
      </c>
      <c r="R2862" t="s">
        <v>8318</v>
      </c>
      <c r="S2862" s="9">
        <f t="shared" si="178"/>
        <v>42480.592314814814</v>
      </c>
      <c r="T2862" s="9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5">
        <f t="shared" si="176"/>
        <v>-170</v>
      </c>
      <c r="E2863">
        <v>250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>
        <f t="shared" si="177"/>
        <v>40</v>
      </c>
      <c r="Q2863" s="5" t="s">
        <v>8317</v>
      </c>
      <c r="R2863" t="s">
        <v>8318</v>
      </c>
      <c r="S2863" s="9">
        <f t="shared" si="178"/>
        <v>42257.3825</v>
      </c>
      <c r="T2863" s="9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5">
        <f t="shared" si="176"/>
        <v>-12645</v>
      </c>
      <c r="E2864">
        <v>12700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>
        <f t="shared" si="177"/>
        <v>27.5</v>
      </c>
      <c r="Q2864" s="5" t="s">
        <v>8317</v>
      </c>
      <c r="R2864" t="s">
        <v>8318</v>
      </c>
      <c r="S2864" s="9">
        <f t="shared" si="178"/>
        <v>41784.581354166665</v>
      </c>
      <c r="T2864" s="9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5">
        <f t="shared" si="176"/>
        <v>-49980</v>
      </c>
      <c r="E2865">
        <v>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>
        <f t="shared" si="177"/>
        <v>10</v>
      </c>
      <c r="Q2865" s="5" t="s">
        <v>8317</v>
      </c>
      <c r="R2865" t="s">
        <v>8318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5">
        <f t="shared" si="176"/>
        <v>-2460</v>
      </c>
      <c r="E2866">
        <v>2500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>
        <f t="shared" si="177"/>
        <v>20</v>
      </c>
      <c r="Q2866" s="5" t="s">
        <v>8317</v>
      </c>
      <c r="R2866" t="s">
        <v>8318</v>
      </c>
      <c r="S2866" s="9">
        <f t="shared" si="178"/>
        <v>42172.405173611107</v>
      </c>
      <c r="T2866" s="9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5">
        <f t="shared" si="176"/>
        <v>-2888</v>
      </c>
      <c r="E2867">
        <v>2888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>
        <f t="shared" si="177"/>
        <v>0</v>
      </c>
      <c r="Q2867" s="5" t="s">
        <v>8317</v>
      </c>
      <c r="R2867" t="s">
        <v>8318</v>
      </c>
      <c r="S2867" s="9">
        <f t="shared" si="178"/>
        <v>41949.905775462961</v>
      </c>
      <c r="T2867" s="9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5">
        <f t="shared" si="176"/>
        <v>-4955</v>
      </c>
      <c r="E2868">
        <v>5000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>
        <f t="shared" si="177"/>
        <v>22.5</v>
      </c>
      <c r="Q2868" s="5" t="s">
        <v>8317</v>
      </c>
      <c r="R2868" t="s">
        <v>8318</v>
      </c>
      <c r="S2868" s="9">
        <f t="shared" si="178"/>
        <v>42627.746770833335</v>
      </c>
      <c r="T2868" s="9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5">
        <f t="shared" si="176"/>
        <v>-1996</v>
      </c>
      <c r="E2869">
        <v>2500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>
        <f t="shared" si="177"/>
        <v>252</v>
      </c>
      <c r="Q2869" s="5" t="s">
        <v>8317</v>
      </c>
      <c r="R2869" t="s">
        <v>8318</v>
      </c>
      <c r="S2869" s="9">
        <f t="shared" si="178"/>
        <v>42530.986944444441</v>
      </c>
      <c r="T2869" s="9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5">
        <f t="shared" si="176"/>
        <v>-8698.24</v>
      </c>
      <c r="E2870">
        <v>15000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>
        <f t="shared" si="177"/>
        <v>3150.88</v>
      </c>
      <c r="Q2870" s="5" t="s">
        <v>8317</v>
      </c>
      <c r="R2870" t="s">
        <v>8318</v>
      </c>
      <c r="S2870" s="9">
        <f t="shared" si="178"/>
        <v>42618.618680555555</v>
      </c>
      <c r="T2870" s="9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5">
        <f t="shared" si="176"/>
        <v>-19823</v>
      </c>
      <c r="E2871">
        <v>20000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>
        <f t="shared" si="177"/>
        <v>88.5</v>
      </c>
      <c r="Q2871" s="5" t="s">
        <v>8317</v>
      </c>
      <c r="R2871" t="s">
        <v>8318</v>
      </c>
      <c r="S2871" s="9">
        <f t="shared" si="178"/>
        <v>42540.385196759256</v>
      </c>
      <c r="T2871" s="9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5">
        <f t="shared" si="176"/>
        <v>-4250</v>
      </c>
      <c r="E2872">
        <v>5000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>
        <f t="shared" si="177"/>
        <v>375</v>
      </c>
      <c r="Q2872" s="5" t="s">
        <v>8317</v>
      </c>
      <c r="R2872" t="s">
        <v>8318</v>
      </c>
      <c r="S2872" s="9">
        <f t="shared" si="178"/>
        <v>41745.981076388889</v>
      </c>
      <c r="T2872" s="9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5">
        <f t="shared" si="176"/>
        <v>-9533</v>
      </c>
      <c r="E2873">
        <v>10000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>
        <f t="shared" si="177"/>
        <v>233.5</v>
      </c>
      <c r="Q2873" s="5" t="s">
        <v>8317</v>
      </c>
      <c r="R2873" t="s">
        <v>8318</v>
      </c>
      <c r="S2873" s="9">
        <f t="shared" si="178"/>
        <v>41974.530243055553</v>
      </c>
      <c r="T2873" s="9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5">
        <f t="shared" si="176"/>
        <v>-3000</v>
      </c>
      <c r="E2874">
        <v>3000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>
        <f t="shared" si="177"/>
        <v>0</v>
      </c>
      <c r="Q2874" s="5" t="s">
        <v>8317</v>
      </c>
      <c r="R2874" t="s">
        <v>8318</v>
      </c>
      <c r="S2874" s="9">
        <f t="shared" si="178"/>
        <v>42114.907847222225</v>
      </c>
      <c r="T2874" s="9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5">
        <f t="shared" si="176"/>
        <v>-1547</v>
      </c>
      <c r="E2875">
        <v>2500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>
        <f t="shared" si="177"/>
        <v>476.5</v>
      </c>
      <c r="Q2875" s="5" t="s">
        <v>8317</v>
      </c>
      <c r="R2875" t="s">
        <v>8318</v>
      </c>
      <c r="S2875" s="9">
        <f t="shared" si="178"/>
        <v>42002.609155092585</v>
      </c>
      <c r="T2875" s="9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5">
        <f t="shared" si="176"/>
        <v>-4729</v>
      </c>
      <c r="E2876">
        <v>5000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>
        <f t="shared" si="177"/>
        <v>135.5</v>
      </c>
      <c r="Q2876" s="5" t="s">
        <v>8317</v>
      </c>
      <c r="R2876" t="s">
        <v>8318</v>
      </c>
      <c r="S2876" s="9">
        <f t="shared" si="178"/>
        <v>42722.636412037034</v>
      </c>
      <c r="T2876" s="9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5">
        <f t="shared" si="176"/>
        <v>-19993</v>
      </c>
      <c r="E2877">
        <v>20000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>
        <f t="shared" si="177"/>
        <v>3.5</v>
      </c>
      <c r="Q2877" s="5" t="s">
        <v>8317</v>
      </c>
      <c r="R2877" t="s">
        <v>8318</v>
      </c>
      <c r="S2877" s="9">
        <f t="shared" si="178"/>
        <v>42464.920057870368</v>
      </c>
      <c r="T2877" s="9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5">
        <f t="shared" si="176"/>
        <v>-150000</v>
      </c>
      <c r="E2878">
        <v>150000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>
        <f t="shared" si="177"/>
        <v>0</v>
      </c>
      <c r="Q2878" s="5" t="s">
        <v>8317</v>
      </c>
      <c r="R2878" t="s">
        <v>8318</v>
      </c>
      <c r="S2878" s="9">
        <f t="shared" si="178"/>
        <v>42171.535636574066</v>
      </c>
      <c r="T2878" s="9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5">
        <f t="shared" si="176"/>
        <v>-5350</v>
      </c>
      <c r="E2879">
        <v>6000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>
        <f t="shared" si="177"/>
        <v>325</v>
      </c>
      <c r="Q2879" s="5" t="s">
        <v>8317</v>
      </c>
      <c r="R2879" t="s">
        <v>8318</v>
      </c>
      <c r="S2879" s="9">
        <f t="shared" si="178"/>
        <v>42672.746805555558</v>
      </c>
      <c r="T2879" s="9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5">
        <f t="shared" si="176"/>
        <v>-2937</v>
      </c>
      <c r="E2880">
        <v>3000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>
        <f t="shared" si="177"/>
        <v>31.5</v>
      </c>
      <c r="Q2880" s="5" t="s">
        <v>8317</v>
      </c>
      <c r="R2880" t="s">
        <v>8318</v>
      </c>
      <c r="S2880" s="9">
        <f t="shared" si="178"/>
        <v>42128.407349537032</v>
      </c>
      <c r="T2880" s="9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5">
        <f t="shared" si="176"/>
        <v>-11171</v>
      </c>
      <c r="E2881">
        <v>11200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>
        <f t="shared" si="177"/>
        <v>14.5</v>
      </c>
      <c r="Q2881" s="5" t="s">
        <v>8317</v>
      </c>
      <c r="R2881" t="s">
        <v>8318</v>
      </c>
      <c r="S2881" s="9">
        <f t="shared" si="178"/>
        <v>42359.516909722217</v>
      </c>
      <c r="T2881" s="9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5">
        <f t="shared" si="176"/>
        <v>-9200</v>
      </c>
      <c r="E2882">
        <v>12000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>
        <f t="shared" si="177"/>
        <v>1400</v>
      </c>
      <c r="Q2882" s="5" t="s">
        <v>8317</v>
      </c>
      <c r="R2882" t="s">
        <v>8318</v>
      </c>
      <c r="S2882" s="9">
        <f t="shared" si="178"/>
        <v>42192.69736111111</v>
      </c>
      <c r="T2882" s="9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5">
        <f t="shared" ref="D2883:D2946" si="180">F2883-E2883</f>
        <v>-5500</v>
      </c>
      <c r="E2883">
        <v>5500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>
        <f t="shared" ref="P2883:P2946" si="181">AVERAGE(D2883:E2883)</f>
        <v>0</v>
      </c>
      <c r="Q2883" s="5" t="s">
        <v>8317</v>
      </c>
      <c r="R2883" t="s">
        <v>8318</v>
      </c>
      <c r="S2883" s="9">
        <f t="shared" ref="S2883:S2946" si="182">(K2883/86400)+25569+(-5/24)</f>
        <v>41916.389305555553</v>
      </c>
      <c r="T2883" s="9">
        <f t="shared" ref="T2883:T2946" si="183">(J2883/86400)+25569+(-5/24)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5">
        <f t="shared" si="180"/>
        <v>-498</v>
      </c>
      <c r="E2884">
        <v>750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>
        <f t="shared" si="181"/>
        <v>126</v>
      </c>
      <c r="Q2884" s="5" t="s">
        <v>8317</v>
      </c>
      <c r="R2884" t="s">
        <v>8318</v>
      </c>
      <c r="S2884" s="9">
        <f t="shared" si="182"/>
        <v>42461.387939814813</v>
      </c>
      <c r="T2884" s="9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5">
        <f t="shared" si="180"/>
        <v>-8092</v>
      </c>
      <c r="E2885">
        <v>10000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>
        <f t="shared" si="181"/>
        <v>954</v>
      </c>
      <c r="Q2885" s="5" t="s">
        <v>8317</v>
      </c>
      <c r="R2885" t="s">
        <v>8318</v>
      </c>
      <c r="S2885" s="9">
        <f t="shared" si="182"/>
        <v>42370.694872685184</v>
      </c>
      <c r="T2885" s="9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5">
        <f t="shared" si="180"/>
        <v>-44815</v>
      </c>
      <c r="E2886">
        <v>45000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>
        <f t="shared" si="181"/>
        <v>92.5</v>
      </c>
      <c r="Q2886" s="5" t="s">
        <v>8317</v>
      </c>
      <c r="R2886" t="s">
        <v>8318</v>
      </c>
      <c r="S2886" s="9">
        <f t="shared" si="182"/>
        <v>41948.518923611111</v>
      </c>
      <c r="T2886" s="9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5">
        <f t="shared" si="180"/>
        <v>-270</v>
      </c>
      <c r="E2887">
        <v>400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>
        <f t="shared" si="181"/>
        <v>65</v>
      </c>
      <c r="Q2887" s="5" t="s">
        <v>8317</v>
      </c>
      <c r="R2887" t="s">
        <v>8318</v>
      </c>
      <c r="S2887" s="9">
        <f t="shared" si="182"/>
        <v>42046.868067129624</v>
      </c>
      <c r="T2887" s="9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5">
        <f t="shared" si="180"/>
        <v>-190</v>
      </c>
      <c r="E2888">
        <v>200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>
        <f t="shared" si="181"/>
        <v>5</v>
      </c>
      <c r="Q2888" s="5" t="s">
        <v>8317</v>
      </c>
      <c r="R2888" t="s">
        <v>8318</v>
      </c>
      <c r="S2888" s="9">
        <f t="shared" si="182"/>
        <v>42261.424583333333</v>
      </c>
      <c r="T2888" s="9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5">
        <f t="shared" si="180"/>
        <v>-2995</v>
      </c>
      <c r="E2889">
        <v>3000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>
        <f t="shared" si="181"/>
        <v>2.5</v>
      </c>
      <c r="Q2889" s="5" t="s">
        <v>8317</v>
      </c>
      <c r="R2889" t="s">
        <v>8318</v>
      </c>
      <c r="S2889" s="9">
        <f t="shared" si="182"/>
        <v>41985.219027777777</v>
      </c>
      <c r="T2889" s="9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5">
        <f t="shared" si="180"/>
        <v>-30000</v>
      </c>
      <c r="E2890">
        <v>30000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>
        <f t="shared" si="181"/>
        <v>0</v>
      </c>
      <c r="Q2890" s="5" t="s">
        <v>8317</v>
      </c>
      <c r="R2890" t="s">
        <v>8318</v>
      </c>
      <c r="S2890" s="9">
        <f t="shared" si="182"/>
        <v>41922.326851851853</v>
      </c>
      <c r="T2890" s="9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5">
        <f t="shared" si="180"/>
        <v>-1858</v>
      </c>
      <c r="E2891">
        <v>3000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>
        <f t="shared" si="181"/>
        <v>571</v>
      </c>
      <c r="Q2891" s="5" t="s">
        <v>8317</v>
      </c>
      <c r="R2891" t="s">
        <v>8318</v>
      </c>
      <c r="S2891" s="9">
        <f t="shared" si="182"/>
        <v>41850.654918981476</v>
      </c>
      <c r="T2891" s="9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5">
        <f t="shared" si="180"/>
        <v>-1979</v>
      </c>
      <c r="E2892">
        <v>2000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>
        <f t="shared" si="181"/>
        <v>10.5</v>
      </c>
      <c r="Q2892" s="5" t="s">
        <v>8317</v>
      </c>
      <c r="R2892" t="s">
        <v>8318</v>
      </c>
      <c r="S2892" s="9">
        <f t="shared" si="182"/>
        <v>41831.534629629627</v>
      </c>
      <c r="T2892" s="9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5">
        <f t="shared" si="180"/>
        <v>-9727</v>
      </c>
      <c r="E2893">
        <v>10000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>
        <f t="shared" si="181"/>
        <v>136.5</v>
      </c>
      <c r="Q2893" s="5" t="s">
        <v>8317</v>
      </c>
      <c r="R2893" t="s">
        <v>8318</v>
      </c>
      <c r="S2893" s="9">
        <f t="shared" si="182"/>
        <v>42415.675092592595</v>
      </c>
      <c r="T2893" s="9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5">
        <f t="shared" si="180"/>
        <v>-5000</v>
      </c>
      <c r="E2894">
        <v>5500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>
        <f t="shared" si="181"/>
        <v>250</v>
      </c>
      <c r="Q2894" s="5" t="s">
        <v>8317</v>
      </c>
      <c r="R2894" t="s">
        <v>8318</v>
      </c>
      <c r="S2894" s="9">
        <f t="shared" si="182"/>
        <v>41869.505833333329</v>
      </c>
      <c r="T2894" s="9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5">
        <f t="shared" si="180"/>
        <v>-4975</v>
      </c>
      <c r="E2895">
        <v>5000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>
        <f t="shared" si="181"/>
        <v>12.5</v>
      </c>
      <c r="Q2895" s="5" t="s">
        <v>8317</v>
      </c>
      <c r="R2895" t="s">
        <v>8318</v>
      </c>
      <c r="S2895" s="9">
        <f t="shared" si="182"/>
        <v>41953.564756944441</v>
      </c>
      <c r="T2895" s="9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5">
        <f t="shared" si="180"/>
        <v>-50000</v>
      </c>
      <c r="E2896">
        <v>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>
        <f t="shared" si="181"/>
        <v>0</v>
      </c>
      <c r="Q2896" s="5" t="s">
        <v>8317</v>
      </c>
      <c r="R2896" t="s">
        <v>8318</v>
      </c>
      <c r="S2896" s="9">
        <f t="shared" si="182"/>
        <v>42037.777951388889</v>
      </c>
      <c r="T2896" s="9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5">
        <f t="shared" si="180"/>
        <v>-477</v>
      </c>
      <c r="E2897">
        <v>500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>
        <f t="shared" si="181"/>
        <v>11.5</v>
      </c>
      <c r="Q2897" s="5" t="s">
        <v>8317</v>
      </c>
      <c r="R2897" t="s">
        <v>8318</v>
      </c>
      <c r="S2897" s="9">
        <f t="shared" si="182"/>
        <v>41811.347129629627</v>
      </c>
      <c r="T2897" s="9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5">
        <f t="shared" si="180"/>
        <v>-2375</v>
      </c>
      <c r="E2898">
        <v>3000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>
        <f t="shared" si="181"/>
        <v>312.5</v>
      </c>
      <c r="Q2898" s="5" t="s">
        <v>8317</v>
      </c>
      <c r="R2898" t="s">
        <v>8318</v>
      </c>
      <c r="S2898" s="9">
        <f t="shared" si="182"/>
        <v>42701.700474537036</v>
      </c>
      <c r="T2898" s="9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5">
        <f t="shared" si="180"/>
        <v>-11450</v>
      </c>
      <c r="E2899">
        <v>12000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>
        <f t="shared" si="181"/>
        <v>275</v>
      </c>
      <c r="Q2899" s="5" t="s">
        <v>8317</v>
      </c>
      <c r="R2899" t="s">
        <v>8318</v>
      </c>
      <c r="S2899" s="9">
        <f t="shared" si="182"/>
        <v>42258.438171296293</v>
      </c>
      <c r="T2899" s="9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5">
        <f t="shared" si="180"/>
        <v>-7184</v>
      </c>
      <c r="E2900">
        <v>7500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>
        <f t="shared" si="181"/>
        <v>158</v>
      </c>
      <c r="Q2900" s="5" t="s">
        <v>8317</v>
      </c>
      <c r="R2900" t="s">
        <v>8318</v>
      </c>
      <c r="S2900" s="9">
        <f t="shared" si="182"/>
        <v>42278.456631944442</v>
      </c>
      <c r="T2900" s="9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5">
        <f t="shared" si="180"/>
        <v>-10000</v>
      </c>
      <c r="E2901">
        <v>10000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>
        <f t="shared" si="181"/>
        <v>0</v>
      </c>
      <c r="Q2901" s="5" t="s">
        <v>8317</v>
      </c>
      <c r="R2901" t="s">
        <v>8318</v>
      </c>
      <c r="S2901" s="9">
        <f t="shared" si="182"/>
        <v>42514.869884259257</v>
      </c>
      <c r="T2901" s="9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5">
        <f t="shared" si="180"/>
        <v>-2095</v>
      </c>
      <c r="E2902">
        <v>5500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>
        <f t="shared" si="181"/>
        <v>1702.5</v>
      </c>
      <c r="Q2902" s="5" t="s">
        <v>8317</v>
      </c>
      <c r="R2902" t="s">
        <v>8318</v>
      </c>
      <c r="S2902" s="9">
        <f t="shared" si="182"/>
        <v>41830.025833333333</v>
      </c>
      <c r="T2902" s="9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5">
        <f t="shared" si="180"/>
        <v>-744</v>
      </c>
      <c r="E2903">
        <v>750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>
        <f t="shared" si="181"/>
        <v>3</v>
      </c>
      <c r="Q2903" s="5" t="s">
        <v>8317</v>
      </c>
      <c r="R2903" t="s">
        <v>8318</v>
      </c>
      <c r="S2903" s="9">
        <f t="shared" si="182"/>
        <v>41982.696053240739</v>
      </c>
      <c r="T2903" s="9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5">
        <f t="shared" si="180"/>
        <v>-149975</v>
      </c>
      <c r="E2904">
        <v>150000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>
        <f t="shared" si="181"/>
        <v>12.5</v>
      </c>
      <c r="Q2904" s="5" t="s">
        <v>8317</v>
      </c>
      <c r="R2904" t="s">
        <v>8318</v>
      </c>
      <c r="S2904" s="9">
        <f t="shared" si="182"/>
        <v>42210.231435185182</v>
      </c>
      <c r="T2904" s="9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5">
        <f t="shared" si="180"/>
        <v>-4961</v>
      </c>
      <c r="E2905">
        <v>5000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>
        <f t="shared" si="181"/>
        <v>19.5</v>
      </c>
      <c r="Q2905" s="5" t="s">
        <v>8317</v>
      </c>
      <c r="R2905" t="s">
        <v>8318</v>
      </c>
      <c r="S2905" s="9">
        <f t="shared" si="182"/>
        <v>42195.95854166666</v>
      </c>
      <c r="T2905" s="9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5">
        <f t="shared" si="180"/>
        <v>-1425</v>
      </c>
      <c r="E2906">
        <v>1500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>
        <f t="shared" si="181"/>
        <v>37.5</v>
      </c>
      <c r="Q2906" s="5" t="s">
        <v>8317</v>
      </c>
      <c r="R2906" t="s">
        <v>8318</v>
      </c>
      <c r="S2906" s="9">
        <f t="shared" si="182"/>
        <v>41940.759618055556</v>
      </c>
      <c r="T2906" s="9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5">
        <f t="shared" si="180"/>
        <v>-2878</v>
      </c>
      <c r="E2907">
        <v>3500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>
        <f t="shared" si="181"/>
        <v>311</v>
      </c>
      <c r="Q2907" s="5" t="s">
        <v>8317</v>
      </c>
      <c r="R2907" t="s">
        <v>8318</v>
      </c>
      <c r="S2907" s="9">
        <f t="shared" si="182"/>
        <v>42605.848530092589</v>
      </c>
      <c r="T2907" s="9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5">
        <f t="shared" si="180"/>
        <v>-5435</v>
      </c>
      <c r="E2908">
        <v>6000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>
        <f t="shared" si="181"/>
        <v>282.5</v>
      </c>
      <c r="Q2908" s="5" t="s">
        <v>8317</v>
      </c>
      <c r="R2908" t="s">
        <v>8318</v>
      </c>
      <c r="S2908" s="9">
        <f t="shared" si="182"/>
        <v>42199.440578703703</v>
      </c>
      <c r="T2908" s="9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5">
        <f t="shared" si="180"/>
        <v>-2498</v>
      </c>
      <c r="E2909">
        <v>2500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>
        <f t="shared" si="181"/>
        <v>1</v>
      </c>
      <c r="Q2909" s="5" t="s">
        <v>8317</v>
      </c>
      <c r="R2909" t="s">
        <v>8318</v>
      </c>
      <c r="S2909" s="9">
        <f t="shared" si="182"/>
        <v>42444.669409722221</v>
      </c>
      <c r="T2909" s="9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5">
        <f t="shared" si="180"/>
        <v>-9336</v>
      </c>
      <c r="E2910">
        <v>9600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>
        <f t="shared" si="181"/>
        <v>132</v>
      </c>
      <c r="Q2910" s="5" t="s">
        <v>8317</v>
      </c>
      <c r="R2910" t="s">
        <v>8318</v>
      </c>
      <c r="S2910" s="9">
        <f t="shared" si="182"/>
        <v>42499.523368055554</v>
      </c>
      <c r="T2910" s="9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5">
        <f t="shared" si="180"/>
        <v>-179980</v>
      </c>
      <c r="E2911">
        <v>180000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>
        <f t="shared" si="181"/>
        <v>10</v>
      </c>
      <c r="Q2911" s="5" t="s">
        <v>8317</v>
      </c>
      <c r="R2911" t="s">
        <v>8318</v>
      </c>
      <c r="S2911" s="9">
        <f t="shared" si="182"/>
        <v>41929.057881944442</v>
      </c>
      <c r="T2911" s="9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5">
        <f t="shared" si="180"/>
        <v>-29999</v>
      </c>
      <c r="E2912">
        <v>30000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>
        <f t="shared" si="181"/>
        <v>0.5</v>
      </c>
      <c r="Q2912" s="5" t="s">
        <v>8317</v>
      </c>
      <c r="R2912" t="s">
        <v>8318</v>
      </c>
      <c r="S2912" s="9">
        <f t="shared" si="182"/>
        <v>42107.632951388885</v>
      </c>
      <c r="T2912" s="9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5">
        <f t="shared" si="180"/>
        <v>-1143</v>
      </c>
      <c r="E2913">
        <v>1800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>
        <f t="shared" si="181"/>
        <v>328.5</v>
      </c>
      <c r="Q2913" s="5" t="s">
        <v>8317</v>
      </c>
      <c r="R2913" t="s">
        <v>8318</v>
      </c>
      <c r="S2913" s="9">
        <f t="shared" si="182"/>
        <v>42142.560486111113</v>
      </c>
      <c r="T2913" s="9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5">
        <f t="shared" si="180"/>
        <v>-12410</v>
      </c>
      <c r="E2914">
        <v>14440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>
        <f t="shared" si="181"/>
        <v>1015</v>
      </c>
      <c r="Q2914" s="5" t="s">
        <v>8317</v>
      </c>
      <c r="R2914" t="s">
        <v>8318</v>
      </c>
      <c r="S2914" s="9">
        <f t="shared" si="182"/>
        <v>42353.923310185179</v>
      </c>
      <c r="T2914" s="9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5">
        <f t="shared" si="180"/>
        <v>-9998</v>
      </c>
      <c r="E2915">
        <v>10000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>
        <f t="shared" si="181"/>
        <v>1</v>
      </c>
      <c r="Q2915" s="5" t="s">
        <v>8317</v>
      </c>
      <c r="R2915" t="s">
        <v>8318</v>
      </c>
      <c r="S2915" s="9">
        <f t="shared" si="182"/>
        <v>41828.714571759258</v>
      </c>
      <c r="T2915" s="9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5">
        <f t="shared" si="180"/>
        <v>-24999</v>
      </c>
      <c r="E2916">
        <v>25000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>
        <f t="shared" si="181"/>
        <v>0.5</v>
      </c>
      <c r="Q2916" s="5" t="s">
        <v>8317</v>
      </c>
      <c r="R2916" t="s">
        <v>8318</v>
      </c>
      <c r="S2916" s="9">
        <f t="shared" si="182"/>
        <v>42017.699004629627</v>
      </c>
      <c r="T2916" s="9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5">
        <f t="shared" si="180"/>
        <v>-389</v>
      </c>
      <c r="E2917">
        <v>1000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>
        <f t="shared" si="181"/>
        <v>305.5</v>
      </c>
      <c r="Q2917" s="5" t="s">
        <v>8317</v>
      </c>
      <c r="R2917" t="s">
        <v>8318</v>
      </c>
      <c r="S2917" s="9">
        <f t="shared" si="182"/>
        <v>42415.189699074072</v>
      </c>
      <c r="T2917" s="9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5">
        <f t="shared" si="180"/>
        <v>-1705</v>
      </c>
      <c r="E2918">
        <v>1850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>
        <f t="shared" si="181"/>
        <v>72.5</v>
      </c>
      <c r="Q2918" s="5" t="s">
        <v>8317</v>
      </c>
      <c r="R2918" t="s">
        <v>8318</v>
      </c>
      <c r="S2918" s="9">
        <f t="shared" si="182"/>
        <v>41755.268391203703</v>
      </c>
      <c r="T2918" s="9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5">
        <f t="shared" si="180"/>
        <v>-1563</v>
      </c>
      <c r="E2919">
        <v>2000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>
        <f t="shared" si="181"/>
        <v>218.5</v>
      </c>
      <c r="Q2919" s="5" t="s">
        <v>8317</v>
      </c>
      <c r="R2919" t="s">
        <v>8318</v>
      </c>
      <c r="S2919" s="9">
        <f t="shared" si="182"/>
        <v>42245.026006944441</v>
      </c>
      <c r="T2919" s="9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5">
        <f t="shared" si="180"/>
        <v>-3638</v>
      </c>
      <c r="E2920">
        <v>5000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>
        <f t="shared" si="181"/>
        <v>681</v>
      </c>
      <c r="Q2920" s="5" t="s">
        <v>8317</v>
      </c>
      <c r="R2920" t="s">
        <v>8318</v>
      </c>
      <c r="S2920" s="9">
        <f t="shared" si="182"/>
        <v>42278.421377314815</v>
      </c>
      <c r="T2920" s="9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5">
        <f t="shared" si="180"/>
        <v>-549</v>
      </c>
      <c r="E2921">
        <v>600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>
        <f t="shared" si="181"/>
        <v>25.5</v>
      </c>
      <c r="Q2921" s="5" t="s">
        <v>8317</v>
      </c>
      <c r="R2921" t="s">
        <v>8318</v>
      </c>
      <c r="S2921" s="9">
        <f t="shared" si="182"/>
        <v>41826.411215277774</v>
      </c>
      <c r="T2921" s="9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5">
        <f t="shared" si="180"/>
        <v>-1829</v>
      </c>
      <c r="E2922">
        <v>2500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>
        <f t="shared" si="181"/>
        <v>335.5</v>
      </c>
      <c r="Q2922" s="5" t="s">
        <v>8317</v>
      </c>
      <c r="R2922" t="s">
        <v>8318</v>
      </c>
      <c r="S2922" s="9">
        <f t="shared" si="182"/>
        <v>42058.584143518521</v>
      </c>
      <c r="T2922" s="9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5">
        <f t="shared" si="180"/>
        <v>29</v>
      </c>
      <c r="E2923"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>
        <f t="shared" si="181"/>
        <v>64.5</v>
      </c>
      <c r="Q2923" s="5" t="s">
        <v>8317</v>
      </c>
      <c r="R2923" t="s">
        <v>8359</v>
      </c>
      <c r="S2923" s="9">
        <f t="shared" si="182"/>
        <v>41877.678287037037</v>
      </c>
      <c r="T2923" s="9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5">
        <f t="shared" si="180"/>
        <v>0</v>
      </c>
      <c r="E2924"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>
        <f t="shared" si="181"/>
        <v>250</v>
      </c>
      <c r="Q2924" s="5" t="s">
        <v>8317</v>
      </c>
      <c r="R2924" t="s">
        <v>8359</v>
      </c>
      <c r="S2924" s="9">
        <f t="shared" si="182"/>
        <v>42097.665821759256</v>
      </c>
      <c r="T2924" s="9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5">
        <f t="shared" si="180"/>
        <v>0</v>
      </c>
      <c r="E2925"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>
        <f t="shared" si="181"/>
        <v>150</v>
      </c>
      <c r="Q2925" s="5" t="s">
        <v>8317</v>
      </c>
      <c r="R2925" t="s">
        <v>8359</v>
      </c>
      <c r="S2925" s="9">
        <f t="shared" si="182"/>
        <v>42012.944201388884</v>
      </c>
      <c r="T2925" s="9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5">
        <f t="shared" si="180"/>
        <v>800</v>
      </c>
      <c r="E2926"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>
        <f t="shared" si="181"/>
        <v>12900</v>
      </c>
      <c r="Q2926" s="5" t="s">
        <v>8317</v>
      </c>
      <c r="R2926" t="s">
        <v>8359</v>
      </c>
      <c r="S2926" s="9">
        <f t="shared" si="182"/>
        <v>42103.348495370366</v>
      </c>
      <c r="T2926" s="9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5">
        <f t="shared" si="180"/>
        <v>1100.6900000000023</v>
      </c>
      <c r="E2927"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>
        <f t="shared" si="181"/>
        <v>23050.345000000001</v>
      </c>
      <c r="Q2927" s="5" t="s">
        <v>8317</v>
      </c>
      <c r="R2927" t="s">
        <v>8359</v>
      </c>
      <c r="S2927" s="9">
        <f t="shared" si="182"/>
        <v>41863.375787037039</v>
      </c>
      <c r="T2927" s="9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5">
        <f t="shared" si="180"/>
        <v>750</v>
      </c>
      <c r="E2928"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>
        <f t="shared" si="181"/>
        <v>1875</v>
      </c>
      <c r="Q2928" s="5" t="s">
        <v>8317</v>
      </c>
      <c r="R2928" t="s">
        <v>8359</v>
      </c>
      <c r="S2928" s="9">
        <f t="shared" si="182"/>
        <v>42044.557627314811</v>
      </c>
      <c r="T2928" s="9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5">
        <f t="shared" si="180"/>
        <v>555</v>
      </c>
      <c r="E2929"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>
        <f t="shared" si="181"/>
        <v>1177.5</v>
      </c>
      <c r="Q2929" s="5" t="s">
        <v>8317</v>
      </c>
      <c r="R2929" t="s">
        <v>8359</v>
      </c>
      <c r="S2929" s="9">
        <f t="shared" si="182"/>
        <v>41806.460983796293</v>
      </c>
      <c r="T2929" s="9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5">
        <f t="shared" si="180"/>
        <v>0</v>
      </c>
      <c r="E2930"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>
        <f t="shared" si="181"/>
        <v>500</v>
      </c>
      <c r="Q2930" s="5" t="s">
        <v>8317</v>
      </c>
      <c r="R2930" t="s">
        <v>8359</v>
      </c>
      <c r="S2930" s="9">
        <f t="shared" si="182"/>
        <v>42403.789884259262</v>
      </c>
      <c r="T2930" s="9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5">
        <f t="shared" si="180"/>
        <v>165.55000000000018</v>
      </c>
      <c r="E2931"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>
        <f t="shared" si="181"/>
        <v>4082.7750000000001</v>
      </c>
      <c r="Q2931" s="5" t="s">
        <v>8317</v>
      </c>
      <c r="R2931" t="s">
        <v>8359</v>
      </c>
      <c r="S2931" s="9">
        <f t="shared" si="182"/>
        <v>41754.355995370366</v>
      </c>
      <c r="T2931" s="9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5">
        <f t="shared" si="180"/>
        <v>92</v>
      </c>
      <c r="E2932"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>
        <f t="shared" si="181"/>
        <v>5046</v>
      </c>
      <c r="Q2932" s="5" t="s">
        <v>8317</v>
      </c>
      <c r="R2932" t="s">
        <v>8359</v>
      </c>
      <c r="S2932" s="9">
        <f t="shared" si="182"/>
        <v>42101.375740740739</v>
      </c>
      <c r="T2932" s="9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5">
        <f t="shared" si="180"/>
        <v>45</v>
      </c>
      <c r="E2933"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>
        <f t="shared" si="181"/>
        <v>397.5</v>
      </c>
      <c r="Q2933" s="5" t="s">
        <v>8317</v>
      </c>
      <c r="R2933" t="s">
        <v>8359</v>
      </c>
      <c r="S2933" s="9">
        <f t="shared" si="182"/>
        <v>41872.082905092589</v>
      </c>
      <c r="T2933" s="9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5">
        <f t="shared" si="180"/>
        <v>158</v>
      </c>
      <c r="E2934"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>
        <f t="shared" si="181"/>
        <v>1629</v>
      </c>
      <c r="Q2934" s="5" t="s">
        <v>8317</v>
      </c>
      <c r="R2934" t="s">
        <v>8359</v>
      </c>
      <c r="S2934" s="9">
        <f t="shared" si="182"/>
        <v>42024.956446759257</v>
      </c>
      <c r="T2934" s="9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5">
        <f t="shared" si="180"/>
        <v>69</v>
      </c>
      <c r="E2935"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>
        <f t="shared" si="181"/>
        <v>1284.5</v>
      </c>
      <c r="Q2935" s="5" t="s">
        <v>8317</v>
      </c>
      <c r="R2935" t="s">
        <v>8359</v>
      </c>
      <c r="S2935" s="9">
        <f t="shared" si="182"/>
        <v>42495.748298611106</v>
      </c>
      <c r="T2935" s="9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5">
        <f t="shared" si="180"/>
        <v>200</v>
      </c>
      <c r="E2936"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>
        <f t="shared" si="181"/>
        <v>1350</v>
      </c>
      <c r="Q2936" s="5" t="s">
        <v>8317</v>
      </c>
      <c r="R2936" t="s">
        <v>8359</v>
      </c>
      <c r="S2936" s="9">
        <f t="shared" si="182"/>
        <v>41775.427824074075</v>
      </c>
      <c r="T2936" s="9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5">
        <f t="shared" si="180"/>
        <v>31</v>
      </c>
      <c r="E2937"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>
        <f t="shared" si="181"/>
        <v>1765.5</v>
      </c>
      <c r="Q2937" s="5" t="s">
        <v>8317</v>
      </c>
      <c r="R2937" t="s">
        <v>8359</v>
      </c>
      <c r="S2937" s="9">
        <f t="shared" si="182"/>
        <v>42553.375092592592</v>
      </c>
      <c r="T2937" s="9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5">
        <f t="shared" si="180"/>
        <v>280</v>
      </c>
      <c r="E2938"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>
        <f t="shared" si="181"/>
        <v>640</v>
      </c>
      <c r="Q2938" s="5" t="s">
        <v>8317</v>
      </c>
      <c r="R2938" t="s">
        <v>8359</v>
      </c>
      <c r="S2938" s="9">
        <f t="shared" si="182"/>
        <v>41912.442395833328</v>
      </c>
      <c r="T2938" s="9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5">
        <f t="shared" si="180"/>
        <v>500</v>
      </c>
      <c r="E2939"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>
        <f t="shared" si="181"/>
        <v>1000</v>
      </c>
      <c r="Q2939" s="5" t="s">
        <v>8317</v>
      </c>
      <c r="R2939" t="s">
        <v>8359</v>
      </c>
      <c r="S2939" s="9">
        <f t="shared" si="182"/>
        <v>41803.248993055553</v>
      </c>
      <c r="T2939" s="9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5">
        <f t="shared" si="180"/>
        <v>55</v>
      </c>
      <c r="E2940"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>
        <f t="shared" si="181"/>
        <v>2027.5</v>
      </c>
      <c r="Q2940" s="5" t="s">
        <v>8317</v>
      </c>
      <c r="R2940" t="s">
        <v>8359</v>
      </c>
      <c r="S2940" s="9">
        <f t="shared" si="182"/>
        <v>42004.495532407404</v>
      </c>
      <c r="T2940" s="9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5">
        <f t="shared" si="180"/>
        <v>230</v>
      </c>
      <c r="E2941"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>
        <f t="shared" si="181"/>
        <v>4115</v>
      </c>
      <c r="Q2941" s="5" t="s">
        <v>8317</v>
      </c>
      <c r="R2941" t="s">
        <v>8359</v>
      </c>
      <c r="S2941" s="9">
        <f t="shared" si="182"/>
        <v>41845.60083333333</v>
      </c>
      <c r="T2941" s="9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5">
        <f t="shared" si="180"/>
        <v>181</v>
      </c>
      <c r="E2942"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>
        <f t="shared" si="181"/>
        <v>1340.5</v>
      </c>
      <c r="Q2942" s="5" t="s">
        <v>8317</v>
      </c>
      <c r="R2942" t="s">
        <v>8359</v>
      </c>
      <c r="S2942" s="9">
        <f t="shared" si="182"/>
        <v>41982.565023148149</v>
      </c>
      <c r="T2942" s="9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5">
        <f t="shared" si="180"/>
        <v>-24999</v>
      </c>
      <c r="E2943">
        <v>25000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>
        <f t="shared" si="181"/>
        <v>0.5</v>
      </c>
      <c r="Q2943" s="5" t="s">
        <v>8317</v>
      </c>
      <c r="R2943" t="s">
        <v>8357</v>
      </c>
      <c r="S2943" s="9">
        <f t="shared" si="182"/>
        <v>42034.751793981479</v>
      </c>
      <c r="T2943" s="9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5">
        <f t="shared" si="180"/>
        <v>-159150</v>
      </c>
      <c r="E2944">
        <v>200000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>
        <f t="shared" si="181"/>
        <v>20425</v>
      </c>
      <c r="Q2944" s="5" t="s">
        <v>8317</v>
      </c>
      <c r="R2944" t="s">
        <v>8357</v>
      </c>
      <c r="S2944" s="9">
        <f t="shared" si="182"/>
        <v>42334.595590277771</v>
      </c>
      <c r="T2944" s="9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5">
        <f t="shared" si="180"/>
        <v>-3000</v>
      </c>
      <c r="E2945">
        <v>3000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>
        <f t="shared" si="181"/>
        <v>0</v>
      </c>
      <c r="Q2945" s="5" t="s">
        <v>8317</v>
      </c>
      <c r="R2945" t="s">
        <v>8357</v>
      </c>
      <c r="S2945" s="9">
        <f t="shared" si="182"/>
        <v>42076.921064814807</v>
      </c>
      <c r="T2945" s="9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5">
        <f t="shared" si="180"/>
        <v>-9900</v>
      </c>
      <c r="E2946">
        <v>10000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>
        <f t="shared" si="181"/>
        <v>50</v>
      </c>
      <c r="Q2946" s="5" t="s">
        <v>8317</v>
      </c>
      <c r="R2946" t="s">
        <v>8357</v>
      </c>
      <c r="S2946" s="9">
        <f t="shared" si="182"/>
        <v>42132.705995370365</v>
      </c>
      <c r="T2946" s="9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5">
        <f t="shared" ref="D2947:D3010" si="184">F2947-E2947</f>
        <v>-50000</v>
      </c>
      <c r="E2947">
        <v>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>
        <f t="shared" ref="P2947:P3010" si="185">AVERAGE(D2947:E2947)</f>
        <v>0</v>
      </c>
      <c r="Q2947" s="5" t="s">
        <v>8317</v>
      </c>
      <c r="R2947" t="s">
        <v>8357</v>
      </c>
      <c r="S2947" s="9">
        <f t="shared" ref="S2947:S3010" si="186">(K2947/86400)+25569+(-5/24)</f>
        <v>42117.931250000001</v>
      </c>
      <c r="T2947" s="9">
        <f t="shared" ref="T2947:T3010" si="187">(J2947/86400)+25569+(-5/24)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5">
        <f t="shared" si="184"/>
        <v>-1998</v>
      </c>
      <c r="E2948">
        <v>2000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>
        <f t="shared" si="185"/>
        <v>1</v>
      </c>
      <c r="Q2948" s="5" t="s">
        <v>8317</v>
      </c>
      <c r="R2948" t="s">
        <v>8357</v>
      </c>
      <c r="S2948" s="9">
        <f t="shared" si="186"/>
        <v>42567.322824074072</v>
      </c>
      <c r="T2948" s="9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5">
        <f t="shared" si="184"/>
        <v>-23928</v>
      </c>
      <c r="E2949">
        <v>25000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>
        <f t="shared" si="185"/>
        <v>536</v>
      </c>
      <c r="Q2949" s="5" t="s">
        <v>8317</v>
      </c>
      <c r="R2949" t="s">
        <v>8357</v>
      </c>
      <c r="S2949" s="9">
        <f t="shared" si="186"/>
        <v>42649.353784722225</v>
      </c>
      <c r="T2949" s="9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5">
        <f t="shared" si="184"/>
        <v>-499976</v>
      </c>
      <c r="E2950">
        <v>500000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>
        <f t="shared" si="185"/>
        <v>12</v>
      </c>
      <c r="Q2950" s="5" t="s">
        <v>8317</v>
      </c>
      <c r="R2950" t="s">
        <v>8357</v>
      </c>
      <c r="S2950" s="9">
        <f t="shared" si="186"/>
        <v>42097.440891203696</v>
      </c>
      <c r="T2950" s="9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5">
        <f t="shared" si="184"/>
        <v>-975</v>
      </c>
      <c r="E2951">
        <v>1000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>
        <f t="shared" si="185"/>
        <v>12.5</v>
      </c>
      <c r="Q2951" s="5" t="s">
        <v>8317</v>
      </c>
      <c r="R2951" t="s">
        <v>8357</v>
      </c>
      <c r="S2951" s="9">
        <f t="shared" si="186"/>
        <v>42297.61478009259</v>
      </c>
      <c r="T2951" s="9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5">
        <f t="shared" si="184"/>
        <v>-5000000</v>
      </c>
      <c r="E2952">
        <v>5000000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>
        <f t="shared" si="185"/>
        <v>0</v>
      </c>
      <c r="Q2952" s="5" t="s">
        <v>8317</v>
      </c>
      <c r="R2952" t="s">
        <v>8357</v>
      </c>
      <c r="S2952" s="9">
        <f t="shared" si="186"/>
        <v>42362.156851851854</v>
      </c>
      <c r="T2952" s="9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5">
        <f t="shared" si="184"/>
        <v>-48904</v>
      </c>
      <c r="E2953">
        <v>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>
        <f t="shared" si="185"/>
        <v>548</v>
      </c>
      <c r="Q2953" s="5" t="s">
        <v>8317</v>
      </c>
      <c r="R2953" t="s">
        <v>8357</v>
      </c>
      <c r="S2953" s="9">
        <f t="shared" si="186"/>
        <v>41872.594594907401</v>
      </c>
      <c r="T2953" s="9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5">
        <f t="shared" si="184"/>
        <v>-18395</v>
      </c>
      <c r="E2954">
        <v>20000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>
        <f t="shared" si="185"/>
        <v>802.5</v>
      </c>
      <c r="Q2954" s="5" t="s">
        <v>8317</v>
      </c>
      <c r="R2954" t="s">
        <v>8357</v>
      </c>
      <c r="S2954" s="9">
        <f t="shared" si="186"/>
        <v>42628.481932870367</v>
      </c>
      <c r="T2954" s="9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5">
        <f t="shared" si="184"/>
        <v>-399395</v>
      </c>
      <c r="E2955">
        <v>400000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>
        <f t="shared" si="185"/>
        <v>302.5</v>
      </c>
      <c r="Q2955" s="5" t="s">
        <v>8317</v>
      </c>
      <c r="R2955" t="s">
        <v>8357</v>
      </c>
      <c r="S2955" s="9">
        <f t="shared" si="186"/>
        <v>42255.583576388883</v>
      </c>
      <c r="T2955" s="9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5">
        <f t="shared" si="184"/>
        <v>-15000</v>
      </c>
      <c r="E2956">
        <v>15000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>
        <f t="shared" si="185"/>
        <v>0</v>
      </c>
      <c r="Q2956" s="5" t="s">
        <v>8317</v>
      </c>
      <c r="R2956" t="s">
        <v>8357</v>
      </c>
      <c r="S2956" s="9">
        <f t="shared" si="186"/>
        <v>42790.375034722216</v>
      </c>
      <c r="T2956" s="9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5">
        <f t="shared" si="184"/>
        <v>-485</v>
      </c>
      <c r="E2957">
        <v>1200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>
        <f t="shared" si="185"/>
        <v>357.5</v>
      </c>
      <c r="Q2957" s="5" t="s">
        <v>8317</v>
      </c>
      <c r="R2957" t="s">
        <v>8357</v>
      </c>
      <c r="S2957" s="9">
        <f t="shared" si="186"/>
        <v>42141.532974537033</v>
      </c>
      <c r="T2957" s="9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5">
        <f t="shared" si="184"/>
        <v>-6578</v>
      </c>
      <c r="E2958">
        <v>7900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>
        <f t="shared" si="185"/>
        <v>661</v>
      </c>
      <c r="Q2958" s="5" t="s">
        <v>8317</v>
      </c>
      <c r="R2958" t="s">
        <v>8357</v>
      </c>
      <c r="S2958" s="9">
        <f t="shared" si="186"/>
        <v>42464.750578703701</v>
      </c>
      <c r="T2958" s="9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5">
        <f t="shared" si="184"/>
        <v>-14720</v>
      </c>
      <c r="E2959">
        <v>15000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>
        <f t="shared" si="185"/>
        <v>140</v>
      </c>
      <c r="Q2959" s="5" t="s">
        <v>8317</v>
      </c>
      <c r="R2959" t="s">
        <v>8357</v>
      </c>
      <c r="S2959" s="9">
        <f t="shared" si="186"/>
        <v>42030.80291666666</v>
      </c>
      <c r="T2959" s="9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5">
        <f t="shared" si="184"/>
        <v>-80000</v>
      </c>
      <c r="E2960">
        <v>80000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>
        <f t="shared" si="185"/>
        <v>0</v>
      </c>
      <c r="Q2960" s="5" t="s">
        <v>8317</v>
      </c>
      <c r="R2960" t="s">
        <v>8357</v>
      </c>
      <c r="S2960" s="9">
        <f t="shared" si="186"/>
        <v>42438.570798611108</v>
      </c>
      <c r="T2960" s="9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5">
        <f t="shared" si="184"/>
        <v>-10000</v>
      </c>
      <c r="E2961">
        <v>10000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>
        <f t="shared" si="185"/>
        <v>0</v>
      </c>
      <c r="Q2961" s="5" t="s">
        <v>8317</v>
      </c>
      <c r="R2961" t="s">
        <v>8357</v>
      </c>
      <c r="S2961" s="9">
        <f t="shared" si="186"/>
        <v>42497.800057870372</v>
      </c>
      <c r="T2961" s="9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5">
        <f t="shared" si="184"/>
        <v>-30000000</v>
      </c>
      <c r="E2962">
        <v>30000000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>
        <f t="shared" si="185"/>
        <v>0</v>
      </c>
      <c r="Q2962" s="5" t="s">
        <v>8317</v>
      </c>
      <c r="R2962" t="s">
        <v>8357</v>
      </c>
      <c r="S2962" s="9">
        <f t="shared" si="186"/>
        <v>41863.54887731481</v>
      </c>
      <c r="T2962" s="9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5">
        <f t="shared" si="184"/>
        <v>481</v>
      </c>
      <c r="E2963"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>
        <f t="shared" si="185"/>
        <v>2740.5</v>
      </c>
      <c r="Q2963" s="5" t="s">
        <v>8317</v>
      </c>
      <c r="R2963" t="s">
        <v>8318</v>
      </c>
      <c r="S2963" s="9">
        <f t="shared" si="186"/>
        <v>42061.004155092589</v>
      </c>
      <c r="T2963" s="9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5">
        <f t="shared" si="184"/>
        <v>218</v>
      </c>
      <c r="E2964"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>
        <f t="shared" si="185"/>
        <v>609</v>
      </c>
      <c r="Q2964" s="5" t="s">
        <v>8317</v>
      </c>
      <c r="R2964" t="s">
        <v>8318</v>
      </c>
      <c r="S2964" s="9">
        <f t="shared" si="186"/>
        <v>42036.035949074074</v>
      </c>
      <c r="T2964" s="9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5">
        <f t="shared" si="184"/>
        <v>685</v>
      </c>
      <c r="E2965"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>
        <f t="shared" si="185"/>
        <v>5342.5</v>
      </c>
      <c r="Q2965" s="5" t="s">
        <v>8317</v>
      </c>
      <c r="R2965" t="s">
        <v>8318</v>
      </c>
      <c r="S2965" s="9">
        <f t="shared" si="186"/>
        <v>42157.26185185185</v>
      </c>
      <c r="T2965" s="9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5">
        <f t="shared" si="184"/>
        <v>35.6899999999996</v>
      </c>
      <c r="E2966"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>
        <f t="shared" si="185"/>
        <v>2517.8449999999998</v>
      </c>
      <c r="Q2966" s="5" t="s">
        <v>8317</v>
      </c>
      <c r="R2966" t="s">
        <v>8318</v>
      </c>
      <c r="S2966" s="9">
        <f t="shared" si="186"/>
        <v>41827.701608796291</v>
      </c>
      <c r="T2966" s="9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5">
        <f t="shared" si="184"/>
        <v>135</v>
      </c>
      <c r="E2967"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>
        <f t="shared" si="185"/>
        <v>817.5</v>
      </c>
      <c r="Q2967" s="5" t="s">
        <v>8317</v>
      </c>
      <c r="R2967" t="s">
        <v>8318</v>
      </c>
      <c r="S2967" s="9">
        <f t="shared" si="186"/>
        <v>42162.521215277775</v>
      </c>
      <c r="T2967" s="9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5">
        <f t="shared" si="184"/>
        <v>1363</v>
      </c>
      <c r="E2968"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>
        <f t="shared" si="185"/>
        <v>5681.5</v>
      </c>
      <c r="Q2968" s="5" t="s">
        <v>8317</v>
      </c>
      <c r="R2968" t="s">
        <v>8318</v>
      </c>
      <c r="S2968" s="9">
        <f t="shared" si="186"/>
        <v>42233.530231481483</v>
      </c>
      <c r="T2968" s="9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5">
        <f t="shared" si="184"/>
        <v>696</v>
      </c>
      <c r="E2969"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>
        <f t="shared" si="185"/>
        <v>2848</v>
      </c>
      <c r="Q2969" s="5" t="s">
        <v>8317</v>
      </c>
      <c r="R2969" t="s">
        <v>8318</v>
      </c>
      <c r="S2969" s="9">
        <f t="shared" si="186"/>
        <v>42041.989490740736</v>
      </c>
      <c r="T2969" s="9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5">
        <f t="shared" si="184"/>
        <v>210</v>
      </c>
      <c r="E2970"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>
        <f t="shared" si="185"/>
        <v>1855</v>
      </c>
      <c r="Q2970" s="5" t="s">
        <v>8317</v>
      </c>
      <c r="R2970" t="s">
        <v>8318</v>
      </c>
      <c r="S2970" s="9">
        <f t="shared" si="186"/>
        <v>42585.315509259257</v>
      </c>
      <c r="T2970" s="9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5">
        <f t="shared" si="184"/>
        <v>625</v>
      </c>
      <c r="E2971"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>
        <f t="shared" si="185"/>
        <v>812.5</v>
      </c>
      <c r="Q2971" s="5" t="s">
        <v>8317</v>
      </c>
      <c r="R2971" t="s">
        <v>8318</v>
      </c>
      <c r="S2971" s="9">
        <f t="shared" si="186"/>
        <v>42097.578159722216</v>
      </c>
      <c r="T2971" s="9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5">
        <f t="shared" si="184"/>
        <v>360</v>
      </c>
      <c r="E2972"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>
        <f t="shared" si="185"/>
        <v>3180</v>
      </c>
      <c r="Q2972" s="5" t="s">
        <v>8317</v>
      </c>
      <c r="R2972" t="s">
        <v>8318</v>
      </c>
      <c r="S2972" s="9">
        <f t="shared" si="186"/>
        <v>41808.461238425924</v>
      </c>
      <c r="T2972" s="9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5">
        <f t="shared" si="184"/>
        <v>5</v>
      </c>
      <c r="E2973"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>
        <f t="shared" si="185"/>
        <v>1602.5</v>
      </c>
      <c r="Q2973" s="5" t="s">
        <v>8317</v>
      </c>
      <c r="R2973" t="s">
        <v>8318</v>
      </c>
      <c r="S2973" s="9">
        <f t="shared" si="186"/>
        <v>41852.449976851851</v>
      </c>
      <c r="T2973" s="9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5">
        <f t="shared" si="184"/>
        <v>107</v>
      </c>
      <c r="E2974"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>
        <f t="shared" si="185"/>
        <v>1053.5</v>
      </c>
      <c r="Q2974" s="5" t="s">
        <v>8317</v>
      </c>
      <c r="R2974" t="s">
        <v>8318</v>
      </c>
      <c r="S2974" s="9">
        <f t="shared" si="186"/>
        <v>42693.90185185185</v>
      </c>
      <c r="T2974" s="9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5">
        <f t="shared" si="184"/>
        <v>3740</v>
      </c>
      <c r="E2975"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>
        <f t="shared" si="185"/>
        <v>4370</v>
      </c>
      <c r="Q2975" s="5" t="s">
        <v>8317</v>
      </c>
      <c r="R2975" t="s">
        <v>8318</v>
      </c>
      <c r="S2975" s="9">
        <f t="shared" si="186"/>
        <v>42341.610046296293</v>
      </c>
      <c r="T2975" s="9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5">
        <f t="shared" si="184"/>
        <v>100</v>
      </c>
      <c r="E2976"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>
        <f t="shared" si="185"/>
        <v>2550</v>
      </c>
      <c r="Q2976" s="5" t="s">
        <v>8317</v>
      </c>
      <c r="R2976" t="s">
        <v>8318</v>
      </c>
      <c r="S2976" s="9">
        <f t="shared" si="186"/>
        <v>41879.852673611109</v>
      </c>
      <c r="T2976" s="9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5">
        <f t="shared" si="184"/>
        <v>10</v>
      </c>
      <c r="E2977"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>
        <f t="shared" si="185"/>
        <v>4005</v>
      </c>
      <c r="Q2977" s="5" t="s">
        <v>8317</v>
      </c>
      <c r="R2977" t="s">
        <v>8318</v>
      </c>
      <c r="S2977" s="9">
        <f t="shared" si="186"/>
        <v>41941.475532407407</v>
      </c>
      <c r="T2977" s="9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5">
        <f t="shared" si="184"/>
        <v>50</v>
      </c>
      <c r="E2978"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>
        <f t="shared" si="185"/>
        <v>60</v>
      </c>
      <c r="Q2978" s="5" t="s">
        <v>8317</v>
      </c>
      <c r="R2978" t="s">
        <v>8318</v>
      </c>
      <c r="S2978" s="9">
        <f t="shared" si="186"/>
        <v>42425.522337962961</v>
      </c>
      <c r="T2978" s="9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5">
        <f t="shared" si="184"/>
        <v>407</v>
      </c>
      <c r="E2979"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>
        <f t="shared" si="185"/>
        <v>1703.5</v>
      </c>
      <c r="Q2979" s="5" t="s">
        <v>8317</v>
      </c>
      <c r="R2979" t="s">
        <v>8318</v>
      </c>
      <c r="S2979" s="9">
        <f t="shared" si="186"/>
        <v>42026.672847222224</v>
      </c>
      <c r="T2979" s="9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5">
        <f t="shared" si="184"/>
        <v>221</v>
      </c>
      <c r="E2980"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>
        <f t="shared" si="185"/>
        <v>485.5</v>
      </c>
      <c r="Q2980" s="5" t="s">
        <v>8317</v>
      </c>
      <c r="R2980" t="s">
        <v>8318</v>
      </c>
      <c r="S2980" s="9">
        <f t="shared" si="186"/>
        <v>41922.432256944441</v>
      </c>
      <c r="T2980" s="9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5">
        <f t="shared" si="184"/>
        <v>70</v>
      </c>
      <c r="E2981"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>
        <f t="shared" si="185"/>
        <v>2535</v>
      </c>
      <c r="Q2981" s="5" t="s">
        <v>8317</v>
      </c>
      <c r="R2981" t="s">
        <v>8318</v>
      </c>
      <c r="S2981" s="9">
        <f t="shared" si="186"/>
        <v>41993.616006944438</v>
      </c>
      <c r="T2981" s="9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5">
        <f t="shared" si="184"/>
        <v>275</v>
      </c>
      <c r="E2982"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>
        <f t="shared" si="185"/>
        <v>1637.5</v>
      </c>
      <c r="Q2982" s="5" t="s">
        <v>8317</v>
      </c>
      <c r="R2982" t="s">
        <v>8318</v>
      </c>
      <c r="S2982" s="9">
        <f t="shared" si="186"/>
        <v>42219.70752314815</v>
      </c>
      <c r="T2982" s="9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5">
        <f t="shared" si="184"/>
        <v>1157</v>
      </c>
      <c r="E2983"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>
        <f t="shared" si="185"/>
        <v>2578.5</v>
      </c>
      <c r="Q2983" s="5" t="s">
        <v>8317</v>
      </c>
      <c r="R2983" t="s">
        <v>8357</v>
      </c>
      <c r="S2983" s="9">
        <f t="shared" si="186"/>
        <v>42225.351342592585</v>
      </c>
      <c r="T2983" s="9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5">
        <f t="shared" si="184"/>
        <v>103</v>
      </c>
      <c r="E2984"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>
        <f t="shared" si="185"/>
        <v>2551.5</v>
      </c>
      <c r="Q2984" s="5" t="s">
        <v>8317</v>
      </c>
      <c r="R2984" t="s">
        <v>8357</v>
      </c>
      <c r="S2984" s="9">
        <f t="shared" si="186"/>
        <v>42381.478506944441</v>
      </c>
      <c r="T2984" s="9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5">
        <f t="shared" si="184"/>
        <v>53985.91</v>
      </c>
      <c r="E2985"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>
        <f t="shared" si="185"/>
        <v>84992.955000000002</v>
      </c>
      <c r="Q2985" s="5" t="s">
        <v>8317</v>
      </c>
      <c r="R2985" t="s">
        <v>8357</v>
      </c>
      <c r="S2985" s="9">
        <f t="shared" si="186"/>
        <v>41894.424027777779</v>
      </c>
      <c r="T2985" s="9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5">
        <f t="shared" si="184"/>
        <v>88</v>
      </c>
      <c r="E2986"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>
        <f t="shared" si="185"/>
        <v>12544</v>
      </c>
      <c r="Q2986" s="5" t="s">
        <v>8317</v>
      </c>
      <c r="R2986" t="s">
        <v>8357</v>
      </c>
      <c r="S2986" s="9">
        <f t="shared" si="186"/>
        <v>42576.070381944439</v>
      </c>
      <c r="T2986" s="9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5">
        <f t="shared" si="184"/>
        <v>2165</v>
      </c>
      <c r="E2987"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>
        <f t="shared" si="185"/>
        <v>6082.5</v>
      </c>
      <c r="Q2987" s="5" t="s">
        <v>8317</v>
      </c>
      <c r="R2987" t="s">
        <v>8357</v>
      </c>
      <c r="S2987" s="9">
        <f t="shared" si="186"/>
        <v>42654.765370370369</v>
      </c>
      <c r="T2987" s="9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5">
        <f t="shared" si="184"/>
        <v>132</v>
      </c>
      <c r="E2988"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>
        <f t="shared" si="185"/>
        <v>1266</v>
      </c>
      <c r="Q2988" s="5" t="s">
        <v>8317</v>
      </c>
      <c r="R2988" t="s">
        <v>8357</v>
      </c>
      <c r="S2988" s="9">
        <f t="shared" si="186"/>
        <v>42431.29173611111</v>
      </c>
      <c r="T2988" s="9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5">
        <f t="shared" si="184"/>
        <v>2600.2000000000007</v>
      </c>
      <c r="E2989"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>
        <f t="shared" si="185"/>
        <v>13800.1</v>
      </c>
      <c r="Q2989" s="5" t="s">
        <v>8317</v>
      </c>
      <c r="R2989" t="s">
        <v>8357</v>
      </c>
      <c r="S2989" s="9">
        <f t="shared" si="186"/>
        <v>42627.098969907405</v>
      </c>
      <c r="T2989" s="9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5">
        <f t="shared" si="184"/>
        <v>0</v>
      </c>
      <c r="E2990"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>
        <f t="shared" si="185"/>
        <v>500</v>
      </c>
      <c r="Q2990" s="5" t="s">
        <v>8317</v>
      </c>
      <c r="R2990" t="s">
        <v>8357</v>
      </c>
      <c r="S2990" s="9">
        <f t="shared" si="186"/>
        <v>42511.153715277775</v>
      </c>
      <c r="T2990" s="9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5">
        <f t="shared" si="184"/>
        <v>15307</v>
      </c>
      <c r="E2991"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>
        <f t="shared" si="185"/>
        <v>17653.5</v>
      </c>
      <c r="Q2991" s="5" t="s">
        <v>8317</v>
      </c>
      <c r="R2991" t="s">
        <v>8357</v>
      </c>
      <c r="S2991" s="9">
        <f t="shared" si="186"/>
        <v>42336.812060185184</v>
      </c>
      <c r="T2991" s="9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5">
        <f t="shared" si="184"/>
        <v>0</v>
      </c>
      <c r="E2992"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>
        <f t="shared" si="185"/>
        <v>5000</v>
      </c>
      <c r="Q2992" s="5" t="s">
        <v>8317</v>
      </c>
      <c r="R2992" t="s">
        <v>8357</v>
      </c>
      <c r="S2992" s="9">
        <f t="shared" si="186"/>
        <v>42341.365972222215</v>
      </c>
      <c r="T2992" s="9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5">
        <f t="shared" si="184"/>
        <v>280</v>
      </c>
      <c r="E2993"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>
        <f t="shared" si="185"/>
        <v>4390</v>
      </c>
      <c r="Q2993" s="5" t="s">
        <v>8317</v>
      </c>
      <c r="R2993" t="s">
        <v>8357</v>
      </c>
      <c r="S2993" s="9">
        <f t="shared" si="186"/>
        <v>42740.628819444442</v>
      </c>
      <c r="T2993" s="9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5">
        <f t="shared" si="184"/>
        <v>135</v>
      </c>
      <c r="E2994"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>
        <f t="shared" si="185"/>
        <v>1567.5</v>
      </c>
      <c r="Q2994" s="5" t="s">
        <v>8317</v>
      </c>
      <c r="R2994" t="s">
        <v>8357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5">
        <f t="shared" si="184"/>
        <v>3</v>
      </c>
      <c r="E2995"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>
        <f t="shared" si="185"/>
        <v>501.5</v>
      </c>
      <c r="Q2995" s="5" t="s">
        <v>8317</v>
      </c>
      <c r="R2995" t="s">
        <v>8357</v>
      </c>
      <c r="S2995" s="9">
        <f t="shared" si="186"/>
        <v>42390.63040509259</v>
      </c>
      <c r="T2995" s="9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5">
        <f t="shared" si="184"/>
        <v>1073.24</v>
      </c>
      <c r="E2996"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>
        <f t="shared" si="185"/>
        <v>686.62</v>
      </c>
      <c r="Q2996" s="5" t="s">
        <v>8317</v>
      </c>
      <c r="R2996" t="s">
        <v>8357</v>
      </c>
      <c r="S2996" s="9">
        <f t="shared" si="186"/>
        <v>41885.270509259259</v>
      </c>
      <c r="T2996" s="9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5">
        <f t="shared" si="184"/>
        <v>744</v>
      </c>
      <c r="E2997"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>
        <f t="shared" si="185"/>
        <v>7872</v>
      </c>
      <c r="Q2997" s="5" t="s">
        <v>8317</v>
      </c>
      <c r="R2997" t="s">
        <v>8357</v>
      </c>
      <c r="S2997" s="9">
        <f t="shared" si="186"/>
        <v>42724.456840277773</v>
      </c>
      <c r="T2997" s="9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5">
        <f t="shared" si="184"/>
        <v>25180</v>
      </c>
      <c r="E2998"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>
        <f t="shared" si="185"/>
        <v>30090</v>
      </c>
      <c r="Q2998" s="5" t="s">
        <v>8317</v>
      </c>
      <c r="R2998" t="s">
        <v>8357</v>
      </c>
      <c r="S2998" s="9">
        <f t="shared" si="186"/>
        <v>42090.704166666663</v>
      </c>
      <c r="T2998" s="9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5">
        <f t="shared" si="184"/>
        <v>373</v>
      </c>
      <c r="E2999"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>
        <f t="shared" si="185"/>
        <v>5186.5</v>
      </c>
      <c r="Q2999" s="5" t="s">
        <v>8317</v>
      </c>
      <c r="R2999" t="s">
        <v>8357</v>
      </c>
      <c r="S2999" s="9">
        <f t="shared" si="186"/>
        <v>42775.525381944441</v>
      </c>
      <c r="T2999" s="9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5">
        <f t="shared" si="184"/>
        <v>1514.5</v>
      </c>
      <c r="E3000"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>
        <f t="shared" si="185"/>
        <v>25757.25</v>
      </c>
      <c r="Q3000" s="5" t="s">
        <v>8317</v>
      </c>
      <c r="R3000" t="s">
        <v>8357</v>
      </c>
      <c r="S3000" s="9">
        <f t="shared" si="186"/>
        <v>41777.985289351847</v>
      </c>
      <c r="T3000" s="9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5">
        <f t="shared" si="184"/>
        <v>255</v>
      </c>
      <c r="E3001"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>
        <f t="shared" si="185"/>
        <v>802.5</v>
      </c>
      <c r="Q3001" s="5" t="s">
        <v>8317</v>
      </c>
      <c r="R3001" t="s">
        <v>8357</v>
      </c>
      <c r="S3001" s="9">
        <f t="shared" si="186"/>
        <v>42780.531944444439</v>
      </c>
      <c r="T3001" s="9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5">
        <f t="shared" si="184"/>
        <v>0</v>
      </c>
      <c r="E3002"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>
        <f t="shared" si="185"/>
        <v>250</v>
      </c>
      <c r="Q3002" s="5" t="s">
        <v>8317</v>
      </c>
      <c r="R3002" t="s">
        <v>8357</v>
      </c>
      <c r="S3002" s="9">
        <f t="shared" si="186"/>
        <v>42752.61886574074</v>
      </c>
      <c r="T3002" s="9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5">
        <f t="shared" si="184"/>
        <v>15777.009999999998</v>
      </c>
      <c r="E3003"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>
        <f t="shared" si="185"/>
        <v>11495.504999999999</v>
      </c>
      <c r="Q3003" s="5" t="s">
        <v>8317</v>
      </c>
      <c r="R3003" t="s">
        <v>8357</v>
      </c>
      <c r="S3003" s="9">
        <f t="shared" si="186"/>
        <v>42534.687291666669</v>
      </c>
      <c r="T3003" s="9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5">
        <f t="shared" si="184"/>
        <v>595.43000000000029</v>
      </c>
      <c r="E3004"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>
        <f t="shared" si="185"/>
        <v>3797.7150000000001</v>
      </c>
      <c r="Q3004" s="5" t="s">
        <v>8317</v>
      </c>
      <c r="R3004" t="s">
        <v>8357</v>
      </c>
      <c r="S3004" s="9">
        <f t="shared" si="186"/>
        <v>41239.627916666665</v>
      </c>
      <c r="T3004" s="9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5">
        <f t="shared" si="184"/>
        <v>35</v>
      </c>
      <c r="E3005"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>
        <f t="shared" si="185"/>
        <v>1517.5</v>
      </c>
      <c r="Q3005" s="5" t="s">
        <v>8317</v>
      </c>
      <c r="R3005" t="s">
        <v>8357</v>
      </c>
      <c r="S3005" s="9">
        <f t="shared" si="186"/>
        <v>42398.640925925924</v>
      </c>
      <c r="T3005" s="9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5">
        <f t="shared" si="184"/>
        <v>5126</v>
      </c>
      <c r="E3006"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>
        <f t="shared" si="185"/>
        <v>22563</v>
      </c>
      <c r="Q3006" s="5" t="s">
        <v>8317</v>
      </c>
      <c r="R3006" t="s">
        <v>8357</v>
      </c>
      <c r="S3006" s="9">
        <f t="shared" si="186"/>
        <v>41928.672731481478</v>
      </c>
      <c r="T3006" s="9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5">
        <f t="shared" si="184"/>
        <v>2172.6000000000004</v>
      </c>
      <c r="E3007"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>
        <f t="shared" si="185"/>
        <v>6386.3</v>
      </c>
      <c r="Q3007" s="5" t="s">
        <v>8317</v>
      </c>
      <c r="R3007" t="s">
        <v>8357</v>
      </c>
      <c r="S3007" s="9">
        <f t="shared" si="186"/>
        <v>41888.466493055552</v>
      </c>
      <c r="T3007" s="9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5">
        <f t="shared" si="184"/>
        <v>620</v>
      </c>
      <c r="E3008"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>
        <f t="shared" si="185"/>
        <v>4310</v>
      </c>
      <c r="Q3008" s="5" t="s">
        <v>8317</v>
      </c>
      <c r="R3008" t="s">
        <v>8357</v>
      </c>
      <c r="S3008" s="9">
        <f t="shared" si="186"/>
        <v>41957.54850694444</v>
      </c>
      <c r="T3008" s="9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5">
        <f t="shared" si="184"/>
        <v>480</v>
      </c>
      <c r="E3009"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>
        <f t="shared" si="185"/>
        <v>540</v>
      </c>
      <c r="Q3009" s="5" t="s">
        <v>8317</v>
      </c>
      <c r="R3009" t="s">
        <v>8357</v>
      </c>
      <c r="S3009" s="9">
        <f t="shared" si="186"/>
        <v>42098.007905092592</v>
      </c>
      <c r="T3009" s="9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5">
        <f t="shared" si="184"/>
        <v>35</v>
      </c>
      <c r="E3010"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>
        <f t="shared" si="185"/>
        <v>1517.5</v>
      </c>
      <c r="Q3010" s="5" t="s">
        <v>8317</v>
      </c>
      <c r="R3010" t="s">
        <v>8357</v>
      </c>
      <c r="S3010" s="9">
        <f t="shared" si="186"/>
        <v>42360.003692129627</v>
      </c>
      <c r="T3010" s="9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5">
        <f t="shared" ref="D3011:D3074" si="188">F3011-E3011</f>
        <v>4939</v>
      </c>
      <c r="E3011"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>
        <f t="shared" ref="P3011:P3074" si="189">AVERAGE(D3011:E3011)</f>
        <v>14969.5</v>
      </c>
      <c r="Q3011" s="5" t="s">
        <v>8317</v>
      </c>
      <c r="R3011" t="s">
        <v>8357</v>
      </c>
      <c r="S3011" s="9">
        <f t="shared" ref="S3011:S3074" si="190">(K3011/86400)+25569+(-5/24)</f>
        <v>41939.361574074072</v>
      </c>
      <c r="T3011" s="9">
        <f t="shared" ref="T3011:T3074" si="191">(J3011/86400)+25569+(-5/24)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5">
        <f t="shared" si="188"/>
        <v>870</v>
      </c>
      <c r="E3012"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>
        <f t="shared" si="189"/>
        <v>1185</v>
      </c>
      <c r="Q3012" s="5" t="s">
        <v>8317</v>
      </c>
      <c r="R3012" t="s">
        <v>8357</v>
      </c>
      <c r="S3012" s="9">
        <f t="shared" si="190"/>
        <v>41996.624062499999</v>
      </c>
      <c r="T3012" s="9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5">
        <f t="shared" si="188"/>
        <v>71</v>
      </c>
      <c r="E3013"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>
        <f t="shared" si="189"/>
        <v>185.5</v>
      </c>
      <c r="Q3013" s="5" t="s">
        <v>8317</v>
      </c>
      <c r="R3013" t="s">
        <v>8357</v>
      </c>
      <c r="S3013" s="9">
        <f t="shared" si="190"/>
        <v>42334.260601851849</v>
      </c>
      <c r="T3013" s="9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5">
        <f t="shared" si="188"/>
        <v>685</v>
      </c>
      <c r="E3014"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>
        <f t="shared" si="189"/>
        <v>2342.5</v>
      </c>
      <c r="Q3014" s="5" t="s">
        <v>8317</v>
      </c>
      <c r="R3014" t="s">
        <v>8357</v>
      </c>
      <c r="S3014" s="9">
        <f t="shared" si="190"/>
        <v>42024.494560185187</v>
      </c>
      <c r="T3014" s="9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5">
        <f t="shared" si="188"/>
        <v>5696</v>
      </c>
      <c r="E3015"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>
        <f t="shared" si="189"/>
        <v>7848</v>
      </c>
      <c r="Q3015" s="5" t="s">
        <v>8317</v>
      </c>
      <c r="R3015" t="s">
        <v>8357</v>
      </c>
      <c r="S3015" s="9">
        <f t="shared" si="190"/>
        <v>42146.627881944441</v>
      </c>
      <c r="T3015" s="9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5">
        <f t="shared" si="188"/>
        <v>3276</v>
      </c>
      <c r="E3016"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>
        <f t="shared" si="189"/>
        <v>14138</v>
      </c>
      <c r="Q3016" s="5" t="s">
        <v>8317</v>
      </c>
      <c r="R3016" t="s">
        <v>8357</v>
      </c>
      <c r="S3016" s="9">
        <f t="shared" si="190"/>
        <v>41919.915277777771</v>
      </c>
      <c r="T3016" s="9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5">
        <f t="shared" si="188"/>
        <v>108</v>
      </c>
      <c r="E3017"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>
        <f t="shared" si="189"/>
        <v>1754</v>
      </c>
      <c r="Q3017" s="5" t="s">
        <v>8317</v>
      </c>
      <c r="R3017" t="s">
        <v>8357</v>
      </c>
      <c r="S3017" s="9">
        <f t="shared" si="190"/>
        <v>41785.518958333334</v>
      </c>
      <c r="T3017" s="9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5">
        <f t="shared" si="188"/>
        <v>222</v>
      </c>
      <c r="E3018"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>
        <f t="shared" si="189"/>
        <v>4361</v>
      </c>
      <c r="Q3018" s="5" t="s">
        <v>8317</v>
      </c>
      <c r="R3018" t="s">
        <v>8357</v>
      </c>
      <c r="S3018" s="9">
        <f t="shared" si="190"/>
        <v>41778.339722222219</v>
      </c>
      <c r="T3018" s="9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5">
        <f t="shared" si="188"/>
        <v>1285</v>
      </c>
      <c r="E3019"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>
        <f t="shared" si="189"/>
        <v>11642.5</v>
      </c>
      <c r="Q3019" s="5" t="s">
        <v>8317</v>
      </c>
      <c r="R3019" t="s">
        <v>8357</v>
      </c>
      <c r="S3019" s="9">
        <f t="shared" si="190"/>
        <v>41841.641701388886</v>
      </c>
      <c r="T3019" s="9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5">
        <f t="shared" si="188"/>
        <v>30</v>
      </c>
      <c r="E3020"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>
        <f t="shared" si="189"/>
        <v>2115</v>
      </c>
      <c r="Q3020" s="5" t="s">
        <v>8317</v>
      </c>
      <c r="R3020" t="s">
        <v>8357</v>
      </c>
      <c r="S3020" s="9">
        <f t="shared" si="190"/>
        <v>42163.09</v>
      </c>
      <c r="T3020" s="9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5">
        <f t="shared" si="188"/>
        <v>3185</v>
      </c>
      <c r="E3021"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>
        <f t="shared" si="189"/>
        <v>9092.5</v>
      </c>
      <c r="Q3021" s="5" t="s">
        <v>8317</v>
      </c>
      <c r="R3021" t="s">
        <v>8357</v>
      </c>
      <c r="S3021" s="9">
        <f t="shared" si="190"/>
        <v>41758.625231481477</v>
      </c>
      <c r="T3021" s="9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5">
        <f t="shared" si="188"/>
        <v>40</v>
      </c>
      <c r="E3022"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>
        <f t="shared" si="189"/>
        <v>3520</v>
      </c>
      <c r="Q3022" s="5" t="s">
        <v>8317</v>
      </c>
      <c r="R3022" t="s">
        <v>8357</v>
      </c>
      <c r="S3022" s="9">
        <f t="shared" si="190"/>
        <v>42170.638113425921</v>
      </c>
      <c r="T3022" s="9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5">
        <f t="shared" si="188"/>
        <v>721</v>
      </c>
      <c r="E3023"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>
        <f t="shared" si="189"/>
        <v>2610.5</v>
      </c>
      <c r="Q3023" s="5" t="s">
        <v>8317</v>
      </c>
      <c r="R3023" t="s">
        <v>8357</v>
      </c>
      <c r="S3023" s="9">
        <f t="shared" si="190"/>
        <v>42660.410520833328</v>
      </c>
      <c r="T3023" s="9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5">
        <f t="shared" si="188"/>
        <v>88</v>
      </c>
      <c r="E3024"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>
        <f t="shared" si="189"/>
        <v>5044</v>
      </c>
      <c r="Q3024" s="5" t="s">
        <v>8317</v>
      </c>
      <c r="R3024" t="s">
        <v>8357</v>
      </c>
      <c r="S3024" s="9">
        <f t="shared" si="190"/>
        <v>42564.745474537034</v>
      </c>
      <c r="T3024" s="9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5">
        <f t="shared" si="188"/>
        <v>21</v>
      </c>
      <c r="E3025"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>
        <f t="shared" si="189"/>
        <v>360.5</v>
      </c>
      <c r="Q3025" s="5" t="s">
        <v>8317</v>
      </c>
      <c r="R3025" t="s">
        <v>8357</v>
      </c>
      <c r="S3025" s="9">
        <f t="shared" si="190"/>
        <v>42121.467430555553</v>
      </c>
      <c r="T3025" s="9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5">
        <f t="shared" si="188"/>
        <v>7321</v>
      </c>
      <c r="E3026"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>
        <f t="shared" si="189"/>
        <v>6160.5</v>
      </c>
      <c r="Q3026" s="5" t="s">
        <v>8317</v>
      </c>
      <c r="R3026" t="s">
        <v>8357</v>
      </c>
      <c r="S3026" s="9">
        <f t="shared" si="190"/>
        <v>41158.785590277774</v>
      </c>
      <c r="T3026" s="9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5">
        <f t="shared" si="188"/>
        <v>5055</v>
      </c>
      <c r="E3027"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>
        <f t="shared" si="189"/>
        <v>3777.5</v>
      </c>
      <c r="Q3027" s="5" t="s">
        <v>8317</v>
      </c>
      <c r="R3027" t="s">
        <v>8357</v>
      </c>
      <c r="S3027" s="9">
        <f t="shared" si="190"/>
        <v>41761.301076388889</v>
      </c>
      <c r="T3027" s="9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5">
        <f t="shared" si="188"/>
        <v>390</v>
      </c>
      <c r="E3028"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>
        <f t="shared" si="189"/>
        <v>645</v>
      </c>
      <c r="Q3028" s="5" t="s">
        <v>8317</v>
      </c>
      <c r="R3028" t="s">
        <v>8357</v>
      </c>
      <c r="S3028" s="9">
        <f t="shared" si="190"/>
        <v>42783.251064814809</v>
      </c>
      <c r="T3028" s="9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5">
        <f t="shared" si="188"/>
        <v>12576</v>
      </c>
      <c r="E3029"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>
        <f t="shared" si="189"/>
        <v>26288</v>
      </c>
      <c r="Q3029" s="5" t="s">
        <v>8317</v>
      </c>
      <c r="R3029" t="s">
        <v>8357</v>
      </c>
      <c r="S3029" s="9">
        <f t="shared" si="190"/>
        <v>42053.49596064815</v>
      </c>
      <c r="T3029" s="9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5">
        <f t="shared" si="188"/>
        <v>3401</v>
      </c>
      <c r="E3030"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>
        <f t="shared" si="189"/>
        <v>4200.5</v>
      </c>
      <c r="Q3030" s="5" t="s">
        <v>8317</v>
      </c>
      <c r="R3030" t="s">
        <v>8357</v>
      </c>
      <c r="S3030" s="9">
        <f t="shared" si="190"/>
        <v>42567.055844907409</v>
      </c>
      <c r="T3030" s="9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5">
        <f t="shared" si="188"/>
        <v>2903</v>
      </c>
      <c r="E3031"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>
        <f t="shared" si="189"/>
        <v>16451.5</v>
      </c>
      <c r="Q3031" s="5" t="s">
        <v>8317</v>
      </c>
      <c r="R3031" t="s">
        <v>8357</v>
      </c>
      <c r="S3031" s="9">
        <f t="shared" si="190"/>
        <v>41932.500543981478</v>
      </c>
      <c r="T3031" s="9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5">
        <f t="shared" si="188"/>
        <v>117</v>
      </c>
      <c r="E3032"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>
        <f t="shared" si="189"/>
        <v>933.5</v>
      </c>
      <c r="Q3032" s="5" t="s">
        <v>8317</v>
      </c>
      <c r="R3032" t="s">
        <v>8357</v>
      </c>
      <c r="S3032" s="9">
        <f t="shared" si="190"/>
        <v>42233.5390162037</v>
      </c>
      <c r="T3032" s="9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5">
        <f t="shared" si="188"/>
        <v>0</v>
      </c>
      <c r="E3033"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>
        <f t="shared" si="189"/>
        <v>750</v>
      </c>
      <c r="Q3033" s="5" t="s">
        <v>8317</v>
      </c>
      <c r="R3033" t="s">
        <v>8357</v>
      </c>
      <c r="S3033" s="9">
        <f t="shared" si="190"/>
        <v>42597.674155092587</v>
      </c>
      <c r="T3033" s="9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5">
        <f t="shared" si="188"/>
        <v>272</v>
      </c>
      <c r="E3034"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>
        <f t="shared" si="189"/>
        <v>636</v>
      </c>
      <c r="Q3034" s="5" t="s">
        <v>8317</v>
      </c>
      <c r="R3034" t="s">
        <v>8357</v>
      </c>
      <c r="S3034" s="9">
        <f t="shared" si="190"/>
        <v>42227.836331018516</v>
      </c>
      <c r="T3034" s="9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5">
        <f t="shared" si="188"/>
        <v>1396</v>
      </c>
      <c r="E3035"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>
        <f t="shared" si="189"/>
        <v>2198</v>
      </c>
      <c r="Q3035" s="5" t="s">
        <v>8317</v>
      </c>
      <c r="R3035" t="s">
        <v>8357</v>
      </c>
      <c r="S3035" s="9">
        <f t="shared" si="190"/>
        <v>42569.901909722219</v>
      </c>
      <c r="T3035" s="9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5">
        <f t="shared" si="188"/>
        <v>12536</v>
      </c>
      <c r="E3036"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>
        <f t="shared" si="189"/>
        <v>56268</v>
      </c>
      <c r="Q3036" s="5" t="s">
        <v>8317</v>
      </c>
      <c r="R3036" t="s">
        <v>8357</v>
      </c>
      <c r="S3036" s="9">
        <f t="shared" si="190"/>
        <v>42644.327025462961</v>
      </c>
      <c r="T3036" s="9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5">
        <f t="shared" si="188"/>
        <v>2196.7099999999991</v>
      </c>
      <c r="E3037"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>
        <f t="shared" si="189"/>
        <v>13598.355</v>
      </c>
      <c r="Q3037" s="5" t="s">
        <v>8317</v>
      </c>
      <c r="R3037" t="s">
        <v>8357</v>
      </c>
      <c r="S3037" s="9">
        <f t="shared" si="190"/>
        <v>41368.351956018516</v>
      </c>
      <c r="T3037" s="9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5">
        <f t="shared" si="188"/>
        <v>6683</v>
      </c>
      <c r="E3038"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>
        <f t="shared" si="189"/>
        <v>15841.5</v>
      </c>
      <c r="Q3038" s="5" t="s">
        <v>8317</v>
      </c>
      <c r="R3038" t="s">
        <v>8357</v>
      </c>
      <c r="S3038" s="9">
        <f t="shared" si="190"/>
        <v>41466.576898148145</v>
      </c>
      <c r="T3038" s="9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5">
        <f t="shared" si="188"/>
        <v>566</v>
      </c>
      <c r="E3039"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>
        <f t="shared" si="189"/>
        <v>533</v>
      </c>
      <c r="Q3039" s="5" t="s">
        <v>8317</v>
      </c>
      <c r="R3039" t="s">
        <v>8357</v>
      </c>
      <c r="S3039" s="9">
        <f t="shared" si="190"/>
        <v>40378.684872685182</v>
      </c>
      <c r="T3039" s="9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5">
        <f t="shared" si="188"/>
        <v>5</v>
      </c>
      <c r="E3040"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>
        <f t="shared" si="189"/>
        <v>502.5</v>
      </c>
      <c r="Q3040" s="5" t="s">
        <v>8317</v>
      </c>
      <c r="R3040" t="s">
        <v>8357</v>
      </c>
      <c r="S3040" s="9">
        <f t="shared" si="190"/>
        <v>42373.043946759259</v>
      </c>
      <c r="T3040" s="9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5">
        <f t="shared" si="188"/>
        <v>1742.7799999999988</v>
      </c>
      <c r="E3041"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>
        <f t="shared" si="189"/>
        <v>10871.39</v>
      </c>
      <c r="Q3041" s="5" t="s">
        <v>8317</v>
      </c>
      <c r="R3041" t="s">
        <v>8357</v>
      </c>
      <c r="S3041" s="9">
        <f t="shared" si="190"/>
        <v>41610.586087962962</v>
      </c>
      <c r="T3041" s="9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5">
        <f t="shared" si="188"/>
        <v>225</v>
      </c>
      <c r="E3042"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>
        <f t="shared" si="189"/>
        <v>1612.5</v>
      </c>
      <c r="Q3042" s="5" t="s">
        <v>8317</v>
      </c>
      <c r="R3042" t="s">
        <v>8357</v>
      </c>
      <c r="S3042" s="9">
        <f t="shared" si="190"/>
        <v>42177.583576388883</v>
      </c>
      <c r="T3042" s="9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5">
        <f t="shared" si="188"/>
        <v>870</v>
      </c>
      <c r="E3043"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>
        <f t="shared" si="189"/>
        <v>4585</v>
      </c>
      <c r="Q3043" s="5" t="s">
        <v>8317</v>
      </c>
      <c r="R3043" t="s">
        <v>8357</v>
      </c>
      <c r="S3043" s="9">
        <f t="shared" si="190"/>
        <v>42359.660277777781</v>
      </c>
      <c r="T3043" s="9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5">
        <f t="shared" si="188"/>
        <v>420</v>
      </c>
      <c r="E3044"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>
        <f t="shared" si="189"/>
        <v>960</v>
      </c>
      <c r="Q3044" s="5" t="s">
        <v>8317</v>
      </c>
      <c r="R3044" t="s">
        <v>8357</v>
      </c>
      <c r="S3044" s="9">
        <f t="shared" si="190"/>
        <v>42253.479710648149</v>
      </c>
      <c r="T3044" s="9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5">
        <f t="shared" si="188"/>
        <v>1501</v>
      </c>
      <c r="E3045"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>
        <f t="shared" si="189"/>
        <v>8250.5</v>
      </c>
      <c r="Q3045" s="5" t="s">
        <v>8317</v>
      </c>
      <c r="R3045" t="s">
        <v>8357</v>
      </c>
      <c r="S3045" s="9">
        <f t="shared" si="190"/>
        <v>42082.862256944441</v>
      </c>
      <c r="T3045" s="9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5">
        <f t="shared" si="188"/>
        <v>1121</v>
      </c>
      <c r="E3046"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>
        <f t="shared" si="189"/>
        <v>6560.5</v>
      </c>
      <c r="Q3046" s="5" t="s">
        <v>8317</v>
      </c>
      <c r="R3046" t="s">
        <v>8357</v>
      </c>
      <c r="S3046" s="9">
        <f t="shared" si="190"/>
        <v>42387.518495370365</v>
      </c>
      <c r="T3046" s="9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5">
        <f t="shared" si="188"/>
        <v>1308.2600000000002</v>
      </c>
      <c r="E3047"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>
        <f t="shared" si="189"/>
        <v>2654.13</v>
      </c>
      <c r="Q3047" s="5" t="s">
        <v>8317</v>
      </c>
      <c r="R3047" t="s">
        <v>8357</v>
      </c>
      <c r="S3047" s="9">
        <f t="shared" si="190"/>
        <v>41842.947395833333</v>
      </c>
      <c r="T3047" s="9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5">
        <f t="shared" si="188"/>
        <v>7177</v>
      </c>
      <c r="E3048"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>
        <f t="shared" si="189"/>
        <v>7538.5</v>
      </c>
      <c r="Q3048" s="5" t="s">
        <v>8317</v>
      </c>
      <c r="R3048" t="s">
        <v>8357</v>
      </c>
      <c r="S3048" s="9">
        <f t="shared" si="190"/>
        <v>41862.59474537037</v>
      </c>
      <c r="T3048" s="9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5">
        <f t="shared" si="188"/>
        <v>245</v>
      </c>
      <c r="E3049"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>
        <f t="shared" si="189"/>
        <v>372.5</v>
      </c>
      <c r="Q3049" s="5" t="s">
        <v>8317</v>
      </c>
      <c r="R3049" t="s">
        <v>8357</v>
      </c>
      <c r="S3049" s="9">
        <f t="shared" si="190"/>
        <v>42443.780717592592</v>
      </c>
      <c r="T3049" s="9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5">
        <f t="shared" si="188"/>
        <v>3320</v>
      </c>
      <c r="E3050"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>
        <f t="shared" si="189"/>
        <v>4160</v>
      </c>
      <c r="Q3050" s="5" t="s">
        <v>8317</v>
      </c>
      <c r="R3050" t="s">
        <v>8357</v>
      </c>
      <c r="S3050" s="9">
        <f t="shared" si="190"/>
        <v>41975.692847222221</v>
      </c>
      <c r="T3050" s="9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5">
        <f t="shared" si="188"/>
        <v>250</v>
      </c>
      <c r="E3051"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>
        <f t="shared" si="189"/>
        <v>2000</v>
      </c>
      <c r="Q3051" s="5" t="s">
        <v>8317</v>
      </c>
      <c r="R3051" t="s">
        <v>8357</v>
      </c>
      <c r="S3051" s="9">
        <f t="shared" si="190"/>
        <v>42138.806192129625</v>
      </c>
      <c r="T3051" s="9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5">
        <f t="shared" si="188"/>
        <v>36</v>
      </c>
      <c r="E3052"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>
        <f t="shared" si="189"/>
        <v>318</v>
      </c>
      <c r="Q3052" s="5" t="s">
        <v>8317</v>
      </c>
      <c r="R3052" t="s">
        <v>8357</v>
      </c>
      <c r="S3052" s="9">
        <f t="shared" si="190"/>
        <v>42464.960185185184</v>
      </c>
      <c r="T3052" s="9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5">
        <f t="shared" si="188"/>
        <v>-2673</v>
      </c>
      <c r="E3053">
        <v>3500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>
        <f t="shared" si="189"/>
        <v>413.5</v>
      </c>
      <c r="Q3053" s="5" t="s">
        <v>8317</v>
      </c>
      <c r="R3053" t="s">
        <v>8357</v>
      </c>
      <c r="S3053" s="9">
        <f t="shared" si="190"/>
        <v>42744.207696759258</v>
      </c>
      <c r="T3053" s="9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5">
        <f t="shared" si="188"/>
        <v>-49925</v>
      </c>
      <c r="E3054">
        <v>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>
        <f t="shared" si="189"/>
        <v>37.5</v>
      </c>
      <c r="Q3054" s="5" t="s">
        <v>8317</v>
      </c>
      <c r="R3054" t="s">
        <v>8357</v>
      </c>
      <c r="S3054" s="9">
        <f t="shared" si="190"/>
        <v>42122.461736111109</v>
      </c>
      <c r="T3054" s="9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5">
        <f t="shared" si="188"/>
        <v>-9960</v>
      </c>
      <c r="E3055">
        <v>10000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>
        <f t="shared" si="189"/>
        <v>20</v>
      </c>
      <c r="Q3055" s="5" t="s">
        <v>8317</v>
      </c>
      <c r="R3055" t="s">
        <v>8357</v>
      </c>
      <c r="S3055" s="9">
        <f t="shared" si="190"/>
        <v>41862.553391203699</v>
      </c>
      <c r="T3055" s="9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5">
        <f t="shared" si="188"/>
        <v>-300</v>
      </c>
      <c r="E3056">
        <v>300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>
        <f t="shared" si="189"/>
        <v>0</v>
      </c>
      <c r="Q3056" s="5" t="s">
        <v>8317</v>
      </c>
      <c r="R3056" t="s">
        <v>8357</v>
      </c>
      <c r="S3056" s="9">
        <f t="shared" si="190"/>
        <v>42027.624467592592</v>
      </c>
      <c r="T3056" s="9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5">
        <f t="shared" si="188"/>
        <v>-19999</v>
      </c>
      <c r="E3057">
        <v>20000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>
        <f t="shared" si="189"/>
        <v>0.5</v>
      </c>
      <c r="Q3057" s="5" t="s">
        <v>8317</v>
      </c>
      <c r="R3057" t="s">
        <v>8357</v>
      </c>
      <c r="S3057" s="9">
        <f t="shared" si="190"/>
        <v>41953.749884259254</v>
      </c>
      <c r="T3057" s="9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5">
        <f t="shared" si="188"/>
        <v>-25000</v>
      </c>
      <c r="E3058">
        <v>25000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>
        <f t="shared" si="189"/>
        <v>0</v>
      </c>
      <c r="Q3058" s="5" t="s">
        <v>8317</v>
      </c>
      <c r="R3058" t="s">
        <v>8357</v>
      </c>
      <c r="S3058" s="9">
        <f t="shared" si="190"/>
        <v>41851.428055555552</v>
      </c>
      <c r="T3058" s="9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5">
        <f t="shared" si="188"/>
        <v>-50000</v>
      </c>
      <c r="E3059">
        <v>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>
        <f t="shared" si="189"/>
        <v>0</v>
      </c>
      <c r="Q3059" s="5" t="s">
        <v>8317</v>
      </c>
      <c r="R3059" t="s">
        <v>8357</v>
      </c>
      <c r="S3059" s="9">
        <f t="shared" si="190"/>
        <v>42433.442256944443</v>
      </c>
      <c r="T3059" s="9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5">
        <f t="shared" si="188"/>
        <v>-17997</v>
      </c>
      <c r="E3060">
        <v>18000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>
        <f t="shared" si="189"/>
        <v>1.5</v>
      </c>
      <c r="Q3060" s="5" t="s">
        <v>8317</v>
      </c>
      <c r="R3060" t="s">
        <v>8357</v>
      </c>
      <c r="S3060" s="9">
        <f t="shared" si="190"/>
        <v>42460.165972222218</v>
      </c>
      <c r="T3060" s="9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5">
        <f t="shared" si="188"/>
        <v>-14549</v>
      </c>
      <c r="E3061">
        <v>15000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>
        <f t="shared" si="189"/>
        <v>225.5</v>
      </c>
      <c r="Q3061" s="5" t="s">
        <v>8317</v>
      </c>
      <c r="R3061" t="s">
        <v>8357</v>
      </c>
      <c r="S3061" s="9">
        <f t="shared" si="190"/>
        <v>41829.727384259255</v>
      </c>
      <c r="T3061" s="9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5">
        <f t="shared" si="188"/>
        <v>-219665</v>
      </c>
      <c r="E3062">
        <v>220000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>
        <f t="shared" si="189"/>
        <v>167.5</v>
      </c>
      <c r="Q3062" s="5" t="s">
        <v>8317</v>
      </c>
      <c r="R3062" t="s">
        <v>8357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5">
        <f t="shared" si="188"/>
        <v>-1000000</v>
      </c>
      <c r="E3063">
        <v>1000000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>
        <f t="shared" si="189"/>
        <v>0</v>
      </c>
      <c r="Q3063" s="5" t="s">
        <v>8317</v>
      </c>
      <c r="R3063" t="s">
        <v>8357</v>
      </c>
      <c r="S3063" s="9">
        <f t="shared" si="190"/>
        <v>41834.575787037036</v>
      </c>
      <c r="T3063" s="9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5">
        <f t="shared" si="188"/>
        <v>-3316</v>
      </c>
      <c r="E3064">
        <v>10000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>
        <f t="shared" si="189"/>
        <v>3342</v>
      </c>
      <c r="Q3064" s="5" t="s">
        <v>8317</v>
      </c>
      <c r="R3064" t="s">
        <v>8357</v>
      </c>
      <c r="S3064" s="9">
        <f t="shared" si="190"/>
        <v>42248.3274537037</v>
      </c>
      <c r="T3064" s="9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5">
        <f t="shared" si="188"/>
        <v>-2413</v>
      </c>
      <c r="E3065">
        <v>3000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>
        <f t="shared" si="189"/>
        <v>293.5</v>
      </c>
      <c r="Q3065" s="5" t="s">
        <v>8317</v>
      </c>
      <c r="R3065" t="s">
        <v>8357</v>
      </c>
      <c r="S3065" s="9">
        <f t="shared" si="190"/>
        <v>42630.714560185188</v>
      </c>
      <c r="T3065" s="9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5">
        <f t="shared" si="188"/>
        <v>-66529</v>
      </c>
      <c r="E3066">
        <v>75000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>
        <f t="shared" si="189"/>
        <v>4235.5</v>
      </c>
      <c r="Q3066" s="5" t="s">
        <v>8317</v>
      </c>
      <c r="R3066" t="s">
        <v>8357</v>
      </c>
      <c r="S3066" s="9">
        <f t="shared" si="190"/>
        <v>42298.9218287037</v>
      </c>
      <c r="T3066" s="9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5">
        <f t="shared" si="188"/>
        <v>-24990</v>
      </c>
      <c r="E3067">
        <v>25000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>
        <f t="shared" si="189"/>
        <v>5</v>
      </c>
      <c r="Q3067" s="5" t="s">
        <v>8317</v>
      </c>
      <c r="R3067" t="s">
        <v>8357</v>
      </c>
      <c r="S3067" s="9">
        <f t="shared" si="190"/>
        <v>41824.846898148149</v>
      </c>
      <c r="T3067" s="9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5">
        <f t="shared" si="188"/>
        <v>-308050</v>
      </c>
      <c r="E3068">
        <v>350000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>
        <f t="shared" si="189"/>
        <v>20975</v>
      </c>
      <c r="Q3068" s="5" t="s">
        <v>8317</v>
      </c>
      <c r="R3068" t="s">
        <v>8357</v>
      </c>
      <c r="S3068" s="9">
        <f t="shared" si="190"/>
        <v>42531.020104166666</v>
      </c>
      <c r="T3068" s="9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5">
        <f t="shared" si="188"/>
        <v>-7800</v>
      </c>
      <c r="E3069">
        <v>8000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>
        <f t="shared" si="189"/>
        <v>100</v>
      </c>
      <c r="Q3069" s="5" t="s">
        <v>8317</v>
      </c>
      <c r="R3069" t="s">
        <v>8357</v>
      </c>
      <c r="S3069" s="9">
        <f t="shared" si="190"/>
        <v>42226.730081018519</v>
      </c>
      <c r="T3069" s="9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5">
        <f t="shared" si="188"/>
        <v>-249825</v>
      </c>
      <c r="E3070">
        <v>250000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>
        <f t="shared" si="189"/>
        <v>87.5</v>
      </c>
      <c r="Q3070" s="5" t="s">
        <v>8317</v>
      </c>
      <c r="R3070" t="s">
        <v>8357</v>
      </c>
      <c r="S3070" s="9">
        <f t="shared" si="190"/>
        <v>42263.483240740738</v>
      </c>
      <c r="T3070" s="9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5">
        <f t="shared" si="188"/>
        <v>-859</v>
      </c>
      <c r="E3071">
        <v>1000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>
        <f t="shared" si="189"/>
        <v>70.5</v>
      </c>
      <c r="Q3071" s="5" t="s">
        <v>8317</v>
      </c>
      <c r="R3071" t="s">
        <v>8357</v>
      </c>
      <c r="S3071" s="9">
        <f t="shared" si="190"/>
        <v>41957.625393518516</v>
      </c>
      <c r="T3071" s="9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5">
        <f t="shared" si="188"/>
        <v>-9666</v>
      </c>
      <c r="E3072">
        <v>10000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>
        <f t="shared" si="189"/>
        <v>167</v>
      </c>
      <c r="Q3072" s="5" t="s">
        <v>8317</v>
      </c>
      <c r="R3072" t="s">
        <v>8357</v>
      </c>
      <c r="S3072" s="9">
        <f t="shared" si="190"/>
        <v>42690.525104166663</v>
      </c>
      <c r="T3072" s="9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5">
        <f t="shared" si="188"/>
        <v>-4827</v>
      </c>
      <c r="E3073">
        <v>12000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>
        <f t="shared" si="189"/>
        <v>3586.5</v>
      </c>
      <c r="Q3073" s="5" t="s">
        <v>8317</v>
      </c>
      <c r="R3073" t="s">
        <v>8357</v>
      </c>
      <c r="S3073" s="9">
        <f t="shared" si="190"/>
        <v>42097.524085648147</v>
      </c>
      <c r="T3073" s="9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5">
        <f t="shared" si="188"/>
        <v>-11998</v>
      </c>
      <c r="E3074">
        <v>12000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>
        <f t="shared" si="189"/>
        <v>1</v>
      </c>
      <c r="Q3074" s="5" t="s">
        <v>8317</v>
      </c>
      <c r="R3074" t="s">
        <v>8357</v>
      </c>
      <c r="S3074" s="9">
        <f t="shared" si="190"/>
        <v>42658.482199074067</v>
      </c>
      <c r="T3074" s="9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5">
        <f t="shared" ref="D3075:D3138" si="192">F3075-E3075</f>
        <v>-2799355</v>
      </c>
      <c r="E3075">
        <v>2800000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>
        <f t="shared" ref="P3075:P3138" si="193">AVERAGE(D3075:E3075)</f>
        <v>322.5</v>
      </c>
      <c r="Q3075" s="5" t="s">
        <v>8317</v>
      </c>
      <c r="R3075" t="s">
        <v>8357</v>
      </c>
      <c r="S3075" s="9">
        <f t="shared" ref="S3075:S3138" si="194">(K3075/86400)+25569+(-5/24)</f>
        <v>42111.475694444445</v>
      </c>
      <c r="T3075" s="9">
        <f t="shared" ref="T3075:T3138" si="195">(J3075/86400)+25569+(-5/24)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5">
        <f t="shared" si="192"/>
        <v>-24978</v>
      </c>
      <c r="E3076">
        <v>25000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>
        <f t="shared" si="193"/>
        <v>11</v>
      </c>
      <c r="Q3076" s="5" t="s">
        <v>8317</v>
      </c>
      <c r="R3076" t="s">
        <v>8357</v>
      </c>
      <c r="S3076" s="9">
        <f t="shared" si="194"/>
        <v>42409.362951388888</v>
      </c>
      <c r="T3076" s="9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5">
        <f t="shared" si="192"/>
        <v>-13704</v>
      </c>
      <c r="E3077">
        <v>15000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>
        <f t="shared" si="193"/>
        <v>648</v>
      </c>
      <c r="Q3077" s="5" t="s">
        <v>8317</v>
      </c>
      <c r="R3077" t="s">
        <v>8357</v>
      </c>
      <c r="S3077" s="9">
        <f t="shared" si="194"/>
        <v>42550.89398148148</v>
      </c>
      <c r="T3077" s="9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5">
        <f t="shared" si="192"/>
        <v>-8494</v>
      </c>
      <c r="E3078">
        <v>10000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>
        <f t="shared" si="193"/>
        <v>753</v>
      </c>
      <c r="Q3078" s="5" t="s">
        <v>8317</v>
      </c>
      <c r="R3078" t="s">
        <v>8357</v>
      </c>
      <c r="S3078" s="9">
        <f t="shared" si="194"/>
        <v>42226.443553240737</v>
      </c>
      <c r="T3078" s="9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5">
        <f t="shared" si="192"/>
        <v>-21895</v>
      </c>
      <c r="E3079">
        <v>22000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>
        <f t="shared" si="193"/>
        <v>52.5</v>
      </c>
      <c r="Q3079" s="5" t="s">
        <v>8317</v>
      </c>
      <c r="R3079" t="s">
        <v>8357</v>
      </c>
      <c r="S3079" s="9">
        <f t="shared" si="194"/>
        <v>42766.74858796296</v>
      </c>
      <c r="T3079" s="9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5">
        <f t="shared" si="192"/>
        <v>-59929</v>
      </c>
      <c r="E3080">
        <v>60000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>
        <f t="shared" si="193"/>
        <v>35.5</v>
      </c>
      <c r="Q3080" s="5" t="s">
        <v>8317</v>
      </c>
      <c r="R3080" t="s">
        <v>8357</v>
      </c>
      <c r="S3080" s="9">
        <f t="shared" si="194"/>
        <v>42030.930497685178</v>
      </c>
      <c r="T3080" s="9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5">
        <f t="shared" si="192"/>
        <v>-1322440</v>
      </c>
      <c r="E3081">
        <v>1333666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>
        <f t="shared" si="193"/>
        <v>5613</v>
      </c>
      <c r="Q3081" s="5" t="s">
        <v>8317</v>
      </c>
      <c r="R3081" t="s">
        <v>8357</v>
      </c>
      <c r="S3081" s="9">
        <f t="shared" si="194"/>
        <v>42055.50503472222</v>
      </c>
      <c r="T3081" s="9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5">
        <f t="shared" si="192"/>
        <v>-1999624</v>
      </c>
      <c r="E3082">
        <v>2000000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>
        <f t="shared" si="193"/>
        <v>188</v>
      </c>
      <c r="Q3082" s="5" t="s">
        <v>8317</v>
      </c>
      <c r="R3082" t="s">
        <v>8357</v>
      </c>
      <c r="S3082" s="9">
        <f t="shared" si="194"/>
        <v>41939.8199537037</v>
      </c>
      <c r="T3082" s="9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5">
        <f t="shared" si="192"/>
        <v>-997897</v>
      </c>
      <c r="E3083">
        <v>1000000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>
        <f t="shared" si="193"/>
        <v>1051.5</v>
      </c>
      <c r="Q3083" s="5" t="s">
        <v>8317</v>
      </c>
      <c r="R3083" t="s">
        <v>8357</v>
      </c>
      <c r="S3083" s="9">
        <f t="shared" si="194"/>
        <v>42236.973275462959</v>
      </c>
      <c r="T3083" s="9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5">
        <f t="shared" si="192"/>
        <v>-9000</v>
      </c>
      <c r="E3084">
        <v>9000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>
        <f t="shared" si="193"/>
        <v>0</v>
      </c>
      <c r="Q3084" s="5" t="s">
        <v>8317</v>
      </c>
      <c r="R3084" t="s">
        <v>8357</v>
      </c>
      <c r="S3084" s="9">
        <f t="shared" si="194"/>
        <v>42293.714652777773</v>
      </c>
      <c r="T3084" s="9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5">
        <f t="shared" si="192"/>
        <v>-19944</v>
      </c>
      <c r="E3085">
        <v>20000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>
        <f t="shared" si="193"/>
        <v>28</v>
      </c>
      <c r="Q3085" s="5" t="s">
        <v>8317</v>
      </c>
      <c r="R3085" t="s">
        <v>8357</v>
      </c>
      <c r="S3085" s="9">
        <f t="shared" si="194"/>
        <v>41853.355069444442</v>
      </c>
      <c r="T3085" s="9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5">
        <f t="shared" si="192"/>
        <v>-3589</v>
      </c>
      <c r="E3086">
        <v>4059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>
        <f t="shared" si="193"/>
        <v>235</v>
      </c>
      <c r="Q3086" s="5" t="s">
        <v>8317</v>
      </c>
      <c r="R3086" t="s">
        <v>8357</v>
      </c>
      <c r="S3086" s="9">
        <f t="shared" si="194"/>
        <v>42100.515405092585</v>
      </c>
      <c r="T3086" s="9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5">
        <f t="shared" si="192"/>
        <v>-24390</v>
      </c>
      <c r="E3087">
        <v>25000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>
        <f t="shared" si="193"/>
        <v>305</v>
      </c>
      <c r="Q3087" s="5" t="s">
        <v>8317</v>
      </c>
      <c r="R3087" t="s">
        <v>8357</v>
      </c>
      <c r="S3087" s="9">
        <f t="shared" si="194"/>
        <v>42246.675451388888</v>
      </c>
      <c r="T3087" s="9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5">
        <f t="shared" si="192"/>
        <v>-19950</v>
      </c>
      <c r="E3088">
        <v>20000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>
        <f t="shared" si="193"/>
        <v>25</v>
      </c>
      <c r="Q3088" s="5" t="s">
        <v>8317</v>
      </c>
      <c r="R3088" t="s">
        <v>8357</v>
      </c>
      <c r="S3088" s="9">
        <f t="shared" si="194"/>
        <v>42173.462488425925</v>
      </c>
      <c r="T3088" s="9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5">
        <f t="shared" si="192"/>
        <v>-19875</v>
      </c>
      <c r="E3089">
        <v>20000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>
        <f t="shared" si="193"/>
        <v>62.5</v>
      </c>
      <c r="Q3089" s="5" t="s">
        <v>8317</v>
      </c>
      <c r="R3089" t="s">
        <v>8357</v>
      </c>
      <c r="S3089" s="9">
        <f t="shared" si="194"/>
        <v>42664.942013888889</v>
      </c>
      <c r="T3089" s="9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5">
        <f t="shared" si="192"/>
        <v>-64874</v>
      </c>
      <c r="E3090">
        <v>65000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>
        <f t="shared" si="193"/>
        <v>63</v>
      </c>
      <c r="Q3090" s="5" t="s">
        <v>8317</v>
      </c>
      <c r="R3090" t="s">
        <v>8357</v>
      </c>
      <c r="S3090" s="9">
        <f t="shared" si="194"/>
        <v>41981.363969907405</v>
      </c>
      <c r="T3090" s="9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5">
        <f t="shared" si="192"/>
        <v>-19146</v>
      </c>
      <c r="E3091">
        <v>25000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>
        <f t="shared" si="193"/>
        <v>2927</v>
      </c>
      <c r="Q3091" s="5" t="s">
        <v>8317</v>
      </c>
      <c r="R3091" t="s">
        <v>8357</v>
      </c>
      <c r="S3091" s="9">
        <f t="shared" si="194"/>
        <v>42528.334293981483</v>
      </c>
      <c r="T3091" s="9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5">
        <f t="shared" si="192"/>
        <v>-213568</v>
      </c>
      <c r="E3092">
        <v>225000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>
        <f t="shared" si="193"/>
        <v>5716</v>
      </c>
      <c r="Q3092" s="5" t="s">
        <v>8317</v>
      </c>
      <c r="R3092" t="s">
        <v>8357</v>
      </c>
      <c r="S3092" s="9">
        <f t="shared" si="194"/>
        <v>42065.610474537032</v>
      </c>
      <c r="T3092" s="9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5">
        <f t="shared" si="192"/>
        <v>-4204</v>
      </c>
      <c r="E3093">
        <v>5000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>
        <f t="shared" si="193"/>
        <v>398</v>
      </c>
      <c r="Q3093" s="5" t="s">
        <v>8317</v>
      </c>
      <c r="R3093" t="s">
        <v>8357</v>
      </c>
      <c r="S3093" s="9">
        <f t="shared" si="194"/>
        <v>42566.740081018514</v>
      </c>
      <c r="T3093" s="9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5">
        <f t="shared" si="192"/>
        <v>-98816.81</v>
      </c>
      <c r="E3094">
        <v>100000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>
        <f t="shared" si="193"/>
        <v>591.59500000000116</v>
      </c>
      <c r="Q3094" s="5" t="s">
        <v>8317</v>
      </c>
      <c r="R3094" t="s">
        <v>8357</v>
      </c>
      <c r="S3094" s="9">
        <f t="shared" si="194"/>
        <v>42255.41101851852</v>
      </c>
      <c r="T3094" s="9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5">
        <f t="shared" si="192"/>
        <v>-3090</v>
      </c>
      <c r="E3095">
        <v>4000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>
        <f t="shared" si="193"/>
        <v>455</v>
      </c>
      <c r="Q3095" s="5" t="s">
        <v>8317</v>
      </c>
      <c r="R3095" t="s">
        <v>8357</v>
      </c>
      <c r="S3095" s="9">
        <f t="shared" si="194"/>
        <v>41760.700706018521</v>
      </c>
      <c r="T3095" s="9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5">
        <f t="shared" si="192"/>
        <v>-99975</v>
      </c>
      <c r="E3096">
        <v>100000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>
        <f t="shared" si="193"/>
        <v>12.5</v>
      </c>
      <c r="Q3096" s="5" t="s">
        <v>8317</v>
      </c>
      <c r="R3096" t="s">
        <v>8357</v>
      </c>
      <c r="S3096" s="9">
        <f t="shared" si="194"/>
        <v>42207.587453703702</v>
      </c>
      <c r="T3096" s="9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5">
        <f t="shared" si="192"/>
        <v>-14870</v>
      </c>
      <c r="E3097">
        <v>14920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>
        <f t="shared" si="193"/>
        <v>25</v>
      </c>
      <c r="Q3097" s="5" t="s">
        <v>8317</v>
      </c>
      <c r="R3097" t="s">
        <v>8357</v>
      </c>
      <c r="S3097" s="9">
        <f t="shared" si="194"/>
        <v>42522.81689814815</v>
      </c>
      <c r="T3097" s="9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5">
        <f t="shared" si="192"/>
        <v>-19205</v>
      </c>
      <c r="E3098">
        <v>20000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>
        <f t="shared" si="193"/>
        <v>397.5</v>
      </c>
      <c r="Q3098" s="5" t="s">
        <v>8317</v>
      </c>
      <c r="R3098" t="s">
        <v>8357</v>
      </c>
      <c r="S3098" s="9">
        <f t="shared" si="194"/>
        <v>42114.617199074077</v>
      </c>
      <c r="T3098" s="9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5">
        <f t="shared" si="192"/>
        <v>-8285</v>
      </c>
      <c r="E3099">
        <v>10000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>
        <f t="shared" si="193"/>
        <v>857.5</v>
      </c>
      <c r="Q3099" s="5" t="s">
        <v>8317</v>
      </c>
      <c r="R3099" t="s">
        <v>8357</v>
      </c>
      <c r="S3099" s="9">
        <f t="shared" si="194"/>
        <v>42629.29515046296</v>
      </c>
      <c r="T3099" s="9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5">
        <f t="shared" si="192"/>
        <v>-46967</v>
      </c>
      <c r="E3100">
        <v>48725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>
        <f t="shared" si="193"/>
        <v>879</v>
      </c>
      <c r="Q3100" s="5" t="s">
        <v>8317</v>
      </c>
      <c r="R3100" t="s">
        <v>8357</v>
      </c>
      <c r="S3100" s="9">
        <f t="shared" si="194"/>
        <v>42359.58390046296</v>
      </c>
      <c r="T3100" s="9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5">
        <f t="shared" si="192"/>
        <v>-1722</v>
      </c>
      <c r="E3101">
        <v>2000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>
        <f t="shared" si="193"/>
        <v>139</v>
      </c>
      <c r="Q3101" s="5" t="s">
        <v>8317</v>
      </c>
      <c r="R3101" t="s">
        <v>8357</v>
      </c>
      <c r="S3101" s="9">
        <f t="shared" si="194"/>
        <v>42381.981377314813</v>
      </c>
      <c r="T3101" s="9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5">
        <f t="shared" si="192"/>
        <v>-10173</v>
      </c>
      <c r="E3102">
        <v>12000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>
        <f t="shared" si="193"/>
        <v>913.5</v>
      </c>
      <c r="Q3102" s="5" t="s">
        <v>8317</v>
      </c>
      <c r="R3102" t="s">
        <v>8357</v>
      </c>
      <c r="S3102" s="9">
        <f t="shared" si="194"/>
        <v>41902.4140625</v>
      </c>
      <c r="T3102" s="9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5">
        <f t="shared" si="192"/>
        <v>-2200</v>
      </c>
      <c r="E3103">
        <v>2500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>
        <f t="shared" si="193"/>
        <v>150</v>
      </c>
      <c r="Q3103" s="5" t="s">
        <v>8317</v>
      </c>
      <c r="R3103" t="s">
        <v>8357</v>
      </c>
      <c r="S3103" s="9">
        <f t="shared" si="194"/>
        <v>42171.175196759257</v>
      </c>
      <c r="T3103" s="9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5">
        <f t="shared" si="192"/>
        <v>-9742</v>
      </c>
      <c r="E3104">
        <v>16000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>
        <f t="shared" si="193"/>
        <v>3129</v>
      </c>
      <c r="Q3104" s="5" t="s">
        <v>8317</v>
      </c>
      <c r="R3104" t="s">
        <v>8357</v>
      </c>
      <c r="S3104" s="9">
        <f t="shared" si="194"/>
        <v>42555.132152777776</v>
      </c>
      <c r="T3104" s="9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5">
        <f t="shared" si="192"/>
        <v>-4089</v>
      </c>
      <c r="E3105">
        <v>4100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>
        <f t="shared" si="193"/>
        <v>5.5</v>
      </c>
      <c r="Q3105" s="5" t="s">
        <v>8317</v>
      </c>
      <c r="R3105" t="s">
        <v>8357</v>
      </c>
      <c r="S3105" s="9">
        <f t="shared" si="194"/>
        <v>42106.94798611111</v>
      </c>
      <c r="T3105" s="9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5">
        <f t="shared" si="192"/>
        <v>-2815</v>
      </c>
      <c r="E3106">
        <v>4000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>
        <f t="shared" si="193"/>
        <v>592.5</v>
      </c>
      <c r="Q3106" s="5" t="s">
        <v>8317</v>
      </c>
      <c r="R3106" t="s">
        <v>8357</v>
      </c>
      <c r="S3106" s="9">
        <f t="shared" si="194"/>
        <v>42006.70035879629</v>
      </c>
      <c r="T3106" s="9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5">
        <f t="shared" si="192"/>
        <v>-3369</v>
      </c>
      <c r="E3107">
        <v>5845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>
        <f t="shared" si="193"/>
        <v>1238</v>
      </c>
      <c r="Q3107" s="5" t="s">
        <v>8317</v>
      </c>
      <c r="R3107" t="s">
        <v>8357</v>
      </c>
      <c r="S3107" s="9">
        <f t="shared" si="194"/>
        <v>41876.510601851849</v>
      </c>
      <c r="T3107" s="9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5">
        <f t="shared" si="192"/>
        <v>-959</v>
      </c>
      <c r="E3108">
        <v>1000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>
        <f t="shared" si="193"/>
        <v>20.5</v>
      </c>
      <c r="Q3108" s="5" t="s">
        <v>8317</v>
      </c>
      <c r="R3108" t="s">
        <v>8357</v>
      </c>
      <c r="S3108" s="9">
        <f t="shared" si="194"/>
        <v>42241.220787037033</v>
      </c>
      <c r="T3108" s="9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5">
        <f t="shared" si="192"/>
        <v>-32095</v>
      </c>
      <c r="E3109">
        <v>40000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>
        <f t="shared" si="193"/>
        <v>3952.5</v>
      </c>
      <c r="Q3109" s="5" t="s">
        <v>8317</v>
      </c>
      <c r="R3109" t="s">
        <v>8357</v>
      </c>
      <c r="S3109" s="9">
        <f t="shared" si="194"/>
        <v>42128.605914351851</v>
      </c>
      <c r="T3109" s="9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5">
        <f t="shared" si="192"/>
        <v>-49974</v>
      </c>
      <c r="E3110">
        <v>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>
        <f t="shared" si="193"/>
        <v>13</v>
      </c>
      <c r="Q3110" s="5" t="s">
        <v>8317</v>
      </c>
      <c r="R3110" t="s">
        <v>8357</v>
      </c>
      <c r="S3110" s="9">
        <f t="shared" si="194"/>
        <v>42062.47215277778</v>
      </c>
      <c r="T3110" s="9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5">
        <f t="shared" si="192"/>
        <v>-19867</v>
      </c>
      <c r="E3111">
        <v>26500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>
        <f t="shared" si="193"/>
        <v>3316.5</v>
      </c>
      <c r="Q3111" s="5" t="s">
        <v>8317</v>
      </c>
      <c r="R3111" t="s">
        <v>8357</v>
      </c>
      <c r="S3111" s="9">
        <f t="shared" si="194"/>
        <v>41843.916782407403</v>
      </c>
      <c r="T3111" s="9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5">
        <f t="shared" si="192"/>
        <v>-24990</v>
      </c>
      <c r="E3112">
        <v>25000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>
        <f t="shared" si="193"/>
        <v>5</v>
      </c>
      <c r="Q3112" s="5" t="s">
        <v>8317</v>
      </c>
      <c r="R3112" t="s">
        <v>8357</v>
      </c>
      <c r="S3112" s="9">
        <f t="shared" si="194"/>
        <v>42744.823136574072</v>
      </c>
      <c r="T3112" s="9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5">
        <f t="shared" si="192"/>
        <v>-14672</v>
      </c>
      <c r="E3113">
        <v>20000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>
        <f t="shared" si="193"/>
        <v>2664</v>
      </c>
      <c r="Q3113" s="5" t="s">
        <v>8317</v>
      </c>
      <c r="R3113" t="s">
        <v>8357</v>
      </c>
      <c r="S3113" s="9">
        <f t="shared" si="194"/>
        <v>41885.386805555558</v>
      </c>
      <c r="T3113" s="9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5">
        <f t="shared" si="192"/>
        <v>-10479</v>
      </c>
      <c r="E3114">
        <v>11000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>
        <f t="shared" si="193"/>
        <v>260.5</v>
      </c>
      <c r="Q3114" s="5" t="s">
        <v>8317</v>
      </c>
      <c r="R3114" t="s">
        <v>8357</v>
      </c>
      <c r="S3114" s="9">
        <f t="shared" si="194"/>
        <v>42614.913587962961</v>
      </c>
      <c r="T3114" s="9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5">
        <f t="shared" si="192"/>
        <v>-104590</v>
      </c>
      <c r="E3115">
        <v>109225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>
        <f t="shared" si="193"/>
        <v>2317.5</v>
      </c>
      <c r="Q3115" s="5" t="s">
        <v>8317</v>
      </c>
      <c r="R3115" t="s">
        <v>8357</v>
      </c>
      <c r="S3115" s="9">
        <f t="shared" si="194"/>
        <v>42081.522939814815</v>
      </c>
      <c r="T3115" s="9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5">
        <f t="shared" si="192"/>
        <v>-75000</v>
      </c>
      <c r="E3116">
        <v>75000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>
        <f t="shared" si="193"/>
        <v>0</v>
      </c>
      <c r="Q3116" s="5" t="s">
        <v>8317</v>
      </c>
      <c r="R3116" t="s">
        <v>8357</v>
      </c>
      <c r="S3116" s="9">
        <f t="shared" si="194"/>
        <v>41843.42418981481</v>
      </c>
      <c r="T3116" s="9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5">
        <f t="shared" si="192"/>
        <v>-9700</v>
      </c>
      <c r="E3117">
        <v>10000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>
        <f t="shared" si="193"/>
        <v>150</v>
      </c>
      <c r="Q3117" s="5" t="s">
        <v>8317</v>
      </c>
      <c r="R3117" t="s">
        <v>8357</v>
      </c>
      <c r="S3117" s="9">
        <f t="shared" si="194"/>
        <v>42496.238738425927</v>
      </c>
      <c r="T3117" s="9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5">
        <f t="shared" si="192"/>
        <v>-320</v>
      </c>
      <c r="E3118">
        <v>750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>
        <f t="shared" si="193"/>
        <v>215</v>
      </c>
      <c r="Q3118" s="5" t="s">
        <v>8317</v>
      </c>
      <c r="R3118" t="s">
        <v>8357</v>
      </c>
      <c r="S3118" s="9">
        <f t="shared" si="194"/>
        <v>42081.30700231481</v>
      </c>
      <c r="T3118" s="9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5">
        <f t="shared" si="192"/>
        <v>-999</v>
      </c>
      <c r="E3119">
        <v>1000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>
        <f t="shared" si="193"/>
        <v>0.5</v>
      </c>
      <c r="Q3119" s="5" t="s">
        <v>8317</v>
      </c>
      <c r="R3119" t="s">
        <v>8357</v>
      </c>
      <c r="S3119" s="9">
        <f t="shared" si="194"/>
        <v>42509.166203703702</v>
      </c>
      <c r="T3119" s="9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5">
        <f t="shared" si="192"/>
        <v>-498450</v>
      </c>
      <c r="E3120">
        <v>500000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>
        <f t="shared" si="193"/>
        <v>775</v>
      </c>
      <c r="Q3120" s="5" t="s">
        <v>8317</v>
      </c>
      <c r="R3120" t="s">
        <v>8357</v>
      </c>
      <c r="S3120" s="9">
        <f t="shared" si="194"/>
        <v>42534.441238425927</v>
      </c>
      <c r="T3120" s="9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5">
        <f t="shared" si="192"/>
        <v>-9995</v>
      </c>
      <c r="E3121">
        <v>10000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>
        <f t="shared" si="193"/>
        <v>2.5</v>
      </c>
      <c r="Q3121" s="5" t="s">
        <v>8317</v>
      </c>
      <c r="R3121" t="s">
        <v>8357</v>
      </c>
      <c r="S3121" s="9">
        <f t="shared" si="194"/>
        <v>42059.837175925924</v>
      </c>
      <c r="T3121" s="9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5">
        <f t="shared" si="192"/>
        <v>-1299872</v>
      </c>
      <c r="E3122">
        <v>1300000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>
        <f t="shared" si="193"/>
        <v>64</v>
      </c>
      <c r="Q3122" s="5" t="s">
        <v>8317</v>
      </c>
      <c r="R3122" t="s">
        <v>8357</v>
      </c>
      <c r="S3122" s="9">
        <f t="shared" si="194"/>
        <v>42435.733749999992</v>
      </c>
      <c r="T3122" s="9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5">
        <f t="shared" si="192"/>
        <v>-1490</v>
      </c>
      <c r="E3123">
        <v>1500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>
        <f t="shared" si="193"/>
        <v>5</v>
      </c>
      <c r="Q3123" s="5" t="s">
        <v>8317</v>
      </c>
      <c r="R3123" t="s">
        <v>8357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5">
        <f t="shared" si="192"/>
        <v>-83</v>
      </c>
      <c r="E3124">
        <v>199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>
        <f t="shared" si="193"/>
        <v>58</v>
      </c>
      <c r="Q3124" s="5" t="s">
        <v>8317</v>
      </c>
      <c r="R3124" t="s">
        <v>8357</v>
      </c>
      <c r="S3124" s="9">
        <f t="shared" si="194"/>
        <v>42678.723749999997</v>
      </c>
      <c r="T3124" s="9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5">
        <f t="shared" si="192"/>
        <v>-39808</v>
      </c>
      <c r="E3125">
        <v>125000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>
        <f t="shared" si="193"/>
        <v>42596</v>
      </c>
      <c r="Q3125" s="5" t="s">
        <v>8317</v>
      </c>
      <c r="R3125" t="s">
        <v>8357</v>
      </c>
      <c r="S3125" s="9">
        <f t="shared" si="194"/>
        <v>42530.784699074073</v>
      </c>
      <c r="T3125" s="9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5">
        <f t="shared" si="192"/>
        <v>-799974</v>
      </c>
      <c r="E3126">
        <v>800000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>
        <f t="shared" si="193"/>
        <v>13</v>
      </c>
      <c r="Q3126" s="5" t="s">
        <v>8317</v>
      </c>
      <c r="R3126" t="s">
        <v>8357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5">
        <f t="shared" si="192"/>
        <v>-1500000</v>
      </c>
      <c r="E3127">
        <v>1500000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>
        <f t="shared" si="193"/>
        <v>0</v>
      </c>
      <c r="Q3127" s="5" t="s">
        <v>8317</v>
      </c>
      <c r="R3127" t="s">
        <v>8357</v>
      </c>
      <c r="S3127" s="9">
        <f t="shared" si="194"/>
        <v>42345.998518518514</v>
      </c>
      <c r="T3127" s="9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5">
        <f t="shared" si="192"/>
        <v>-23960</v>
      </c>
      <c r="E3128">
        <v>25000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>
        <f t="shared" si="193"/>
        <v>520</v>
      </c>
      <c r="Q3128" s="5" t="s">
        <v>8317</v>
      </c>
      <c r="R3128" t="s">
        <v>8357</v>
      </c>
      <c r="S3128" s="9">
        <f t="shared" si="194"/>
        <v>42426.809745370367</v>
      </c>
      <c r="T3128" s="9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5">
        <f t="shared" si="192"/>
        <v>-100000</v>
      </c>
      <c r="E3129">
        <v>100000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>
        <f t="shared" si="193"/>
        <v>0</v>
      </c>
      <c r="Q3129" s="5" t="s">
        <v>8317</v>
      </c>
      <c r="R3129" t="s">
        <v>8357</v>
      </c>
      <c r="S3129" s="9">
        <f t="shared" si="194"/>
        <v>42034.648483796293</v>
      </c>
      <c r="T3129" s="9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5">
        <f t="shared" si="192"/>
        <v>1291</v>
      </c>
      <c r="E3130">
        <v>15000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>
        <f t="shared" si="193"/>
        <v>8145.5</v>
      </c>
      <c r="Q3130" s="5" t="s">
        <v>8317</v>
      </c>
      <c r="R3130" t="s">
        <v>8318</v>
      </c>
      <c r="S3130" s="9">
        <f t="shared" si="194"/>
        <v>42780.617372685178</v>
      </c>
      <c r="T3130" s="9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5">
        <f t="shared" si="192"/>
        <v>-1240</v>
      </c>
      <c r="E3131">
        <v>1250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>
        <f t="shared" si="193"/>
        <v>5</v>
      </c>
      <c r="Q3131" s="5" t="s">
        <v>8317</v>
      </c>
      <c r="R3131" t="s">
        <v>8318</v>
      </c>
      <c r="S3131" s="9">
        <f t="shared" si="194"/>
        <v>42803.634479166663</v>
      </c>
      <c r="T3131" s="9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5">
        <f t="shared" si="192"/>
        <v>-9625</v>
      </c>
      <c r="E3132">
        <v>10000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>
        <f t="shared" si="193"/>
        <v>187.5</v>
      </c>
      <c r="Q3132" s="5" t="s">
        <v>8317</v>
      </c>
      <c r="R3132" t="s">
        <v>8318</v>
      </c>
      <c r="S3132" s="9">
        <f t="shared" si="194"/>
        <v>42808.431898148141</v>
      </c>
      <c r="T3132" s="9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5">
        <f t="shared" si="192"/>
        <v>-3455</v>
      </c>
      <c r="E3133">
        <v>4100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>
        <f t="shared" si="193"/>
        <v>322.5</v>
      </c>
      <c r="Q3133" s="5" t="s">
        <v>8317</v>
      </c>
      <c r="R3133" t="s">
        <v>8318</v>
      </c>
      <c r="S3133" s="9">
        <f t="shared" si="194"/>
        <v>42803.370891203704</v>
      </c>
      <c r="T3133" s="9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5">
        <f t="shared" si="192"/>
        <v>-29990</v>
      </c>
      <c r="E3134">
        <v>30000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>
        <f t="shared" si="193"/>
        <v>5</v>
      </c>
      <c r="Q3134" s="5" t="s">
        <v>8317</v>
      </c>
      <c r="R3134" t="s">
        <v>8318</v>
      </c>
      <c r="S3134" s="9">
        <f t="shared" si="194"/>
        <v>42786.141898148147</v>
      </c>
      <c r="T3134" s="9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5">
        <f t="shared" si="192"/>
        <v>40</v>
      </c>
      <c r="E3135">
        <v>500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>
        <f t="shared" si="193"/>
        <v>270</v>
      </c>
      <c r="Q3135" s="5" t="s">
        <v>8317</v>
      </c>
      <c r="R3135" t="s">
        <v>8318</v>
      </c>
      <c r="S3135" s="9">
        <f t="shared" si="194"/>
        <v>42788.356874999998</v>
      </c>
      <c r="T3135" s="9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5">
        <f t="shared" si="192"/>
        <v>-775</v>
      </c>
      <c r="E3136">
        <v>1000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>
        <f t="shared" si="193"/>
        <v>112.5</v>
      </c>
      <c r="Q3136" s="5" t="s">
        <v>8317</v>
      </c>
      <c r="R3136" t="s">
        <v>8318</v>
      </c>
      <c r="S3136" s="9">
        <f t="shared" si="194"/>
        <v>42800.511793981474</v>
      </c>
      <c r="T3136" s="9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5">
        <f t="shared" si="192"/>
        <v>-615</v>
      </c>
      <c r="E3137">
        <v>777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>
        <f t="shared" si="193"/>
        <v>81</v>
      </c>
      <c r="Q3137" s="5" t="s">
        <v>8317</v>
      </c>
      <c r="R3137" t="s">
        <v>8318</v>
      </c>
      <c r="S3137" s="9">
        <f t="shared" si="194"/>
        <v>42806.943530092591</v>
      </c>
      <c r="T3137" s="9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5">
        <f t="shared" si="192"/>
        <v>139</v>
      </c>
      <c r="E3138">
        <v>500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>
        <f t="shared" si="193"/>
        <v>319.5</v>
      </c>
      <c r="Q3138" s="5" t="s">
        <v>8317</v>
      </c>
      <c r="R3138" t="s">
        <v>8318</v>
      </c>
      <c r="S3138" s="9">
        <f t="shared" si="194"/>
        <v>42789.25409722222</v>
      </c>
      <c r="T3138" s="9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5">
        <f t="shared" ref="D3139:D3202" si="196">F3139-E3139</f>
        <v>-1450</v>
      </c>
      <c r="E3139">
        <v>1500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>
        <f t="shared" ref="P3139:P3202" si="197">AVERAGE(D3139:E3139)</f>
        <v>25</v>
      </c>
      <c r="Q3139" s="5" t="s">
        <v>8317</v>
      </c>
      <c r="R3139" t="s">
        <v>8318</v>
      </c>
      <c r="S3139" s="9">
        <f t="shared" ref="S3139:S3202" si="198">(K3139/86400)+25569+(-5/24)</f>
        <v>42807.676724537036</v>
      </c>
      <c r="T3139" s="9">
        <f t="shared" ref="T3139:T3202" si="199">(J3139/86400)+25569+(-5/24)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5">
        <f t="shared" si="196"/>
        <v>-200</v>
      </c>
      <c r="E3140">
        <v>200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>
        <f t="shared" si="197"/>
        <v>0</v>
      </c>
      <c r="Q3140" s="5" t="s">
        <v>8317</v>
      </c>
      <c r="R3140" t="s">
        <v>8318</v>
      </c>
      <c r="S3140" s="9">
        <f t="shared" si="198"/>
        <v>42809.437581018516</v>
      </c>
      <c r="T3140" s="9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5">
        <f t="shared" si="196"/>
        <v>-47300</v>
      </c>
      <c r="E3141">
        <v>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>
        <f t="shared" si="197"/>
        <v>1350</v>
      </c>
      <c r="Q3141" s="5" t="s">
        <v>8317</v>
      </c>
      <c r="R3141" t="s">
        <v>8318</v>
      </c>
      <c r="S3141" s="9">
        <f t="shared" si="198"/>
        <v>42785.062037037038</v>
      </c>
      <c r="T3141" s="9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5">
        <f t="shared" si="196"/>
        <v>-9904</v>
      </c>
      <c r="E3142">
        <v>10000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>
        <f t="shared" si="197"/>
        <v>48</v>
      </c>
      <c r="Q3142" s="5" t="s">
        <v>8317</v>
      </c>
      <c r="R3142" t="s">
        <v>8318</v>
      </c>
      <c r="S3142" s="9">
        <f t="shared" si="198"/>
        <v>42802.510451388887</v>
      </c>
      <c r="T3142" s="9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5">
        <f t="shared" si="196"/>
        <v>-242</v>
      </c>
      <c r="E3143">
        <v>500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>
        <f t="shared" si="197"/>
        <v>129</v>
      </c>
      <c r="Q3143" s="5" t="s">
        <v>8317</v>
      </c>
      <c r="R3143" t="s">
        <v>8318</v>
      </c>
      <c r="S3143" s="9">
        <f t="shared" si="198"/>
        <v>42800.544999999998</v>
      </c>
      <c r="T3143" s="9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5">
        <f t="shared" si="196"/>
        <v>-2705</v>
      </c>
      <c r="E3144">
        <v>2750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>
        <f t="shared" si="197"/>
        <v>22.5</v>
      </c>
      <c r="Q3144" s="5" t="s">
        <v>8317</v>
      </c>
      <c r="R3144" t="s">
        <v>8318</v>
      </c>
      <c r="S3144" s="9">
        <f t="shared" si="198"/>
        <v>42783.304849537039</v>
      </c>
      <c r="T3144" s="9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5">
        <f t="shared" si="196"/>
        <v>-700</v>
      </c>
      <c r="E3145">
        <v>700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>
        <f t="shared" si="197"/>
        <v>0</v>
      </c>
      <c r="Q3145" s="5" t="s">
        <v>8317</v>
      </c>
      <c r="R3145" t="s">
        <v>8318</v>
      </c>
      <c r="S3145" s="9">
        <f t="shared" si="198"/>
        <v>42808.149953703702</v>
      </c>
      <c r="T3145" s="9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5">
        <f t="shared" si="196"/>
        <v>-2460</v>
      </c>
      <c r="E3146">
        <v>10000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>
        <f t="shared" si="197"/>
        <v>3770</v>
      </c>
      <c r="Q3146" s="5" t="s">
        <v>8317</v>
      </c>
      <c r="R3146" t="s">
        <v>8318</v>
      </c>
      <c r="S3146" s="9">
        <f t="shared" si="198"/>
        <v>42796.329942129632</v>
      </c>
      <c r="T3146" s="9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5">
        <f t="shared" si="196"/>
        <v>-25000</v>
      </c>
      <c r="E3147">
        <v>25000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>
        <f t="shared" si="197"/>
        <v>0</v>
      </c>
      <c r="Q3147" s="5" t="s">
        <v>8317</v>
      </c>
      <c r="R3147" t="s">
        <v>8318</v>
      </c>
      <c r="S3147" s="9">
        <f t="shared" si="198"/>
        <v>42761.832569444443</v>
      </c>
      <c r="T3147" s="9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5">
        <f t="shared" si="196"/>
        <v>-44750</v>
      </c>
      <c r="E3148">
        <v>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>
        <f t="shared" si="197"/>
        <v>2625</v>
      </c>
      <c r="Q3148" s="5" t="s">
        <v>8317</v>
      </c>
      <c r="R3148" t="s">
        <v>8318</v>
      </c>
      <c r="S3148" s="9">
        <f t="shared" si="198"/>
        <v>42796.474143518521</v>
      </c>
      <c r="T3148" s="9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5">
        <f t="shared" si="196"/>
        <v>3505</v>
      </c>
      <c r="E3149"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>
        <f t="shared" si="197"/>
        <v>11752.5</v>
      </c>
      <c r="Q3149" s="5" t="s">
        <v>8317</v>
      </c>
      <c r="R3149" t="s">
        <v>8318</v>
      </c>
      <c r="S3149" s="9">
        <f t="shared" si="198"/>
        <v>41909.761053240734</v>
      </c>
      <c r="T3149" s="9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5">
        <f t="shared" si="196"/>
        <v>561</v>
      </c>
      <c r="E3150"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>
        <f t="shared" si="197"/>
        <v>1180.5</v>
      </c>
      <c r="Q3150" s="5" t="s">
        <v>8317</v>
      </c>
      <c r="R3150" t="s">
        <v>8318</v>
      </c>
      <c r="S3150" s="9">
        <f t="shared" si="198"/>
        <v>41891.456990740735</v>
      </c>
      <c r="T3150" s="9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5">
        <f t="shared" si="196"/>
        <v>50</v>
      </c>
      <c r="E3151"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>
        <f t="shared" si="197"/>
        <v>650</v>
      </c>
      <c r="Q3151" s="5" t="s">
        <v>8317</v>
      </c>
      <c r="R3151" t="s">
        <v>8318</v>
      </c>
      <c r="S3151" s="9">
        <f t="shared" si="198"/>
        <v>41225.809027777774</v>
      </c>
      <c r="T3151" s="9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5">
        <f t="shared" si="196"/>
        <v>35</v>
      </c>
      <c r="E3152"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>
        <f t="shared" si="197"/>
        <v>1767.5</v>
      </c>
      <c r="Q3152" s="5" t="s">
        <v>8317</v>
      </c>
      <c r="R3152" t="s">
        <v>8318</v>
      </c>
      <c r="S3152" s="9">
        <f t="shared" si="198"/>
        <v>40478.055590277778</v>
      </c>
      <c r="T3152" s="9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5">
        <f t="shared" si="196"/>
        <v>14</v>
      </c>
      <c r="E3153"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>
        <f t="shared" si="197"/>
        <v>1757</v>
      </c>
      <c r="Q3153" s="5" t="s">
        <v>8317</v>
      </c>
      <c r="R3153" t="s">
        <v>8318</v>
      </c>
      <c r="S3153" s="9">
        <f t="shared" si="198"/>
        <v>41862.631643518514</v>
      </c>
      <c r="T3153" s="9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5">
        <f t="shared" si="196"/>
        <v>131</v>
      </c>
      <c r="E3154"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>
        <f t="shared" si="197"/>
        <v>1165.5</v>
      </c>
      <c r="Q3154" s="5" t="s">
        <v>8317</v>
      </c>
      <c r="R3154" t="s">
        <v>8318</v>
      </c>
      <c r="S3154" s="9">
        <f t="shared" si="198"/>
        <v>41550.659340277773</v>
      </c>
      <c r="T3154" s="9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5">
        <f t="shared" si="196"/>
        <v>7067.5</v>
      </c>
      <c r="E3155"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>
        <f t="shared" si="197"/>
        <v>5033.75</v>
      </c>
      <c r="Q3155" s="5" t="s">
        <v>8317</v>
      </c>
      <c r="R3155" t="s">
        <v>8318</v>
      </c>
      <c r="S3155" s="9">
        <f t="shared" si="198"/>
        <v>40632.946030092593</v>
      </c>
      <c r="T3155" s="9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5">
        <f t="shared" si="196"/>
        <v>905</v>
      </c>
      <c r="E3156"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>
        <f t="shared" si="197"/>
        <v>3952.5</v>
      </c>
      <c r="Q3156" s="5" t="s">
        <v>8317</v>
      </c>
      <c r="R3156" t="s">
        <v>8318</v>
      </c>
      <c r="S3156" s="9">
        <f t="shared" si="198"/>
        <v>40970.667337962957</v>
      </c>
      <c r="T3156" s="9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5">
        <f t="shared" si="196"/>
        <v>4425.2299999999996</v>
      </c>
      <c r="E3157"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>
        <f t="shared" si="197"/>
        <v>4712.6149999999998</v>
      </c>
      <c r="Q3157" s="5" t="s">
        <v>8317</v>
      </c>
      <c r="R3157" t="s">
        <v>8318</v>
      </c>
      <c r="S3157" s="9">
        <f t="shared" si="198"/>
        <v>41233.290798611109</v>
      </c>
      <c r="T3157" s="9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5">
        <f t="shared" si="196"/>
        <v>100</v>
      </c>
      <c r="E3158"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>
        <f t="shared" si="197"/>
        <v>2800</v>
      </c>
      <c r="Q3158" s="5" t="s">
        <v>8317</v>
      </c>
      <c r="R3158" t="s">
        <v>8318</v>
      </c>
      <c r="S3158" s="9">
        <f t="shared" si="198"/>
        <v>41026.744722222218</v>
      </c>
      <c r="T3158" s="9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5">
        <f t="shared" si="196"/>
        <v>40</v>
      </c>
      <c r="E3159"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>
        <f t="shared" si="197"/>
        <v>2020</v>
      </c>
      <c r="Q3159" s="5" t="s">
        <v>8317</v>
      </c>
      <c r="R3159" t="s">
        <v>8318</v>
      </c>
      <c r="S3159" s="9">
        <f t="shared" si="198"/>
        <v>41829.579918981479</v>
      </c>
      <c r="T3159" s="9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5">
        <f t="shared" si="196"/>
        <v>700</v>
      </c>
      <c r="E3160"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>
        <f t="shared" si="197"/>
        <v>2850</v>
      </c>
      <c r="Q3160" s="5" t="s">
        <v>8317</v>
      </c>
      <c r="R3160" t="s">
        <v>8318</v>
      </c>
      <c r="S3160" s="9">
        <f t="shared" si="198"/>
        <v>41447.631388888891</v>
      </c>
      <c r="T3160" s="9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5">
        <f t="shared" si="196"/>
        <v>502.22</v>
      </c>
      <c r="E3161"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>
        <f t="shared" si="197"/>
        <v>1001.11</v>
      </c>
      <c r="Q3161" s="5" t="s">
        <v>8317</v>
      </c>
      <c r="R3161" t="s">
        <v>8318</v>
      </c>
      <c r="S3161" s="9">
        <f t="shared" si="198"/>
        <v>40883.858344907407</v>
      </c>
      <c r="T3161" s="9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5">
        <f t="shared" si="196"/>
        <v>69</v>
      </c>
      <c r="E3162"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>
        <f t="shared" si="197"/>
        <v>2284.5</v>
      </c>
      <c r="Q3162" s="5" t="s">
        <v>8317</v>
      </c>
      <c r="R3162" t="s">
        <v>8318</v>
      </c>
      <c r="S3162" s="9">
        <f t="shared" si="198"/>
        <v>41841.056562499994</v>
      </c>
      <c r="T3162" s="9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5">
        <f t="shared" si="196"/>
        <v>102</v>
      </c>
      <c r="E3163"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>
        <f t="shared" si="197"/>
        <v>1051</v>
      </c>
      <c r="Q3163" s="5" t="s">
        <v>8317</v>
      </c>
      <c r="R3163" t="s">
        <v>8318</v>
      </c>
      <c r="S3163" s="9">
        <f t="shared" si="198"/>
        <v>41897.327800925923</v>
      </c>
      <c r="T3163" s="9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5">
        <f t="shared" si="196"/>
        <v>1086</v>
      </c>
      <c r="E3164"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>
        <f t="shared" si="197"/>
        <v>2543</v>
      </c>
      <c r="Q3164" s="5" t="s">
        <v>8317</v>
      </c>
      <c r="R3164" t="s">
        <v>8318</v>
      </c>
      <c r="S3164" s="9">
        <f t="shared" si="198"/>
        <v>41799.47756944444</v>
      </c>
      <c r="T3164" s="9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5">
        <f t="shared" si="196"/>
        <v>1450</v>
      </c>
      <c r="E3165"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>
        <f t="shared" si="197"/>
        <v>7225</v>
      </c>
      <c r="Q3165" s="5" t="s">
        <v>8317</v>
      </c>
      <c r="R3165" t="s">
        <v>8318</v>
      </c>
      <c r="S3165" s="9">
        <f t="shared" si="198"/>
        <v>41775.545428240737</v>
      </c>
      <c r="T3165" s="9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5">
        <f t="shared" si="196"/>
        <v>169</v>
      </c>
      <c r="E3166"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>
        <f t="shared" si="197"/>
        <v>1334.5</v>
      </c>
      <c r="Q3166" s="5" t="s">
        <v>8317</v>
      </c>
      <c r="R3166" t="s">
        <v>8318</v>
      </c>
      <c r="S3166" s="9">
        <f t="shared" si="198"/>
        <v>41766.597395833327</v>
      </c>
      <c r="T3166" s="9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5">
        <f t="shared" si="196"/>
        <v>470</v>
      </c>
      <c r="E3167"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>
        <f t="shared" si="197"/>
        <v>610</v>
      </c>
      <c r="Q3167" s="5" t="s">
        <v>8317</v>
      </c>
      <c r="R3167" t="s">
        <v>8318</v>
      </c>
      <c r="S3167" s="9">
        <f t="shared" si="198"/>
        <v>40643.950925925921</v>
      </c>
      <c r="T3167" s="9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5">
        <f t="shared" si="196"/>
        <v>21079.83</v>
      </c>
      <c r="E3168"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>
        <f t="shared" si="197"/>
        <v>28039.915000000001</v>
      </c>
      <c r="Q3168" s="5" t="s">
        <v>8317</v>
      </c>
      <c r="R3168" t="s">
        <v>8318</v>
      </c>
      <c r="S3168" s="9">
        <f t="shared" si="198"/>
        <v>41940.483252314814</v>
      </c>
      <c r="T3168" s="9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5">
        <f t="shared" si="196"/>
        <v>485</v>
      </c>
      <c r="E3169"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>
        <f t="shared" si="197"/>
        <v>1742.5</v>
      </c>
      <c r="Q3169" s="5" t="s">
        <v>8317</v>
      </c>
      <c r="R3169" t="s">
        <v>8318</v>
      </c>
      <c r="S3169" s="9">
        <f t="shared" si="198"/>
        <v>41838.967372685183</v>
      </c>
      <c r="T3169" s="9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5">
        <f t="shared" si="196"/>
        <v>605</v>
      </c>
      <c r="E3170"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>
        <f t="shared" si="197"/>
        <v>1552.5</v>
      </c>
      <c r="Q3170" s="5" t="s">
        <v>8317</v>
      </c>
      <c r="R3170" t="s">
        <v>8318</v>
      </c>
      <c r="S3170" s="9">
        <f t="shared" si="198"/>
        <v>41771.897604166668</v>
      </c>
      <c r="T3170" s="9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5">
        <f t="shared" si="196"/>
        <v>241</v>
      </c>
      <c r="E3171"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>
        <f t="shared" si="197"/>
        <v>4120.5</v>
      </c>
      <c r="Q3171" s="5" t="s">
        <v>8317</v>
      </c>
      <c r="R3171" t="s">
        <v>8318</v>
      </c>
      <c r="S3171" s="9">
        <f t="shared" si="198"/>
        <v>41591.529641203699</v>
      </c>
      <c r="T3171" s="9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5">
        <f t="shared" si="196"/>
        <v>245</v>
      </c>
      <c r="E3172"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>
        <f t="shared" si="197"/>
        <v>1122.5</v>
      </c>
      <c r="Q3172" s="5" t="s">
        <v>8317</v>
      </c>
      <c r="R3172" t="s">
        <v>8318</v>
      </c>
      <c r="S3172" s="9">
        <f t="shared" si="198"/>
        <v>41788.872037037036</v>
      </c>
      <c r="T3172" s="9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5">
        <f t="shared" si="196"/>
        <v>617</v>
      </c>
      <c r="E3173"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>
        <f t="shared" si="197"/>
        <v>3808.5</v>
      </c>
      <c r="Q3173" s="5" t="s">
        <v>8317</v>
      </c>
      <c r="R3173" t="s">
        <v>8318</v>
      </c>
      <c r="S3173" s="9">
        <f t="shared" si="198"/>
        <v>42466.399976851848</v>
      </c>
      <c r="T3173" s="9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5">
        <f t="shared" si="196"/>
        <v>300</v>
      </c>
      <c r="E3174"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>
        <f t="shared" si="197"/>
        <v>1150</v>
      </c>
      <c r="Q3174" s="5" t="s">
        <v>8317</v>
      </c>
      <c r="R3174" t="s">
        <v>8318</v>
      </c>
      <c r="S3174" s="9">
        <f t="shared" si="198"/>
        <v>40923.521620370368</v>
      </c>
      <c r="T3174" s="9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5">
        <f t="shared" si="196"/>
        <v>300</v>
      </c>
      <c r="E3175"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>
        <f t="shared" si="197"/>
        <v>5150</v>
      </c>
      <c r="Q3175" s="5" t="s">
        <v>8317</v>
      </c>
      <c r="R3175" t="s">
        <v>8318</v>
      </c>
      <c r="S3175" s="9">
        <f t="shared" si="198"/>
        <v>41878.670046296298</v>
      </c>
      <c r="T3175" s="9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5">
        <f t="shared" si="196"/>
        <v>34</v>
      </c>
      <c r="E3176"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>
        <f t="shared" si="197"/>
        <v>1517</v>
      </c>
      <c r="Q3176" s="5" t="s">
        <v>8317</v>
      </c>
      <c r="R3176" t="s">
        <v>8318</v>
      </c>
      <c r="S3176" s="9">
        <f t="shared" si="198"/>
        <v>41862.656342592592</v>
      </c>
      <c r="T3176" s="9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5">
        <f t="shared" si="196"/>
        <v>478</v>
      </c>
      <c r="E3177"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>
        <f t="shared" si="197"/>
        <v>2739</v>
      </c>
      <c r="Q3177" s="5" t="s">
        <v>8317</v>
      </c>
      <c r="R3177" t="s">
        <v>8318</v>
      </c>
      <c r="S3177" s="9">
        <f t="shared" si="198"/>
        <v>40531.678553240738</v>
      </c>
      <c r="T3177" s="9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5">
        <f t="shared" si="196"/>
        <v>282</v>
      </c>
      <c r="E3178"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>
        <f t="shared" si="197"/>
        <v>1091</v>
      </c>
      <c r="Q3178" s="5" t="s">
        <v>8317</v>
      </c>
      <c r="R3178" t="s">
        <v>8318</v>
      </c>
      <c r="S3178" s="9">
        <f t="shared" si="198"/>
        <v>41477.722581018512</v>
      </c>
      <c r="T3178" s="9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5">
        <f t="shared" si="196"/>
        <v>435</v>
      </c>
      <c r="E3179"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>
        <f t="shared" si="197"/>
        <v>1467.5</v>
      </c>
      <c r="Q3179" s="5" t="s">
        <v>8317</v>
      </c>
      <c r="R3179" t="s">
        <v>8318</v>
      </c>
      <c r="S3179" s="9">
        <f t="shared" si="198"/>
        <v>41781.458437499998</v>
      </c>
      <c r="T3179" s="9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5">
        <f t="shared" si="196"/>
        <v>1076</v>
      </c>
      <c r="E3180"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>
        <f t="shared" si="197"/>
        <v>1288</v>
      </c>
      <c r="Q3180" s="5" t="s">
        <v>8317</v>
      </c>
      <c r="R3180" t="s">
        <v>8318</v>
      </c>
      <c r="S3180" s="9">
        <f t="shared" si="198"/>
        <v>41806.396701388883</v>
      </c>
      <c r="T3180" s="9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5">
        <f t="shared" si="196"/>
        <v>594.81999999999971</v>
      </c>
      <c r="E3181"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>
        <f t="shared" si="197"/>
        <v>2397.41</v>
      </c>
      <c r="Q3181" s="5" t="s">
        <v>8317</v>
      </c>
      <c r="R3181" t="s">
        <v>8318</v>
      </c>
      <c r="S3181" s="9">
        <f t="shared" si="198"/>
        <v>41375.49387731481</v>
      </c>
      <c r="T3181" s="9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5">
        <f t="shared" si="196"/>
        <v>237</v>
      </c>
      <c r="E3182"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>
        <f t="shared" si="197"/>
        <v>718.5</v>
      </c>
      <c r="Q3182" s="5" t="s">
        <v>8317</v>
      </c>
      <c r="R3182" t="s">
        <v>8318</v>
      </c>
      <c r="S3182" s="9">
        <f t="shared" si="198"/>
        <v>41780.204270833332</v>
      </c>
      <c r="T3182" s="9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5">
        <f t="shared" si="196"/>
        <v>45</v>
      </c>
      <c r="E3183"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>
        <f t="shared" si="197"/>
        <v>272.5</v>
      </c>
      <c r="Q3183" s="5" t="s">
        <v>8317</v>
      </c>
      <c r="R3183" t="s">
        <v>8318</v>
      </c>
      <c r="S3183" s="9">
        <f t="shared" si="198"/>
        <v>41779.101701388885</v>
      </c>
      <c r="T3183" s="9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5">
        <f t="shared" si="196"/>
        <v>62</v>
      </c>
      <c r="E3184"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>
        <f t="shared" si="197"/>
        <v>3531</v>
      </c>
      <c r="Q3184" s="5" t="s">
        <v>8317</v>
      </c>
      <c r="R3184" t="s">
        <v>8318</v>
      </c>
      <c r="S3184" s="9">
        <f t="shared" si="198"/>
        <v>40883.740983796291</v>
      </c>
      <c r="T3184" s="9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5">
        <f t="shared" si="196"/>
        <v>225</v>
      </c>
      <c r="E3185"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>
        <f t="shared" si="197"/>
        <v>1362.5</v>
      </c>
      <c r="Q3185" s="5" t="s">
        <v>8317</v>
      </c>
      <c r="R3185" t="s">
        <v>8318</v>
      </c>
      <c r="S3185" s="9">
        <f t="shared" si="198"/>
        <v>41491.586446759255</v>
      </c>
      <c r="T3185" s="9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5">
        <f t="shared" si="196"/>
        <v>310</v>
      </c>
      <c r="E3186"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>
        <f t="shared" si="197"/>
        <v>2305</v>
      </c>
      <c r="Q3186" s="5" t="s">
        <v>8317</v>
      </c>
      <c r="R3186" t="s">
        <v>8318</v>
      </c>
      <c r="S3186" s="9">
        <f t="shared" si="198"/>
        <v>41791.785081018512</v>
      </c>
      <c r="T3186" s="9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5">
        <f t="shared" si="196"/>
        <v>0</v>
      </c>
      <c r="E3187"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>
        <f t="shared" si="197"/>
        <v>500</v>
      </c>
      <c r="Q3187" s="5" t="s">
        <v>8317</v>
      </c>
      <c r="R3187" t="s">
        <v>8318</v>
      </c>
      <c r="S3187" s="9">
        <f t="shared" si="198"/>
        <v>41829.768993055557</v>
      </c>
      <c r="T3187" s="9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5">
        <f t="shared" si="196"/>
        <v>70</v>
      </c>
      <c r="E3188"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>
        <f t="shared" si="197"/>
        <v>1635</v>
      </c>
      <c r="Q3188" s="5" t="s">
        <v>8317</v>
      </c>
      <c r="R3188" t="s">
        <v>8318</v>
      </c>
      <c r="S3188" s="9">
        <f t="shared" si="198"/>
        <v>41868.715717592589</v>
      </c>
      <c r="T3188" s="9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5">
        <f t="shared" si="196"/>
        <v>2444</v>
      </c>
      <c r="E3189"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>
        <f t="shared" si="197"/>
        <v>8722</v>
      </c>
      <c r="Q3189" s="5" t="s">
        <v>8317</v>
      </c>
      <c r="R3189" t="s">
        <v>8318</v>
      </c>
      <c r="S3189" s="9">
        <f t="shared" si="198"/>
        <v>41835.458020833328</v>
      </c>
      <c r="T3189" s="9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5">
        <f t="shared" si="196"/>
        <v>-70</v>
      </c>
      <c r="E3190">
        <v>200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>
        <f t="shared" si="197"/>
        <v>65</v>
      </c>
      <c r="Q3190" s="5" t="s">
        <v>8317</v>
      </c>
      <c r="R3190" t="s">
        <v>8359</v>
      </c>
      <c r="S3190" s="9">
        <f t="shared" si="198"/>
        <v>42144.207199074073</v>
      </c>
      <c r="T3190" s="9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5">
        <f t="shared" si="196"/>
        <v>-48220</v>
      </c>
      <c r="E3191">
        <v>55000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>
        <f t="shared" si="197"/>
        <v>3390</v>
      </c>
      <c r="Q3191" s="5" t="s">
        <v>8317</v>
      </c>
      <c r="R3191" t="s">
        <v>8359</v>
      </c>
      <c r="S3191" s="9">
        <f t="shared" si="198"/>
        <v>42118.138101851851</v>
      </c>
      <c r="T3191" s="9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5">
        <f t="shared" si="196"/>
        <v>-4000</v>
      </c>
      <c r="E3192">
        <v>4000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>
        <f t="shared" si="197"/>
        <v>0</v>
      </c>
      <c r="Q3192" s="5" t="s">
        <v>8317</v>
      </c>
      <c r="R3192" t="s">
        <v>8359</v>
      </c>
      <c r="S3192" s="9">
        <f t="shared" si="198"/>
        <v>42682.942997685182</v>
      </c>
      <c r="T3192" s="9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5">
        <f t="shared" si="196"/>
        <v>-3599</v>
      </c>
      <c r="E3193">
        <v>3750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>
        <f t="shared" si="197"/>
        <v>75.5</v>
      </c>
      <c r="Q3193" s="5" t="s">
        <v>8317</v>
      </c>
      <c r="R3193" t="s">
        <v>8359</v>
      </c>
      <c r="S3193" s="9">
        <f t="shared" si="198"/>
        <v>42538.547094907401</v>
      </c>
      <c r="T3193" s="9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5">
        <f t="shared" si="196"/>
        <v>-9898</v>
      </c>
      <c r="E3194">
        <v>10000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>
        <f t="shared" si="197"/>
        <v>51</v>
      </c>
      <c r="Q3194" s="5" t="s">
        <v>8317</v>
      </c>
      <c r="R3194" t="s">
        <v>8359</v>
      </c>
      <c r="S3194" s="9">
        <f t="shared" si="198"/>
        <v>42018.732164351844</v>
      </c>
      <c r="T3194" s="9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5">
        <f t="shared" si="196"/>
        <v>-4413</v>
      </c>
      <c r="E3195">
        <v>5000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>
        <f t="shared" si="197"/>
        <v>293.5</v>
      </c>
      <c r="Q3195" s="5" t="s">
        <v>8317</v>
      </c>
      <c r="R3195" t="s">
        <v>8359</v>
      </c>
      <c r="S3195" s="9">
        <f t="shared" si="198"/>
        <v>42010.759907407402</v>
      </c>
      <c r="T3195" s="9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5">
        <f t="shared" si="196"/>
        <v>-11000</v>
      </c>
      <c r="E3196">
        <v>11000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>
        <f t="shared" si="197"/>
        <v>0</v>
      </c>
      <c r="Q3196" s="5" t="s">
        <v>8317</v>
      </c>
      <c r="R3196" t="s">
        <v>8359</v>
      </c>
      <c r="S3196" s="9">
        <f t="shared" si="198"/>
        <v>42181.854143518511</v>
      </c>
      <c r="T3196" s="9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5">
        <f t="shared" si="196"/>
        <v>-1430</v>
      </c>
      <c r="E3197">
        <v>3500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>
        <f t="shared" si="197"/>
        <v>1035</v>
      </c>
      <c r="Q3197" s="5" t="s">
        <v>8317</v>
      </c>
      <c r="R3197" t="s">
        <v>8359</v>
      </c>
      <c r="S3197" s="9">
        <f t="shared" si="198"/>
        <v>42017.385902777773</v>
      </c>
      <c r="T3197" s="9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5">
        <f t="shared" si="196"/>
        <v>-2998200</v>
      </c>
      <c r="E3198">
        <v>3000000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>
        <f t="shared" si="197"/>
        <v>900</v>
      </c>
      <c r="Q3198" s="5" t="s">
        <v>8317</v>
      </c>
      <c r="R3198" t="s">
        <v>8359</v>
      </c>
      <c r="S3198" s="9">
        <f t="shared" si="198"/>
        <v>42157.389756944445</v>
      </c>
      <c r="T3198" s="9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5">
        <f t="shared" si="196"/>
        <v>-8855</v>
      </c>
      <c r="E3199">
        <v>10000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>
        <f t="shared" si="197"/>
        <v>572.5</v>
      </c>
      <c r="Q3199" s="5" t="s">
        <v>8317</v>
      </c>
      <c r="R3199" t="s">
        <v>8359</v>
      </c>
      <c r="S3199" s="9">
        <f t="shared" si="198"/>
        <v>42009.28493055555</v>
      </c>
      <c r="T3199" s="9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5">
        <f t="shared" si="196"/>
        <v>-29890</v>
      </c>
      <c r="E3200">
        <v>30000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>
        <f t="shared" si="197"/>
        <v>55</v>
      </c>
      <c r="Q3200" s="5" t="s">
        <v>8317</v>
      </c>
      <c r="R3200" t="s">
        <v>8359</v>
      </c>
      <c r="S3200" s="9">
        <f t="shared" si="198"/>
        <v>42013.216168981475</v>
      </c>
      <c r="T3200" s="9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5">
        <f t="shared" si="196"/>
        <v>-2392</v>
      </c>
      <c r="E3201">
        <v>5000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>
        <f t="shared" si="197"/>
        <v>1304</v>
      </c>
      <c r="Q3201" s="5" t="s">
        <v>8317</v>
      </c>
      <c r="R3201" t="s">
        <v>8359</v>
      </c>
      <c r="S3201" s="9">
        <f t="shared" si="198"/>
        <v>41858.553449074076</v>
      </c>
      <c r="T3201" s="9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5">
        <f t="shared" si="196"/>
        <v>-49999</v>
      </c>
      <c r="E3202">
        <v>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>
        <f t="shared" si="197"/>
        <v>0.5</v>
      </c>
      <c r="Q3202" s="5" t="s">
        <v>8317</v>
      </c>
      <c r="R3202" t="s">
        <v>8359</v>
      </c>
      <c r="S3202" s="9">
        <f t="shared" si="198"/>
        <v>42460.112280092588</v>
      </c>
      <c r="T3202" s="9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5">
        <f t="shared" ref="D3203:D3266" si="200">F3203-E3203</f>
        <v>-1975</v>
      </c>
      <c r="E3203">
        <v>2000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>
        <f t="shared" ref="P3203:P3266" si="201">AVERAGE(D3203:E3203)</f>
        <v>12.5</v>
      </c>
      <c r="Q3203" s="5" t="s">
        <v>8317</v>
      </c>
      <c r="R3203" t="s">
        <v>8359</v>
      </c>
      <c r="S3203" s="9">
        <f t="shared" ref="S3203:S3266" si="202">(K3203/86400)+25569+(-5/24)</f>
        <v>41861.558761574073</v>
      </c>
      <c r="T3203" s="9">
        <f t="shared" ref="T3203:T3266" si="203">(J3203/86400)+25569+(-5/24)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5">
        <f t="shared" si="200"/>
        <v>-2274</v>
      </c>
      <c r="E3204">
        <v>5000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>
        <f t="shared" si="201"/>
        <v>1363</v>
      </c>
      <c r="Q3204" s="5" t="s">
        <v>8317</v>
      </c>
      <c r="R3204" t="s">
        <v>8359</v>
      </c>
      <c r="S3204" s="9">
        <f t="shared" si="202"/>
        <v>42293.645208333335</v>
      </c>
      <c r="T3204" s="9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5">
        <f t="shared" si="200"/>
        <v>-750</v>
      </c>
      <c r="E3205">
        <v>1000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>
        <f t="shared" si="201"/>
        <v>125</v>
      </c>
      <c r="Q3205" s="5" t="s">
        <v>8317</v>
      </c>
      <c r="R3205" t="s">
        <v>8359</v>
      </c>
      <c r="S3205" s="9">
        <f t="shared" si="202"/>
        <v>42242.780347222222</v>
      </c>
      <c r="T3205" s="9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5">
        <f t="shared" si="200"/>
        <v>-500</v>
      </c>
      <c r="E3206">
        <v>500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>
        <f t="shared" si="201"/>
        <v>0</v>
      </c>
      <c r="Q3206" s="5" t="s">
        <v>8317</v>
      </c>
      <c r="R3206" t="s">
        <v>8359</v>
      </c>
      <c r="S3206" s="9">
        <f t="shared" si="202"/>
        <v>42172.477766203701</v>
      </c>
      <c r="T3206" s="9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5">
        <f t="shared" si="200"/>
        <v>-7727</v>
      </c>
      <c r="E3207">
        <v>8000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>
        <f t="shared" si="201"/>
        <v>136.5</v>
      </c>
      <c r="Q3207" s="5" t="s">
        <v>8317</v>
      </c>
      <c r="R3207" t="s">
        <v>8359</v>
      </c>
      <c r="S3207" s="9">
        <f t="shared" si="202"/>
        <v>42095.166342592587</v>
      </c>
      <c r="T3207" s="9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5">
        <f t="shared" si="200"/>
        <v>-5000</v>
      </c>
      <c r="E3208">
        <v>5000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>
        <f t="shared" si="201"/>
        <v>0</v>
      </c>
      <c r="Q3208" s="5" t="s">
        <v>8317</v>
      </c>
      <c r="R3208" t="s">
        <v>8359</v>
      </c>
      <c r="S3208" s="9">
        <f t="shared" si="202"/>
        <v>42236.067719907405</v>
      </c>
      <c r="T3208" s="9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5">
        <f t="shared" si="200"/>
        <v>-2950</v>
      </c>
      <c r="E3209">
        <v>5500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>
        <f t="shared" si="201"/>
        <v>1275</v>
      </c>
      <c r="Q3209" s="5" t="s">
        <v>8317</v>
      </c>
      <c r="R3209" t="s">
        <v>8359</v>
      </c>
      <c r="S3209" s="9">
        <f t="shared" si="202"/>
        <v>42057.069525462961</v>
      </c>
      <c r="T3209" s="9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5">
        <f t="shared" si="200"/>
        <v>175</v>
      </c>
      <c r="E3210"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>
        <f t="shared" si="201"/>
        <v>2587.5</v>
      </c>
      <c r="Q3210" s="5" t="s">
        <v>8317</v>
      </c>
      <c r="R3210" t="s">
        <v>8318</v>
      </c>
      <c r="S3210" s="9">
        <f t="shared" si="202"/>
        <v>41827.396724537037</v>
      </c>
      <c r="T3210" s="9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5">
        <f t="shared" si="200"/>
        <v>1835.7000000000007</v>
      </c>
      <c r="E3211"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>
        <f t="shared" si="201"/>
        <v>5667.85</v>
      </c>
      <c r="Q3211" s="5" t="s">
        <v>8317</v>
      </c>
      <c r="R3211" t="s">
        <v>8318</v>
      </c>
      <c r="S3211" s="9">
        <f t="shared" si="202"/>
        <v>41778.42891203703</v>
      </c>
      <c r="T3211" s="9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5">
        <f t="shared" si="200"/>
        <v>773</v>
      </c>
      <c r="E3212"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>
        <f t="shared" si="201"/>
        <v>1886.5</v>
      </c>
      <c r="Q3212" s="5" t="s">
        <v>8317</v>
      </c>
      <c r="R3212" t="s">
        <v>8318</v>
      </c>
      <c r="S3212" s="9">
        <f t="shared" si="202"/>
        <v>41013.728229166663</v>
      </c>
      <c r="T3212" s="9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5">
        <f t="shared" si="200"/>
        <v>4541</v>
      </c>
      <c r="E3213"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>
        <f t="shared" si="201"/>
        <v>13770.5</v>
      </c>
      <c r="Q3213" s="5" t="s">
        <v>8317</v>
      </c>
      <c r="R3213" t="s">
        <v>8318</v>
      </c>
      <c r="S3213" s="9">
        <f t="shared" si="202"/>
        <v>41834.378240740734</v>
      </c>
      <c r="T3213" s="9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5">
        <f t="shared" si="200"/>
        <v>1050</v>
      </c>
      <c r="E3214"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>
        <f t="shared" si="201"/>
        <v>2525</v>
      </c>
      <c r="Q3214" s="5" t="s">
        <v>8317</v>
      </c>
      <c r="R3214" t="s">
        <v>8318</v>
      </c>
      <c r="S3214" s="9">
        <f t="shared" si="202"/>
        <v>41829.587395833332</v>
      </c>
      <c r="T3214" s="9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5">
        <f t="shared" si="200"/>
        <v>7</v>
      </c>
      <c r="E3215"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>
        <f t="shared" si="201"/>
        <v>3003.5</v>
      </c>
      <c r="Q3215" s="5" t="s">
        <v>8317</v>
      </c>
      <c r="R3215" t="s">
        <v>8318</v>
      </c>
      <c r="S3215" s="9">
        <f t="shared" si="202"/>
        <v>42171.555081018516</v>
      </c>
      <c r="T3215" s="9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5">
        <f t="shared" si="200"/>
        <v>256</v>
      </c>
      <c r="E3216"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>
        <f t="shared" si="201"/>
        <v>6128</v>
      </c>
      <c r="Q3216" s="5" t="s">
        <v>8317</v>
      </c>
      <c r="R3216" t="s">
        <v>8318</v>
      </c>
      <c r="S3216" s="9">
        <f t="shared" si="202"/>
        <v>42337.584178240737</v>
      </c>
      <c r="T3216" s="9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5">
        <f t="shared" si="200"/>
        <v>123</v>
      </c>
      <c r="E3217"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>
        <f t="shared" si="201"/>
        <v>17561.5</v>
      </c>
      <c r="Q3217" s="5" t="s">
        <v>8317</v>
      </c>
      <c r="R3217" t="s">
        <v>8318</v>
      </c>
      <c r="S3217" s="9">
        <f t="shared" si="202"/>
        <v>42219.456840277773</v>
      </c>
      <c r="T3217" s="9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5">
        <f t="shared" si="200"/>
        <v>1</v>
      </c>
      <c r="E3218"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>
        <f t="shared" si="201"/>
        <v>1000.5</v>
      </c>
      <c r="Q3218" s="5" t="s">
        <v>8317</v>
      </c>
      <c r="R3218" t="s">
        <v>8318</v>
      </c>
      <c r="S3218" s="9">
        <f t="shared" si="202"/>
        <v>42165.254293981481</v>
      </c>
      <c r="T3218" s="9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5">
        <f t="shared" si="200"/>
        <v>721</v>
      </c>
      <c r="E3219"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>
        <f t="shared" si="201"/>
        <v>2610.5</v>
      </c>
      <c r="Q3219" s="5" t="s">
        <v>8317</v>
      </c>
      <c r="R3219" t="s">
        <v>8318</v>
      </c>
      <c r="S3219" s="9">
        <f t="shared" si="202"/>
        <v>42648.337777777771</v>
      </c>
      <c r="T3219" s="9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5">
        <f t="shared" si="200"/>
        <v>252</v>
      </c>
      <c r="E3220"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>
        <f t="shared" si="201"/>
        <v>6126</v>
      </c>
      <c r="Q3220" s="5" t="s">
        <v>8317</v>
      </c>
      <c r="R3220" t="s">
        <v>8318</v>
      </c>
      <c r="S3220" s="9">
        <f t="shared" si="202"/>
        <v>41970.793819444443</v>
      </c>
      <c r="T3220" s="9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5">
        <f t="shared" si="200"/>
        <v>22</v>
      </c>
      <c r="E3221"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>
        <f t="shared" si="201"/>
        <v>10011</v>
      </c>
      <c r="Q3221" s="5" t="s">
        <v>8317</v>
      </c>
      <c r="R3221" t="s">
        <v>8318</v>
      </c>
      <c r="S3221" s="9">
        <f t="shared" si="202"/>
        <v>42050.77484953704</v>
      </c>
      <c r="T3221" s="9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5">
        <f t="shared" si="200"/>
        <v>126</v>
      </c>
      <c r="E3222"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>
        <f t="shared" si="201"/>
        <v>7563</v>
      </c>
      <c r="Q3222" s="5" t="s">
        <v>8317</v>
      </c>
      <c r="R3222" t="s">
        <v>8318</v>
      </c>
      <c r="S3222" s="9">
        <f t="shared" si="202"/>
        <v>42772.625046296293</v>
      </c>
      <c r="T3222" s="9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5">
        <f t="shared" si="200"/>
        <v>137</v>
      </c>
      <c r="E3223"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>
        <f t="shared" si="201"/>
        <v>2068.5</v>
      </c>
      <c r="Q3223" s="5" t="s">
        <v>8317</v>
      </c>
      <c r="R3223" t="s">
        <v>8318</v>
      </c>
      <c r="S3223" s="9">
        <f t="shared" si="202"/>
        <v>42155.488460648143</v>
      </c>
      <c r="T3223" s="9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5">
        <f t="shared" si="200"/>
        <v>620</v>
      </c>
      <c r="E3224"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>
        <f t="shared" si="201"/>
        <v>1560</v>
      </c>
      <c r="Q3224" s="5" t="s">
        <v>8317</v>
      </c>
      <c r="R3224" t="s">
        <v>8318</v>
      </c>
      <c r="S3224" s="9">
        <f t="shared" si="202"/>
        <v>42270.373807870368</v>
      </c>
      <c r="T3224" s="9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5">
        <f t="shared" si="200"/>
        <v>295</v>
      </c>
      <c r="E3225"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>
        <f t="shared" si="201"/>
        <v>1697.5</v>
      </c>
      <c r="Q3225" s="5" t="s">
        <v>8317</v>
      </c>
      <c r="R3225" t="s">
        <v>8318</v>
      </c>
      <c r="S3225" s="9">
        <f t="shared" si="202"/>
        <v>42206.627037037033</v>
      </c>
      <c r="T3225" s="9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5">
        <f t="shared" si="200"/>
        <v>610</v>
      </c>
      <c r="E3226"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>
        <f t="shared" si="201"/>
        <v>15305</v>
      </c>
      <c r="Q3226" s="5" t="s">
        <v>8317</v>
      </c>
      <c r="R3226" t="s">
        <v>8318</v>
      </c>
      <c r="S3226" s="9">
        <f t="shared" si="202"/>
        <v>42697.642511574071</v>
      </c>
      <c r="T3226" s="9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5">
        <f t="shared" si="200"/>
        <v>47</v>
      </c>
      <c r="E3227"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>
        <f t="shared" si="201"/>
        <v>1023.5</v>
      </c>
      <c r="Q3227" s="5" t="s">
        <v>8317</v>
      </c>
      <c r="R3227" t="s">
        <v>8318</v>
      </c>
      <c r="S3227" s="9">
        <f t="shared" si="202"/>
        <v>42503.351134259261</v>
      </c>
      <c r="T3227" s="9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5">
        <f t="shared" si="200"/>
        <v>50</v>
      </c>
      <c r="E3228"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>
        <f t="shared" si="201"/>
        <v>625</v>
      </c>
      <c r="Q3228" s="5" t="s">
        <v>8317</v>
      </c>
      <c r="R3228" t="s">
        <v>8318</v>
      </c>
      <c r="S3228" s="9">
        <f t="shared" si="202"/>
        <v>42277.375138888885</v>
      </c>
      <c r="T3228" s="9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5">
        <f t="shared" si="200"/>
        <v>300</v>
      </c>
      <c r="E3229"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>
        <f t="shared" si="201"/>
        <v>750</v>
      </c>
      <c r="Q3229" s="5" t="s">
        <v>8317</v>
      </c>
      <c r="R3229" t="s">
        <v>8318</v>
      </c>
      <c r="S3229" s="9">
        <f t="shared" si="202"/>
        <v>42722.674027777779</v>
      </c>
      <c r="T3229" s="9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5">
        <f t="shared" si="200"/>
        <v>164</v>
      </c>
      <c r="E3230"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>
        <f t="shared" si="201"/>
        <v>3582</v>
      </c>
      <c r="Q3230" s="5" t="s">
        <v>8317</v>
      </c>
      <c r="R3230" t="s">
        <v>8318</v>
      </c>
      <c r="S3230" s="9">
        <f t="shared" si="202"/>
        <v>42323.500972222224</v>
      </c>
      <c r="T3230" s="9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5">
        <f t="shared" si="200"/>
        <v>1573</v>
      </c>
      <c r="E3231"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>
        <f t="shared" si="201"/>
        <v>10786.5</v>
      </c>
      <c r="Q3231" s="5" t="s">
        <v>8317</v>
      </c>
      <c r="R3231" t="s">
        <v>8318</v>
      </c>
      <c r="S3231" s="9">
        <f t="shared" si="202"/>
        <v>41933.083310185182</v>
      </c>
      <c r="T3231" s="9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5">
        <f t="shared" si="200"/>
        <v>257</v>
      </c>
      <c r="E3232"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>
        <f t="shared" si="201"/>
        <v>1428.5</v>
      </c>
      <c r="Q3232" s="5" t="s">
        <v>8317</v>
      </c>
      <c r="R3232" t="s">
        <v>8318</v>
      </c>
      <c r="S3232" s="9">
        <f t="shared" si="202"/>
        <v>41897.959791666661</v>
      </c>
      <c r="T3232" s="9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5">
        <f t="shared" si="200"/>
        <v>610</v>
      </c>
      <c r="E3233"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>
        <f t="shared" si="201"/>
        <v>805</v>
      </c>
      <c r="Q3233" s="5" t="s">
        <v>8317</v>
      </c>
      <c r="R3233" t="s">
        <v>8318</v>
      </c>
      <c r="S3233" s="9">
        <f t="shared" si="202"/>
        <v>42446.735497685186</v>
      </c>
      <c r="T3233" s="9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5">
        <f t="shared" si="200"/>
        <v>312</v>
      </c>
      <c r="E3234"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>
        <f t="shared" si="201"/>
        <v>656</v>
      </c>
      <c r="Q3234" s="5" t="s">
        <v>8317</v>
      </c>
      <c r="R3234" t="s">
        <v>8318</v>
      </c>
      <c r="S3234" s="9">
        <f t="shared" si="202"/>
        <v>42463.605520833335</v>
      </c>
      <c r="T3234" s="9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5">
        <f t="shared" si="200"/>
        <v>940</v>
      </c>
      <c r="E3235"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>
        <f t="shared" si="201"/>
        <v>2970</v>
      </c>
      <c r="Q3235" s="5" t="s">
        <v>8317</v>
      </c>
      <c r="R3235" t="s">
        <v>8318</v>
      </c>
      <c r="S3235" s="9">
        <f t="shared" si="202"/>
        <v>42766.596701388888</v>
      </c>
      <c r="T3235" s="9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5">
        <f t="shared" si="200"/>
        <v>15.710000000000036</v>
      </c>
      <c r="E3236"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>
        <f t="shared" si="201"/>
        <v>2007.855</v>
      </c>
      <c r="Q3236" s="5" t="s">
        <v>8317</v>
      </c>
      <c r="R3236" t="s">
        <v>8318</v>
      </c>
      <c r="S3236" s="9">
        <f t="shared" si="202"/>
        <v>42734.581111111103</v>
      </c>
      <c r="T3236" s="9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5">
        <f t="shared" si="200"/>
        <v>481</v>
      </c>
      <c r="E3237"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>
        <f t="shared" si="201"/>
        <v>7740.5</v>
      </c>
      <c r="Q3237" s="5" t="s">
        <v>8317</v>
      </c>
      <c r="R3237" t="s">
        <v>8318</v>
      </c>
      <c r="S3237" s="9">
        <f t="shared" si="202"/>
        <v>42522.139479166661</v>
      </c>
      <c r="T3237" s="9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5">
        <f t="shared" si="200"/>
        <v>120</v>
      </c>
      <c r="E3238"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>
        <f t="shared" si="201"/>
        <v>10060</v>
      </c>
      <c r="Q3238" s="5" t="s">
        <v>8317</v>
      </c>
      <c r="R3238" t="s">
        <v>8318</v>
      </c>
      <c r="S3238" s="9">
        <f t="shared" si="202"/>
        <v>42702.708715277775</v>
      </c>
      <c r="T3238" s="9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5">
        <f t="shared" si="200"/>
        <v>275.63999999999942</v>
      </c>
      <c r="E3239"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>
        <f t="shared" si="201"/>
        <v>17637.82</v>
      </c>
      <c r="Q3239" s="5" t="s">
        <v>8317</v>
      </c>
      <c r="R3239" t="s">
        <v>8318</v>
      </c>
      <c r="S3239" s="9">
        <f t="shared" si="202"/>
        <v>42252.266018518516</v>
      </c>
      <c r="T3239" s="9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5">
        <f t="shared" si="200"/>
        <v>345</v>
      </c>
      <c r="E3240"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>
        <f t="shared" si="201"/>
        <v>1572.5</v>
      </c>
      <c r="Q3240" s="5" t="s">
        <v>8317</v>
      </c>
      <c r="R3240" t="s">
        <v>8318</v>
      </c>
      <c r="S3240" s="9">
        <f t="shared" si="202"/>
        <v>42156.302060185182</v>
      </c>
      <c r="T3240" s="9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5">
        <f t="shared" si="200"/>
        <v>346.97999999999956</v>
      </c>
      <c r="E3241"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>
        <f t="shared" si="201"/>
        <v>3104.49</v>
      </c>
      <c r="Q3241" s="5" t="s">
        <v>8317</v>
      </c>
      <c r="R3241" t="s">
        <v>8318</v>
      </c>
      <c r="S3241" s="9">
        <f t="shared" si="202"/>
        <v>42277.880706018514</v>
      </c>
      <c r="T3241" s="9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5">
        <f t="shared" si="200"/>
        <v>17</v>
      </c>
      <c r="E3242"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>
        <f t="shared" si="201"/>
        <v>1508.5</v>
      </c>
      <c r="Q3242" s="5" t="s">
        <v>8317</v>
      </c>
      <c r="R3242" t="s">
        <v>8318</v>
      </c>
      <c r="S3242" s="9">
        <f t="shared" si="202"/>
        <v>42754.485509259255</v>
      </c>
      <c r="T3242" s="9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5">
        <f t="shared" si="200"/>
        <v>1301</v>
      </c>
      <c r="E3243"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>
        <f t="shared" si="201"/>
        <v>4900.5</v>
      </c>
      <c r="Q3243" s="5" t="s">
        <v>8317</v>
      </c>
      <c r="R3243" t="s">
        <v>8318</v>
      </c>
      <c r="S3243" s="9">
        <f t="shared" si="202"/>
        <v>41893.116550925923</v>
      </c>
      <c r="T3243" s="9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5">
        <f t="shared" si="200"/>
        <v>2730.42</v>
      </c>
      <c r="E3244"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>
        <f t="shared" si="201"/>
        <v>6365.21</v>
      </c>
      <c r="Q3244" s="5" t="s">
        <v>8317</v>
      </c>
      <c r="R3244" t="s">
        <v>8318</v>
      </c>
      <c r="S3244" s="9">
        <f t="shared" si="202"/>
        <v>41871.547361111108</v>
      </c>
      <c r="T3244" s="9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5">
        <f t="shared" si="200"/>
        <v>227</v>
      </c>
      <c r="E3245"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>
        <f t="shared" si="201"/>
        <v>4113.5</v>
      </c>
      <c r="Q3245" s="5" t="s">
        <v>8317</v>
      </c>
      <c r="R3245" t="s">
        <v>8318</v>
      </c>
      <c r="S3245" s="9">
        <f t="shared" si="202"/>
        <v>42261.888449074067</v>
      </c>
      <c r="T3245" s="9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5">
        <f t="shared" si="200"/>
        <v>47</v>
      </c>
      <c r="E3246"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>
        <f t="shared" si="201"/>
        <v>823.5</v>
      </c>
      <c r="Q3246" s="5" t="s">
        <v>8317</v>
      </c>
      <c r="R3246" t="s">
        <v>8318</v>
      </c>
      <c r="S3246" s="9">
        <f t="shared" si="202"/>
        <v>42675.485902777778</v>
      </c>
      <c r="T3246" s="9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5">
        <f t="shared" si="200"/>
        <v>904</v>
      </c>
      <c r="E3247"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>
        <f t="shared" si="201"/>
        <v>10952</v>
      </c>
      <c r="Q3247" s="5" t="s">
        <v>8317</v>
      </c>
      <c r="R3247" t="s">
        <v>8318</v>
      </c>
      <c r="S3247" s="9">
        <f t="shared" si="202"/>
        <v>42135.391874999994</v>
      </c>
      <c r="T3247" s="9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5">
        <f t="shared" si="200"/>
        <v>1122</v>
      </c>
      <c r="E3248"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>
        <f t="shared" si="201"/>
        <v>5561</v>
      </c>
      <c r="Q3248" s="5" t="s">
        <v>8317</v>
      </c>
      <c r="R3248" t="s">
        <v>8318</v>
      </c>
      <c r="S3248" s="9">
        <f t="shared" si="202"/>
        <v>42230.263888888883</v>
      </c>
      <c r="T3248" s="9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5">
        <f t="shared" si="200"/>
        <v>146.5</v>
      </c>
      <c r="E3249"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>
        <f t="shared" si="201"/>
        <v>1323.25</v>
      </c>
      <c r="Q3249" s="5" t="s">
        <v>8317</v>
      </c>
      <c r="R3249" t="s">
        <v>8318</v>
      </c>
      <c r="S3249" s="9">
        <f t="shared" si="202"/>
        <v>42167.22583333333</v>
      </c>
      <c r="T3249" s="9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5">
        <f t="shared" si="200"/>
        <v>95</v>
      </c>
      <c r="E3250"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>
        <f t="shared" si="201"/>
        <v>6047.5</v>
      </c>
      <c r="Q3250" s="5" t="s">
        <v>8317</v>
      </c>
      <c r="R3250" t="s">
        <v>8318</v>
      </c>
      <c r="S3250" s="9">
        <f t="shared" si="202"/>
        <v>42068.68005787037</v>
      </c>
      <c r="T3250" s="9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5">
        <f t="shared" si="200"/>
        <v>271</v>
      </c>
      <c r="E3251"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>
        <f t="shared" si="201"/>
        <v>2885.5</v>
      </c>
      <c r="Q3251" s="5" t="s">
        <v>8317</v>
      </c>
      <c r="R3251" t="s">
        <v>8318</v>
      </c>
      <c r="S3251" s="9">
        <f t="shared" si="202"/>
        <v>42145.538356481477</v>
      </c>
      <c r="T3251" s="9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5">
        <f t="shared" si="200"/>
        <v>388</v>
      </c>
      <c r="E3252"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>
        <f t="shared" si="201"/>
        <v>12694</v>
      </c>
      <c r="Q3252" s="5" t="s">
        <v>8317</v>
      </c>
      <c r="R3252" t="s">
        <v>8318</v>
      </c>
      <c r="S3252" s="9">
        <f t="shared" si="202"/>
        <v>41918.533842592587</v>
      </c>
      <c r="T3252" s="9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5">
        <f t="shared" si="200"/>
        <v>161</v>
      </c>
      <c r="E3253"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>
        <f t="shared" si="201"/>
        <v>830.5</v>
      </c>
      <c r="Q3253" s="5" t="s">
        <v>8317</v>
      </c>
      <c r="R3253" t="s">
        <v>8318</v>
      </c>
      <c r="S3253" s="9">
        <f t="shared" si="202"/>
        <v>42146.52275462963</v>
      </c>
      <c r="T3253" s="9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5">
        <f t="shared" si="200"/>
        <v>626</v>
      </c>
      <c r="E3254"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>
        <f t="shared" si="201"/>
        <v>1438</v>
      </c>
      <c r="Q3254" s="5" t="s">
        <v>8317</v>
      </c>
      <c r="R3254" t="s">
        <v>8318</v>
      </c>
      <c r="S3254" s="9">
        <f t="shared" si="202"/>
        <v>42590.264351851853</v>
      </c>
      <c r="T3254" s="9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5">
        <f t="shared" si="200"/>
        <v>365</v>
      </c>
      <c r="E3255"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>
        <f t="shared" si="201"/>
        <v>10182.5</v>
      </c>
      <c r="Q3255" s="5" t="s">
        <v>8317</v>
      </c>
      <c r="R3255" t="s">
        <v>8318</v>
      </c>
      <c r="S3255" s="9">
        <f t="shared" si="202"/>
        <v>42602.368379629632</v>
      </c>
      <c r="T3255" s="9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5">
        <f t="shared" si="200"/>
        <v>163.5</v>
      </c>
      <c r="E3256"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>
        <f t="shared" si="201"/>
        <v>6581.75</v>
      </c>
      <c r="Q3256" s="5" t="s">
        <v>8317</v>
      </c>
      <c r="R3256" t="s">
        <v>8318</v>
      </c>
      <c r="S3256" s="9">
        <f t="shared" si="202"/>
        <v>42058.877418981479</v>
      </c>
      <c r="T3256" s="9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5">
        <f t="shared" si="200"/>
        <v>225</v>
      </c>
      <c r="E3257"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>
        <f t="shared" si="201"/>
        <v>262.5</v>
      </c>
      <c r="Q3257" s="5" t="s">
        <v>8317</v>
      </c>
      <c r="R3257" t="s">
        <v>8318</v>
      </c>
      <c r="S3257" s="9">
        <f t="shared" si="202"/>
        <v>41889.559895833328</v>
      </c>
      <c r="T3257" s="9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5">
        <f t="shared" si="200"/>
        <v>2806</v>
      </c>
      <c r="E3258"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>
        <f t="shared" si="201"/>
        <v>6403</v>
      </c>
      <c r="Q3258" s="5" t="s">
        <v>8317</v>
      </c>
      <c r="R3258" t="s">
        <v>8318</v>
      </c>
      <c r="S3258" s="9">
        <f t="shared" si="202"/>
        <v>42144.365474537037</v>
      </c>
      <c r="T3258" s="9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5">
        <f t="shared" si="200"/>
        <v>125.98999999999978</v>
      </c>
      <c r="E3259"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>
        <f t="shared" si="201"/>
        <v>1062.9949999999999</v>
      </c>
      <c r="Q3259" s="5" t="s">
        <v>8317</v>
      </c>
      <c r="R3259" t="s">
        <v>8318</v>
      </c>
      <c r="S3259" s="9">
        <f t="shared" si="202"/>
        <v>42758.351296296292</v>
      </c>
      <c r="T3259" s="9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5">
        <f t="shared" si="200"/>
        <v>365</v>
      </c>
      <c r="E3260"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>
        <f t="shared" si="201"/>
        <v>3682.5</v>
      </c>
      <c r="Q3260" s="5" t="s">
        <v>8317</v>
      </c>
      <c r="R3260" t="s">
        <v>8318</v>
      </c>
      <c r="S3260" s="9">
        <f t="shared" si="202"/>
        <v>41982.678946759253</v>
      </c>
      <c r="T3260" s="9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5">
        <f t="shared" si="200"/>
        <v>1418.5999999999985</v>
      </c>
      <c r="E3261"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>
        <f t="shared" si="201"/>
        <v>12209.3</v>
      </c>
      <c r="Q3261" s="5" t="s">
        <v>8317</v>
      </c>
      <c r="R3261" t="s">
        <v>8318</v>
      </c>
      <c r="S3261" s="9">
        <f t="shared" si="202"/>
        <v>42614.552604166667</v>
      </c>
      <c r="T3261" s="9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5">
        <f t="shared" si="200"/>
        <v>462</v>
      </c>
      <c r="E3262"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>
        <f t="shared" si="201"/>
        <v>2731</v>
      </c>
      <c r="Q3262" s="5" t="s">
        <v>8317</v>
      </c>
      <c r="R3262" t="s">
        <v>8318</v>
      </c>
      <c r="S3262" s="9">
        <f t="shared" si="202"/>
        <v>42303.464328703696</v>
      </c>
      <c r="T3262" s="9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5">
        <f t="shared" si="200"/>
        <v>15</v>
      </c>
      <c r="E3263"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>
        <f t="shared" si="201"/>
        <v>1657.5</v>
      </c>
      <c r="Q3263" s="5" t="s">
        <v>8317</v>
      </c>
      <c r="R3263" t="s">
        <v>8318</v>
      </c>
      <c r="S3263" s="9">
        <f t="shared" si="202"/>
        <v>42171.517083333332</v>
      </c>
      <c r="T3263" s="9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5">
        <f t="shared" si="200"/>
        <v>371</v>
      </c>
      <c r="E3264"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>
        <f t="shared" si="201"/>
        <v>6285.5</v>
      </c>
      <c r="Q3264" s="5" t="s">
        <v>8317</v>
      </c>
      <c r="R3264" t="s">
        <v>8318</v>
      </c>
      <c r="S3264" s="9">
        <f t="shared" si="202"/>
        <v>41964.107199074067</v>
      </c>
      <c r="T3264" s="9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5">
        <f t="shared" si="200"/>
        <v>304.15999999999985</v>
      </c>
      <c r="E3265"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>
        <f t="shared" si="201"/>
        <v>1402.08</v>
      </c>
      <c r="Q3265" s="5" t="s">
        <v>8317</v>
      </c>
      <c r="R3265" t="s">
        <v>8318</v>
      </c>
      <c r="S3265" s="9">
        <f t="shared" si="202"/>
        <v>42284.30773148148</v>
      </c>
      <c r="T3265" s="9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5">
        <f t="shared" si="200"/>
        <v>75</v>
      </c>
      <c r="E3266"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>
        <f t="shared" si="201"/>
        <v>1287.5</v>
      </c>
      <c r="Q3266" s="5" t="s">
        <v>8317</v>
      </c>
      <c r="R3266" t="s">
        <v>8318</v>
      </c>
      <c r="S3266" s="9">
        <f t="shared" si="202"/>
        <v>42016.591874999998</v>
      </c>
      <c r="T3266" s="9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5">
        <f t="shared" ref="D3267:D3330" si="204">F3267-E3267</f>
        <v>1728</v>
      </c>
      <c r="E3267"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>
        <f t="shared" ref="P3267:P3330" si="205">AVERAGE(D3267:E3267)</f>
        <v>2214</v>
      </c>
      <c r="Q3267" s="5" t="s">
        <v>8317</v>
      </c>
      <c r="R3267" t="s">
        <v>8318</v>
      </c>
      <c r="S3267" s="9">
        <f t="shared" ref="S3267:S3330" si="206">(K3267/86400)+25569+(-5/24)</f>
        <v>42311.503645833327</v>
      </c>
      <c r="T3267" s="9">
        <f t="shared" ref="T3267:T3330" si="207">(J3267/86400)+25569+(-5/24)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5">
        <f t="shared" si="204"/>
        <v>1877</v>
      </c>
      <c r="E3268"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>
        <f t="shared" si="205"/>
        <v>3938.5</v>
      </c>
      <c r="Q3268" s="5" t="s">
        <v>8317</v>
      </c>
      <c r="R3268" t="s">
        <v>8318</v>
      </c>
      <c r="S3268" s="9">
        <f t="shared" si="206"/>
        <v>42136.327800925923</v>
      </c>
      <c r="T3268" s="9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5">
        <f t="shared" si="204"/>
        <v>315</v>
      </c>
      <c r="E3269"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>
        <f t="shared" si="205"/>
        <v>7657.5</v>
      </c>
      <c r="Q3269" s="5" t="s">
        <v>8317</v>
      </c>
      <c r="R3269" t="s">
        <v>8318</v>
      </c>
      <c r="S3269" s="9">
        <f t="shared" si="206"/>
        <v>42172.549305555549</v>
      </c>
      <c r="T3269" s="9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5">
        <f t="shared" si="204"/>
        <v>560</v>
      </c>
      <c r="E3270"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>
        <f t="shared" si="205"/>
        <v>1280</v>
      </c>
      <c r="Q3270" s="5" t="s">
        <v>8317</v>
      </c>
      <c r="R3270" t="s">
        <v>8318</v>
      </c>
      <c r="S3270" s="9">
        <f t="shared" si="206"/>
        <v>42590.695925925924</v>
      </c>
      <c r="T3270" s="9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5">
        <f t="shared" si="204"/>
        <v>120</v>
      </c>
      <c r="E3271"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>
        <f t="shared" si="205"/>
        <v>4060</v>
      </c>
      <c r="Q3271" s="5" t="s">
        <v>8317</v>
      </c>
      <c r="R3271" t="s">
        <v>8318</v>
      </c>
      <c r="S3271" s="9">
        <f t="shared" si="206"/>
        <v>42137.187465277777</v>
      </c>
      <c r="T3271" s="9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5">
        <f t="shared" si="204"/>
        <v>30</v>
      </c>
      <c r="E3272"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>
        <f t="shared" si="205"/>
        <v>915</v>
      </c>
      <c r="Q3272" s="5" t="s">
        <v>8317</v>
      </c>
      <c r="R3272" t="s">
        <v>8318</v>
      </c>
      <c r="S3272" s="9">
        <f t="shared" si="206"/>
        <v>42167.324826388889</v>
      </c>
      <c r="T3272" s="9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5">
        <f t="shared" si="204"/>
        <v>450</v>
      </c>
      <c r="E3273"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>
        <f t="shared" si="205"/>
        <v>975</v>
      </c>
      <c r="Q3273" s="5" t="s">
        <v>8317</v>
      </c>
      <c r="R3273" t="s">
        <v>8318</v>
      </c>
      <c r="S3273" s="9">
        <f t="shared" si="206"/>
        <v>41915.22887731481</v>
      </c>
      <c r="T3273" s="9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5">
        <f t="shared" si="204"/>
        <v>5443</v>
      </c>
      <c r="E3274"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>
        <f t="shared" si="205"/>
        <v>7721.5</v>
      </c>
      <c r="Q3274" s="5" t="s">
        <v>8317</v>
      </c>
      <c r="R3274" t="s">
        <v>8318</v>
      </c>
      <c r="S3274" s="9">
        <f t="shared" si="206"/>
        <v>42284.291770833333</v>
      </c>
      <c r="T3274" s="9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5">
        <f t="shared" si="204"/>
        <v>296</v>
      </c>
      <c r="E3275"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>
        <f t="shared" si="205"/>
        <v>2148</v>
      </c>
      <c r="Q3275" s="5" t="s">
        <v>8317</v>
      </c>
      <c r="R3275" t="s">
        <v>8318</v>
      </c>
      <c r="S3275" s="9">
        <f t="shared" si="206"/>
        <v>42611.5930787037</v>
      </c>
      <c r="T3275" s="9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5">
        <f t="shared" si="204"/>
        <v>205</v>
      </c>
      <c r="E3276"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>
        <f t="shared" si="205"/>
        <v>7852.5</v>
      </c>
      <c r="Q3276" s="5" t="s">
        <v>8317</v>
      </c>
      <c r="R3276" t="s">
        <v>8318</v>
      </c>
      <c r="S3276" s="9">
        <f t="shared" si="206"/>
        <v>42400.496203703697</v>
      </c>
      <c r="T3276" s="9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5">
        <f t="shared" si="204"/>
        <v>5</v>
      </c>
      <c r="E3277"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>
        <f t="shared" si="205"/>
        <v>902.5</v>
      </c>
      <c r="Q3277" s="5" t="s">
        <v>8317</v>
      </c>
      <c r="R3277" t="s">
        <v>8318</v>
      </c>
      <c r="S3277" s="9">
        <f t="shared" si="206"/>
        <v>42017.672118055554</v>
      </c>
      <c r="T3277" s="9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5">
        <f t="shared" si="204"/>
        <v>758</v>
      </c>
      <c r="E3278"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>
        <f t="shared" si="205"/>
        <v>2629</v>
      </c>
      <c r="Q3278" s="5" t="s">
        <v>8317</v>
      </c>
      <c r="R3278" t="s">
        <v>8318</v>
      </c>
      <c r="S3278" s="9">
        <f t="shared" si="206"/>
        <v>42426.741655092592</v>
      </c>
      <c r="T3278" s="9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5">
        <f t="shared" si="204"/>
        <v>430</v>
      </c>
      <c r="E3279"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>
        <f t="shared" si="205"/>
        <v>2715</v>
      </c>
      <c r="Q3279" s="5" t="s">
        <v>8317</v>
      </c>
      <c r="R3279" t="s">
        <v>8318</v>
      </c>
      <c r="S3279" s="9">
        <f t="shared" si="206"/>
        <v>41931.474606481475</v>
      </c>
      <c r="T3279" s="9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5">
        <f t="shared" si="204"/>
        <v>85</v>
      </c>
      <c r="E3280"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>
        <f t="shared" si="205"/>
        <v>1292.5</v>
      </c>
      <c r="Q3280" s="5" t="s">
        <v>8317</v>
      </c>
      <c r="R3280" t="s">
        <v>8318</v>
      </c>
      <c r="S3280" s="9">
        <f t="shared" si="206"/>
        <v>42124.640081018515</v>
      </c>
      <c r="T3280" s="9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5">
        <f t="shared" si="204"/>
        <v>828</v>
      </c>
      <c r="E3281"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>
        <f t="shared" si="205"/>
        <v>3314</v>
      </c>
      <c r="Q3281" s="5" t="s">
        <v>8317</v>
      </c>
      <c r="R3281" t="s">
        <v>8318</v>
      </c>
      <c r="S3281" s="9">
        <f t="shared" si="206"/>
        <v>42430.894201388888</v>
      </c>
      <c r="T3281" s="9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5">
        <f t="shared" si="204"/>
        <v>60</v>
      </c>
      <c r="E3282"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>
        <f t="shared" si="205"/>
        <v>1030</v>
      </c>
      <c r="Q3282" s="5" t="s">
        <v>8317</v>
      </c>
      <c r="R3282" t="s">
        <v>8318</v>
      </c>
      <c r="S3282" s="9">
        <f t="shared" si="206"/>
        <v>42121.548587962963</v>
      </c>
      <c r="T3282" s="9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5">
        <f t="shared" si="204"/>
        <v>1080</v>
      </c>
      <c r="E3283"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>
        <f t="shared" si="205"/>
        <v>3040</v>
      </c>
      <c r="Q3283" s="5" t="s">
        <v>8317</v>
      </c>
      <c r="R3283" t="s">
        <v>8318</v>
      </c>
      <c r="S3283" s="9">
        <f t="shared" si="206"/>
        <v>42218.811400462961</v>
      </c>
      <c r="T3283" s="9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5">
        <f t="shared" si="204"/>
        <v>820.5</v>
      </c>
      <c r="E3284"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>
        <f t="shared" si="205"/>
        <v>15910.25</v>
      </c>
      <c r="Q3284" s="5" t="s">
        <v>8317</v>
      </c>
      <c r="R3284" t="s">
        <v>8318</v>
      </c>
      <c r="S3284" s="9">
        <f t="shared" si="206"/>
        <v>42444.985972222225</v>
      </c>
      <c r="T3284" s="9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5">
        <f t="shared" si="204"/>
        <v>38</v>
      </c>
      <c r="E3285"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>
        <f t="shared" si="205"/>
        <v>419</v>
      </c>
      <c r="Q3285" s="5" t="s">
        <v>8317</v>
      </c>
      <c r="R3285" t="s">
        <v>8318</v>
      </c>
      <c r="S3285" s="9">
        <f t="shared" si="206"/>
        <v>42379.535856481474</v>
      </c>
      <c r="T3285" s="9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5">
        <f t="shared" si="204"/>
        <v>48</v>
      </c>
      <c r="E3286"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>
        <f t="shared" si="205"/>
        <v>1524</v>
      </c>
      <c r="Q3286" s="5" t="s">
        <v>8317</v>
      </c>
      <c r="R3286" t="s">
        <v>8318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5">
        <f t="shared" si="204"/>
        <v>605</v>
      </c>
      <c r="E3287"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>
        <f t="shared" si="205"/>
        <v>2802</v>
      </c>
      <c r="Q3287" s="5" t="s">
        <v>8317</v>
      </c>
      <c r="R3287" t="s">
        <v>8318</v>
      </c>
      <c r="S3287" s="9">
        <f t="shared" si="206"/>
        <v>42762.734097222223</v>
      </c>
      <c r="T3287" s="9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5">
        <f t="shared" si="204"/>
        <v>265</v>
      </c>
      <c r="E3288"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>
        <f t="shared" si="205"/>
        <v>7632.5</v>
      </c>
      <c r="Q3288" s="5" t="s">
        <v>8317</v>
      </c>
      <c r="R3288" t="s">
        <v>8318</v>
      </c>
      <c r="S3288" s="9">
        <f t="shared" si="206"/>
        <v>42567.631736111107</v>
      </c>
      <c r="T3288" s="9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5">
        <f t="shared" si="204"/>
        <v>0</v>
      </c>
      <c r="E3289"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>
        <f t="shared" si="205"/>
        <v>1250</v>
      </c>
      <c r="Q3289" s="5" t="s">
        <v>8317</v>
      </c>
      <c r="R3289" t="s">
        <v>8318</v>
      </c>
      <c r="S3289" s="9">
        <f t="shared" si="206"/>
        <v>42311.541990740741</v>
      </c>
      <c r="T3289" s="9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5">
        <f t="shared" si="204"/>
        <v>26.489999999999782</v>
      </c>
      <c r="E3290"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>
        <f t="shared" si="205"/>
        <v>5013.2449999999999</v>
      </c>
      <c r="Q3290" s="5" t="s">
        <v>8317</v>
      </c>
      <c r="R3290" t="s">
        <v>8318</v>
      </c>
      <c r="S3290" s="9">
        <f t="shared" si="206"/>
        <v>42505.566145833327</v>
      </c>
      <c r="T3290" s="9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5">
        <f t="shared" si="204"/>
        <v>165.21000000000004</v>
      </c>
      <c r="E3291"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>
        <f t="shared" si="205"/>
        <v>332.60500000000002</v>
      </c>
      <c r="Q3291" s="5" t="s">
        <v>8317</v>
      </c>
      <c r="R3291" t="s">
        <v>8318</v>
      </c>
      <c r="S3291" s="9">
        <f t="shared" si="206"/>
        <v>42758.159745370365</v>
      </c>
      <c r="T3291" s="9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5">
        <f t="shared" si="204"/>
        <v>424</v>
      </c>
      <c r="E3292"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>
        <f t="shared" si="205"/>
        <v>1212</v>
      </c>
      <c r="Q3292" s="5" t="s">
        <v>8317</v>
      </c>
      <c r="R3292" t="s">
        <v>8318</v>
      </c>
      <c r="S3292" s="9">
        <f t="shared" si="206"/>
        <v>42775.306608796294</v>
      </c>
      <c r="T3292" s="9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5">
        <f t="shared" si="204"/>
        <v>70</v>
      </c>
      <c r="E3293"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>
        <f t="shared" si="205"/>
        <v>285</v>
      </c>
      <c r="Q3293" s="5" t="s">
        <v>8317</v>
      </c>
      <c r="R3293" t="s">
        <v>8318</v>
      </c>
      <c r="S3293" s="9">
        <f t="shared" si="206"/>
        <v>42232.494212962956</v>
      </c>
      <c r="T3293" s="9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5">
        <f t="shared" si="204"/>
        <v>188</v>
      </c>
      <c r="E3294"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>
        <f t="shared" si="205"/>
        <v>144.5</v>
      </c>
      <c r="Q3294" s="5" t="s">
        <v>8317</v>
      </c>
      <c r="R3294" t="s">
        <v>8318</v>
      </c>
      <c r="S3294" s="9">
        <f t="shared" si="206"/>
        <v>42282.561898148146</v>
      </c>
      <c r="T3294" s="9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5">
        <f t="shared" si="204"/>
        <v>3170</v>
      </c>
      <c r="E3295"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>
        <f t="shared" si="205"/>
        <v>3835</v>
      </c>
      <c r="Q3295" s="5" t="s">
        <v>8317</v>
      </c>
      <c r="R3295" t="s">
        <v>8318</v>
      </c>
      <c r="S3295" s="9">
        <f t="shared" si="206"/>
        <v>42768.217037037037</v>
      </c>
      <c r="T3295" s="9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5">
        <f t="shared" si="204"/>
        <v>110</v>
      </c>
      <c r="E3296"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>
        <f t="shared" si="205"/>
        <v>355</v>
      </c>
      <c r="Q3296" s="5" t="s">
        <v>8317</v>
      </c>
      <c r="R3296" t="s">
        <v>8318</v>
      </c>
      <c r="S3296" s="9">
        <f t="shared" si="206"/>
        <v>42141.33280092592</v>
      </c>
      <c r="T3296" s="9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5">
        <f t="shared" si="204"/>
        <v>20.009999999999991</v>
      </c>
      <c r="E3297"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>
        <f t="shared" si="205"/>
        <v>360.005</v>
      </c>
      <c r="Q3297" s="5" t="s">
        <v>8317</v>
      </c>
      <c r="R3297" t="s">
        <v>8318</v>
      </c>
      <c r="S3297" s="9">
        <f t="shared" si="206"/>
        <v>42609.234131944446</v>
      </c>
      <c r="T3297" s="9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5">
        <f t="shared" si="204"/>
        <v>661</v>
      </c>
      <c r="E3298"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>
        <f t="shared" si="205"/>
        <v>1080.5</v>
      </c>
      <c r="Q3298" s="5" t="s">
        <v>8317</v>
      </c>
      <c r="R3298" t="s">
        <v>8318</v>
      </c>
      <c r="S3298" s="9">
        <f t="shared" si="206"/>
        <v>42309.54828703704</v>
      </c>
      <c r="T3298" s="9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5">
        <f t="shared" si="204"/>
        <v>4</v>
      </c>
      <c r="E3299"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>
        <f t="shared" si="205"/>
        <v>2752</v>
      </c>
      <c r="Q3299" s="5" t="s">
        <v>8317</v>
      </c>
      <c r="R3299" t="s">
        <v>8318</v>
      </c>
      <c r="S3299" s="9">
        <f t="shared" si="206"/>
        <v>42193.563148148147</v>
      </c>
      <c r="T3299" s="9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5">
        <f t="shared" si="204"/>
        <v>173</v>
      </c>
      <c r="E3300"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>
        <f t="shared" si="205"/>
        <v>5086.5</v>
      </c>
      <c r="Q3300" s="5" t="s">
        <v>8317</v>
      </c>
      <c r="R3300" t="s">
        <v>8318</v>
      </c>
      <c r="S3300" s="9">
        <f t="shared" si="206"/>
        <v>42239.749629629623</v>
      </c>
      <c r="T3300" s="9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5">
        <f t="shared" si="204"/>
        <v>486</v>
      </c>
      <c r="E3301"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>
        <f t="shared" si="205"/>
        <v>1743</v>
      </c>
      <c r="Q3301" s="5" t="s">
        <v>8317</v>
      </c>
      <c r="R3301" t="s">
        <v>8318</v>
      </c>
      <c r="S3301" s="9">
        <f t="shared" si="206"/>
        <v>42261.709062499998</v>
      </c>
      <c r="T3301" s="9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5">
        <f t="shared" si="204"/>
        <v>1085</v>
      </c>
      <c r="E3302"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>
        <f t="shared" si="205"/>
        <v>2042.5</v>
      </c>
      <c r="Q3302" s="5" t="s">
        <v>8317</v>
      </c>
      <c r="R3302" t="s">
        <v>8318</v>
      </c>
      <c r="S3302" s="9">
        <f t="shared" si="206"/>
        <v>42102.535439814812</v>
      </c>
      <c r="T3302" s="9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5">
        <f t="shared" si="204"/>
        <v>1004</v>
      </c>
      <c r="E3303"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>
        <f t="shared" si="205"/>
        <v>2002</v>
      </c>
      <c r="Q3303" s="5" t="s">
        <v>8317</v>
      </c>
      <c r="R3303" t="s">
        <v>8318</v>
      </c>
      <c r="S3303" s="9">
        <f t="shared" si="206"/>
        <v>42538.527499999997</v>
      </c>
      <c r="T3303" s="9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5">
        <f t="shared" si="204"/>
        <v>285</v>
      </c>
      <c r="E3304"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>
        <f t="shared" si="205"/>
        <v>4342.5</v>
      </c>
      <c r="Q3304" s="5" t="s">
        <v>8317</v>
      </c>
      <c r="R3304" t="s">
        <v>8318</v>
      </c>
      <c r="S3304" s="9">
        <f t="shared" si="206"/>
        <v>42681.143240740734</v>
      </c>
      <c r="T3304" s="9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5">
        <f t="shared" si="204"/>
        <v>286</v>
      </c>
      <c r="E3305"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>
        <f t="shared" si="205"/>
        <v>1043</v>
      </c>
      <c r="Q3305" s="5" t="s">
        <v>8317</v>
      </c>
      <c r="R3305" t="s">
        <v>8318</v>
      </c>
      <c r="S3305" s="9">
        <f t="shared" si="206"/>
        <v>42056.443101851844</v>
      </c>
      <c r="T3305" s="9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5">
        <f t="shared" si="204"/>
        <v>677.5</v>
      </c>
      <c r="E3306"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>
        <f t="shared" si="205"/>
        <v>7838.75</v>
      </c>
      <c r="Q3306" s="5" t="s">
        <v>8317</v>
      </c>
      <c r="R3306" t="s">
        <v>8318</v>
      </c>
      <c r="S3306" s="9">
        <f t="shared" si="206"/>
        <v>42696.41611111111</v>
      </c>
      <c r="T3306" s="9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5">
        <f t="shared" si="204"/>
        <v>81</v>
      </c>
      <c r="E3307"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>
        <f t="shared" si="205"/>
        <v>2040.5</v>
      </c>
      <c r="Q3307" s="5" t="s">
        <v>8317</v>
      </c>
      <c r="R3307" t="s">
        <v>8318</v>
      </c>
      <c r="S3307" s="9">
        <f t="shared" si="206"/>
        <v>42186.647546296292</v>
      </c>
      <c r="T3307" s="9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5">
        <f t="shared" si="204"/>
        <v>1130</v>
      </c>
      <c r="E3308"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>
        <f t="shared" si="205"/>
        <v>1315</v>
      </c>
      <c r="Q3308" s="5" t="s">
        <v>8317</v>
      </c>
      <c r="R3308" t="s">
        <v>8318</v>
      </c>
      <c r="S3308" s="9">
        <f t="shared" si="206"/>
        <v>42493.010902777773</v>
      </c>
      <c r="T3308" s="9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5">
        <f t="shared" si="204"/>
        <v>66.799999999999955</v>
      </c>
      <c r="E3309"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>
        <f t="shared" si="205"/>
        <v>533.4</v>
      </c>
      <c r="Q3309" s="5" t="s">
        <v>8317</v>
      </c>
      <c r="R3309" t="s">
        <v>8318</v>
      </c>
      <c r="S3309" s="9">
        <f t="shared" si="206"/>
        <v>42474.848831018513</v>
      </c>
      <c r="T3309" s="9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5">
        <f t="shared" si="204"/>
        <v>780</v>
      </c>
      <c r="E3310"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>
        <f t="shared" si="205"/>
        <v>2140</v>
      </c>
      <c r="Q3310" s="5" t="s">
        <v>8317</v>
      </c>
      <c r="R3310" t="s">
        <v>8318</v>
      </c>
      <c r="S3310" s="9">
        <f t="shared" si="206"/>
        <v>42452.668576388889</v>
      </c>
      <c r="T3310" s="9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5">
        <f t="shared" si="204"/>
        <v>208</v>
      </c>
      <c r="E3311"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>
        <f t="shared" si="205"/>
        <v>279</v>
      </c>
      <c r="Q3311" s="5" t="s">
        <v>8317</v>
      </c>
      <c r="R3311" t="s">
        <v>8318</v>
      </c>
      <c r="S3311" s="9">
        <f t="shared" si="206"/>
        <v>42628.441874999997</v>
      </c>
      <c r="T3311" s="9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5">
        <f t="shared" si="204"/>
        <v>5</v>
      </c>
      <c r="E3312"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>
        <f t="shared" si="205"/>
        <v>3252.5</v>
      </c>
      <c r="Q3312" s="5" t="s">
        <v>8317</v>
      </c>
      <c r="R3312" t="s">
        <v>8318</v>
      </c>
      <c r="S3312" s="9">
        <f t="shared" si="206"/>
        <v>42253.720196759255</v>
      </c>
      <c r="T3312" s="9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5">
        <f t="shared" si="204"/>
        <v>246</v>
      </c>
      <c r="E3313"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>
        <f t="shared" si="205"/>
        <v>1373</v>
      </c>
      <c r="Q3313" s="5" t="s">
        <v>8317</v>
      </c>
      <c r="R3313" t="s">
        <v>8318</v>
      </c>
      <c r="S3313" s="9">
        <f t="shared" si="206"/>
        <v>42264.083449074074</v>
      </c>
      <c r="T3313" s="9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5">
        <f t="shared" si="204"/>
        <v>1</v>
      </c>
      <c r="E3314"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>
        <f t="shared" si="205"/>
        <v>1250.5</v>
      </c>
      <c r="Q3314" s="5" t="s">
        <v>8317</v>
      </c>
      <c r="R3314" t="s">
        <v>8318</v>
      </c>
      <c r="S3314" s="9">
        <f t="shared" si="206"/>
        <v>42664.601226851846</v>
      </c>
      <c r="T3314" s="9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5">
        <f t="shared" si="204"/>
        <v>321</v>
      </c>
      <c r="E3315"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>
        <f t="shared" si="205"/>
        <v>1160.5</v>
      </c>
      <c r="Q3315" s="5" t="s">
        <v>8317</v>
      </c>
      <c r="R3315" t="s">
        <v>8318</v>
      </c>
      <c r="S3315" s="9">
        <f t="shared" si="206"/>
        <v>42382.036076388882</v>
      </c>
      <c r="T3315" s="9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5">
        <f t="shared" si="204"/>
        <v>886</v>
      </c>
      <c r="E3316"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>
        <f t="shared" si="205"/>
        <v>843</v>
      </c>
      <c r="Q3316" s="5" t="s">
        <v>8317</v>
      </c>
      <c r="R3316" t="s">
        <v>8318</v>
      </c>
      <c r="S3316" s="9">
        <f t="shared" si="206"/>
        <v>42105.059155092589</v>
      </c>
      <c r="T3316" s="9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5">
        <f t="shared" si="204"/>
        <v>400</v>
      </c>
      <c r="E3317"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>
        <f t="shared" si="205"/>
        <v>2200</v>
      </c>
      <c r="Q3317" s="5" t="s">
        <v>8317</v>
      </c>
      <c r="R3317" t="s">
        <v>8318</v>
      </c>
      <c r="S3317" s="9">
        <f t="shared" si="206"/>
        <v>42466.09538194444</v>
      </c>
      <c r="T3317" s="9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5">
        <f t="shared" si="204"/>
        <v>10.180000000000291</v>
      </c>
      <c r="E3318"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>
        <f t="shared" si="205"/>
        <v>5873.59</v>
      </c>
      <c r="Q3318" s="5" t="s">
        <v>8317</v>
      </c>
      <c r="R3318" t="s">
        <v>8318</v>
      </c>
      <c r="S3318" s="9">
        <f t="shared" si="206"/>
        <v>41826.662905092591</v>
      </c>
      <c r="T3318" s="9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5">
        <f t="shared" si="204"/>
        <v>65</v>
      </c>
      <c r="E3319"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>
        <f t="shared" si="205"/>
        <v>557.5</v>
      </c>
      <c r="Q3319" s="5" t="s">
        <v>8317</v>
      </c>
      <c r="R3319" t="s">
        <v>8318</v>
      </c>
      <c r="S3319" s="9">
        <f t="shared" si="206"/>
        <v>42498.831296296295</v>
      </c>
      <c r="T3319" s="9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5">
        <f t="shared" si="204"/>
        <v>512</v>
      </c>
      <c r="E3320"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>
        <f t="shared" si="205"/>
        <v>1256</v>
      </c>
      <c r="Q3320" s="5" t="s">
        <v>8317</v>
      </c>
      <c r="R3320" t="s">
        <v>8318</v>
      </c>
      <c r="S3320" s="9">
        <f t="shared" si="206"/>
        <v>42431.093668981477</v>
      </c>
      <c r="T3320" s="9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5">
        <f t="shared" si="204"/>
        <v>40</v>
      </c>
      <c r="E3321"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>
        <f t="shared" si="205"/>
        <v>270</v>
      </c>
      <c r="Q3321" s="5" t="s">
        <v>8317</v>
      </c>
      <c r="R3321" t="s">
        <v>8318</v>
      </c>
      <c r="S3321" s="9">
        <f t="shared" si="206"/>
        <v>41990.377152777779</v>
      </c>
      <c r="T3321" s="9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5">
        <f t="shared" si="204"/>
        <v>25</v>
      </c>
      <c r="E3322"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>
        <f t="shared" si="205"/>
        <v>1262.5</v>
      </c>
      <c r="Q3322" s="5" t="s">
        <v>8317</v>
      </c>
      <c r="R3322" t="s">
        <v>8318</v>
      </c>
      <c r="S3322" s="9">
        <f t="shared" si="206"/>
        <v>42512.837465277778</v>
      </c>
      <c r="T3322" s="9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5">
        <f t="shared" si="204"/>
        <v>37</v>
      </c>
      <c r="E3323"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>
        <f t="shared" si="205"/>
        <v>268.5</v>
      </c>
      <c r="Q3323" s="5" t="s">
        <v>8317</v>
      </c>
      <c r="R3323" t="s">
        <v>8318</v>
      </c>
      <c r="S3323" s="9">
        <f t="shared" si="206"/>
        <v>41913.891956018517</v>
      </c>
      <c r="T3323" s="9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5">
        <f t="shared" si="204"/>
        <v>50</v>
      </c>
      <c r="E3324"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>
        <f t="shared" si="205"/>
        <v>1675</v>
      </c>
      <c r="Q3324" s="5" t="s">
        <v>8317</v>
      </c>
      <c r="R3324" t="s">
        <v>8318</v>
      </c>
      <c r="S3324" s="9">
        <f t="shared" si="206"/>
        <v>42520.802037037036</v>
      </c>
      <c r="T3324" s="9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5">
        <f t="shared" si="204"/>
        <v>259</v>
      </c>
      <c r="E3325"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>
        <f t="shared" si="205"/>
        <v>629.5</v>
      </c>
      <c r="Q3325" s="5" t="s">
        <v>8317</v>
      </c>
      <c r="R3325" t="s">
        <v>8318</v>
      </c>
      <c r="S3325" s="9">
        <f t="shared" si="206"/>
        <v>42608.157499999994</v>
      </c>
      <c r="T3325" s="9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5">
        <f t="shared" si="204"/>
        <v>25</v>
      </c>
      <c r="E3326"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>
        <f t="shared" si="205"/>
        <v>762.5</v>
      </c>
      <c r="Q3326" s="5" t="s">
        <v>8317</v>
      </c>
      <c r="R3326" t="s">
        <v>8318</v>
      </c>
      <c r="S3326" s="9">
        <f t="shared" si="206"/>
        <v>42512.374884259254</v>
      </c>
      <c r="T3326" s="9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5">
        <f t="shared" si="204"/>
        <v>50</v>
      </c>
      <c r="E3327"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>
        <f t="shared" si="205"/>
        <v>225</v>
      </c>
      <c r="Q3327" s="5" t="s">
        <v>8317</v>
      </c>
      <c r="R3327" t="s">
        <v>8318</v>
      </c>
      <c r="S3327" s="9">
        <f t="shared" si="206"/>
        <v>42064.577280092592</v>
      </c>
      <c r="T3327" s="9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5">
        <f t="shared" si="204"/>
        <v>110</v>
      </c>
      <c r="E3328"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>
        <f t="shared" si="205"/>
        <v>4055</v>
      </c>
      <c r="Q3328" s="5" t="s">
        <v>8317</v>
      </c>
      <c r="R3328" t="s">
        <v>8318</v>
      </c>
      <c r="S3328" s="9">
        <f t="shared" si="206"/>
        <v>42041.505844907406</v>
      </c>
      <c r="T3328" s="9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5">
        <f t="shared" si="204"/>
        <v>10</v>
      </c>
      <c r="E3329"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>
        <f t="shared" si="205"/>
        <v>405</v>
      </c>
      <c r="Q3329" s="5" t="s">
        <v>8317</v>
      </c>
      <c r="R3329" t="s">
        <v>8318</v>
      </c>
      <c r="S3329" s="9">
        <f t="shared" si="206"/>
        <v>42468.166273148141</v>
      </c>
      <c r="T3329" s="9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5">
        <f t="shared" si="204"/>
        <v>835</v>
      </c>
      <c r="E3330"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>
        <f t="shared" si="205"/>
        <v>1317.5</v>
      </c>
      <c r="Q3330" s="5" t="s">
        <v>8317</v>
      </c>
      <c r="R3330" t="s">
        <v>8318</v>
      </c>
      <c r="S3330" s="9">
        <f t="shared" si="206"/>
        <v>41822.366701388884</v>
      </c>
      <c r="T3330" s="9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5">
        <f t="shared" ref="D3331:D3394" si="208">F3331-E3331</f>
        <v>168</v>
      </c>
      <c r="E3331"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>
        <f t="shared" ref="P3331:P3394" si="209">AVERAGE(D3331:E3331)</f>
        <v>584</v>
      </c>
      <c r="Q3331" s="5" t="s">
        <v>8317</v>
      </c>
      <c r="R3331" t="s">
        <v>8318</v>
      </c>
      <c r="S3331" s="9">
        <f t="shared" ref="S3331:S3394" si="210">(K3331/86400)+25569+(-5/24)</f>
        <v>41837.114675925921</v>
      </c>
      <c r="T3331" s="9">
        <f t="shared" ref="T3331:T3394" si="211">(J3331/86400)+25569+(-5/24)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5">
        <f t="shared" si="208"/>
        <v>94</v>
      </c>
      <c r="E3332"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>
        <f t="shared" si="209"/>
        <v>797</v>
      </c>
      <c r="Q3332" s="5" t="s">
        <v>8317</v>
      </c>
      <c r="R3332" t="s">
        <v>8318</v>
      </c>
      <c r="S3332" s="9">
        <f t="shared" si="210"/>
        <v>42065.679027777776</v>
      </c>
      <c r="T3332" s="9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5">
        <f t="shared" si="208"/>
        <v>226</v>
      </c>
      <c r="E3333"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>
        <f t="shared" si="209"/>
        <v>2613</v>
      </c>
      <c r="Q3333" s="5" t="s">
        <v>8317</v>
      </c>
      <c r="R3333" t="s">
        <v>8318</v>
      </c>
      <c r="S3333" s="9">
        <f t="shared" si="210"/>
        <v>42248.48942129629</v>
      </c>
      <c r="T3333" s="9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5">
        <f t="shared" si="208"/>
        <v>0</v>
      </c>
      <c r="E3334"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>
        <f t="shared" si="209"/>
        <v>3000</v>
      </c>
      <c r="Q3334" s="5" t="s">
        <v>8317</v>
      </c>
      <c r="R3334" t="s">
        <v>8318</v>
      </c>
      <c r="S3334" s="9">
        <f t="shared" si="210"/>
        <v>41809.651967592588</v>
      </c>
      <c r="T3334" s="9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5">
        <f t="shared" si="208"/>
        <v>160</v>
      </c>
      <c r="E3335"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>
        <f t="shared" si="209"/>
        <v>1830</v>
      </c>
      <c r="Q3335" s="5" t="s">
        <v>8317</v>
      </c>
      <c r="R3335" t="s">
        <v>8318</v>
      </c>
      <c r="S3335" s="9">
        <f t="shared" si="210"/>
        <v>42148.468518518515</v>
      </c>
      <c r="T3335" s="9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5">
        <f t="shared" si="208"/>
        <v>1495</v>
      </c>
      <c r="E3336"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>
        <f t="shared" si="209"/>
        <v>2683</v>
      </c>
      <c r="Q3336" s="5" t="s">
        <v>8317</v>
      </c>
      <c r="R3336" t="s">
        <v>8318</v>
      </c>
      <c r="S3336" s="9">
        <f t="shared" si="210"/>
        <v>42185.312754629624</v>
      </c>
      <c r="T3336" s="9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5">
        <f t="shared" si="208"/>
        <v>16</v>
      </c>
      <c r="E3337"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>
        <f t="shared" si="209"/>
        <v>2508</v>
      </c>
      <c r="Q3337" s="5" t="s">
        <v>8317</v>
      </c>
      <c r="R3337" t="s">
        <v>8318</v>
      </c>
      <c r="S3337" s="9">
        <f t="shared" si="210"/>
        <v>41827.465810185182</v>
      </c>
      <c r="T3337" s="9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5">
        <f t="shared" si="208"/>
        <v>0</v>
      </c>
      <c r="E3338"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>
        <f t="shared" si="209"/>
        <v>125</v>
      </c>
      <c r="Q3338" s="5" t="s">
        <v>8317</v>
      </c>
      <c r="R3338" t="s">
        <v>8318</v>
      </c>
      <c r="S3338" s="9">
        <f t="shared" si="210"/>
        <v>42437.190347222218</v>
      </c>
      <c r="T3338" s="9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5">
        <f t="shared" si="208"/>
        <v>255</v>
      </c>
      <c r="E3339"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>
        <f t="shared" si="209"/>
        <v>1377.5</v>
      </c>
      <c r="Q3339" s="5" t="s">
        <v>8317</v>
      </c>
      <c r="R3339" t="s">
        <v>8318</v>
      </c>
      <c r="S3339" s="9">
        <f t="shared" si="210"/>
        <v>41901.073692129627</v>
      </c>
      <c r="T3339" s="9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5">
        <f t="shared" si="208"/>
        <v>327</v>
      </c>
      <c r="E3340"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>
        <f t="shared" si="209"/>
        <v>7663.5</v>
      </c>
      <c r="Q3340" s="5" t="s">
        <v>8317</v>
      </c>
      <c r="R3340" t="s">
        <v>8318</v>
      </c>
      <c r="S3340" s="9">
        <f t="shared" si="210"/>
        <v>42769.366666666661</v>
      </c>
      <c r="T3340" s="9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5">
        <f t="shared" si="208"/>
        <v>348</v>
      </c>
      <c r="E3341"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>
        <f t="shared" si="209"/>
        <v>4174</v>
      </c>
      <c r="Q3341" s="5" t="s">
        <v>8317</v>
      </c>
      <c r="R3341" t="s">
        <v>8318</v>
      </c>
      <c r="S3341" s="9">
        <f t="shared" si="210"/>
        <v>42549.457384259258</v>
      </c>
      <c r="T3341" s="9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5">
        <f t="shared" si="208"/>
        <v>1145</v>
      </c>
      <c r="E3342"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>
        <f t="shared" si="209"/>
        <v>2072.5</v>
      </c>
      <c r="Q3342" s="5" t="s">
        <v>8317</v>
      </c>
      <c r="R3342" t="s">
        <v>8318</v>
      </c>
      <c r="S3342" s="9">
        <f t="shared" si="210"/>
        <v>42685.765671296293</v>
      </c>
      <c r="T3342" s="9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5">
        <f t="shared" si="208"/>
        <v>0</v>
      </c>
      <c r="E3343"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>
        <f t="shared" si="209"/>
        <v>1675</v>
      </c>
      <c r="Q3343" s="5" t="s">
        <v>8317</v>
      </c>
      <c r="R3343" t="s">
        <v>8318</v>
      </c>
      <c r="S3343" s="9">
        <f t="shared" si="210"/>
        <v>42510.590520833335</v>
      </c>
      <c r="T3343" s="9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5">
        <f t="shared" si="208"/>
        <v>100</v>
      </c>
      <c r="E3344"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>
        <f t="shared" si="209"/>
        <v>3050</v>
      </c>
      <c r="Q3344" s="5" t="s">
        <v>8317</v>
      </c>
      <c r="R3344" t="s">
        <v>8318</v>
      </c>
      <c r="S3344" s="9">
        <f t="shared" si="210"/>
        <v>42062.088078703702</v>
      </c>
      <c r="T3344" s="9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5">
        <f t="shared" si="208"/>
        <v>500</v>
      </c>
      <c r="E3345"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>
        <f t="shared" si="209"/>
        <v>600</v>
      </c>
      <c r="Q3345" s="5" t="s">
        <v>8317</v>
      </c>
      <c r="R3345" t="s">
        <v>8318</v>
      </c>
      <c r="S3345" s="9">
        <f t="shared" si="210"/>
        <v>42452.708148148151</v>
      </c>
      <c r="T3345" s="9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5">
        <f t="shared" si="208"/>
        <v>65</v>
      </c>
      <c r="E3346"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>
        <f t="shared" si="209"/>
        <v>2282.5</v>
      </c>
      <c r="Q3346" s="5" t="s">
        <v>8317</v>
      </c>
      <c r="R3346" t="s">
        <v>8318</v>
      </c>
      <c r="S3346" s="9">
        <f t="shared" si="210"/>
        <v>41850.991817129623</v>
      </c>
      <c r="T3346" s="9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5">
        <f t="shared" si="208"/>
        <v>150</v>
      </c>
      <c r="E3347"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>
        <f t="shared" si="209"/>
        <v>325</v>
      </c>
      <c r="Q3347" s="5" t="s">
        <v>8317</v>
      </c>
      <c r="R3347" t="s">
        <v>8318</v>
      </c>
      <c r="S3347" s="9">
        <f t="shared" si="210"/>
        <v>42052.897777777776</v>
      </c>
      <c r="T3347" s="9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5">
        <f t="shared" si="208"/>
        <v>150</v>
      </c>
      <c r="E3348"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>
        <f t="shared" si="209"/>
        <v>825</v>
      </c>
      <c r="Q3348" s="5" t="s">
        <v>8317</v>
      </c>
      <c r="R3348" t="s">
        <v>8318</v>
      </c>
      <c r="S3348" s="9">
        <f t="shared" si="210"/>
        <v>42053.816087962965</v>
      </c>
      <c r="T3348" s="9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5">
        <f t="shared" si="208"/>
        <v>389</v>
      </c>
      <c r="E3349"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>
        <f t="shared" si="209"/>
        <v>1194.5</v>
      </c>
      <c r="Q3349" s="5" t="s">
        <v>8317</v>
      </c>
      <c r="R3349" t="s">
        <v>8318</v>
      </c>
      <c r="S3349" s="9">
        <f t="shared" si="210"/>
        <v>42484.343217592592</v>
      </c>
      <c r="T3349" s="9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5">
        <f t="shared" si="208"/>
        <v>16</v>
      </c>
      <c r="E3350"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>
        <f t="shared" si="209"/>
        <v>2758</v>
      </c>
      <c r="Q3350" s="5" t="s">
        <v>8317</v>
      </c>
      <c r="R3350" t="s">
        <v>8318</v>
      </c>
      <c r="S3350" s="9">
        <f t="shared" si="210"/>
        <v>42466.350462962961</v>
      </c>
      <c r="T3350" s="9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5">
        <f t="shared" si="208"/>
        <v>534</v>
      </c>
      <c r="E3351"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>
        <f t="shared" si="209"/>
        <v>767</v>
      </c>
      <c r="Q3351" s="5" t="s">
        <v>8317</v>
      </c>
      <c r="R3351" t="s">
        <v>8318</v>
      </c>
      <c r="S3351" s="9">
        <f t="shared" si="210"/>
        <v>42512.902453703697</v>
      </c>
      <c r="T3351" s="9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5">
        <f t="shared" si="208"/>
        <v>155</v>
      </c>
      <c r="E3352"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>
        <f t="shared" si="209"/>
        <v>1827.5</v>
      </c>
      <c r="Q3352" s="5" t="s">
        <v>8317</v>
      </c>
      <c r="R3352" t="s">
        <v>8318</v>
      </c>
      <c r="S3352" s="9">
        <f t="shared" si="210"/>
        <v>42302.493182870363</v>
      </c>
      <c r="T3352" s="9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5">
        <f t="shared" si="208"/>
        <v>55</v>
      </c>
      <c r="E3353"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>
        <f t="shared" si="209"/>
        <v>2527.5</v>
      </c>
      <c r="Q3353" s="5" t="s">
        <v>8317</v>
      </c>
      <c r="R3353" t="s">
        <v>8318</v>
      </c>
      <c r="S3353" s="9">
        <f t="shared" si="210"/>
        <v>41806.187094907407</v>
      </c>
      <c r="T3353" s="9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5">
        <f t="shared" si="208"/>
        <v>376</v>
      </c>
      <c r="E3354"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>
        <f t="shared" si="209"/>
        <v>2688</v>
      </c>
      <c r="Q3354" s="5" t="s">
        <v>8317</v>
      </c>
      <c r="R3354" t="s">
        <v>8318</v>
      </c>
      <c r="S3354" s="9">
        <f t="shared" si="210"/>
        <v>42495.784467592595</v>
      </c>
      <c r="T3354" s="9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5">
        <f t="shared" si="208"/>
        <v>1075</v>
      </c>
      <c r="E3355"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>
        <f t="shared" si="209"/>
        <v>787.5</v>
      </c>
      <c r="Q3355" s="5" t="s">
        <v>8317</v>
      </c>
      <c r="R3355" t="s">
        <v>8318</v>
      </c>
      <c r="S3355" s="9">
        <f t="shared" si="210"/>
        <v>42479.223958333336</v>
      </c>
      <c r="T3355" s="9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5">
        <f t="shared" si="208"/>
        <v>58</v>
      </c>
      <c r="E3356"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>
        <f t="shared" si="209"/>
        <v>1529</v>
      </c>
      <c r="Q3356" s="5" t="s">
        <v>8317</v>
      </c>
      <c r="R3356" t="s">
        <v>8318</v>
      </c>
      <c r="S3356" s="9">
        <f t="shared" si="210"/>
        <v>42270.518587962964</v>
      </c>
      <c r="T3356" s="9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5">
        <f t="shared" si="208"/>
        <v>460</v>
      </c>
      <c r="E3357"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>
        <f t="shared" si="209"/>
        <v>1105</v>
      </c>
      <c r="Q3357" s="5" t="s">
        <v>8317</v>
      </c>
      <c r="R3357" t="s">
        <v>8318</v>
      </c>
      <c r="S3357" s="9">
        <f t="shared" si="210"/>
        <v>42489.411192129628</v>
      </c>
      <c r="T3357" s="9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5">
        <f t="shared" si="208"/>
        <v>21</v>
      </c>
      <c r="E3358"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>
        <f t="shared" si="209"/>
        <v>760.5</v>
      </c>
      <c r="Q3358" s="5" t="s">
        <v>8317</v>
      </c>
      <c r="R3358" t="s">
        <v>8318</v>
      </c>
      <c r="S3358" s="9">
        <f t="shared" si="210"/>
        <v>42536.607314814813</v>
      </c>
      <c r="T3358" s="9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5">
        <f t="shared" si="208"/>
        <v>20</v>
      </c>
      <c r="E3359"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>
        <f t="shared" si="209"/>
        <v>1010</v>
      </c>
      <c r="Q3359" s="5" t="s">
        <v>8317</v>
      </c>
      <c r="R3359" t="s">
        <v>8318</v>
      </c>
      <c r="S3359" s="9">
        <f t="shared" si="210"/>
        <v>41822.209606481476</v>
      </c>
      <c r="T3359" s="9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5">
        <f t="shared" si="208"/>
        <v>299</v>
      </c>
      <c r="E3360"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>
        <f t="shared" si="209"/>
        <v>5149.5</v>
      </c>
      <c r="Q3360" s="5" t="s">
        <v>8317</v>
      </c>
      <c r="R3360" t="s">
        <v>8318</v>
      </c>
      <c r="S3360" s="9">
        <f t="shared" si="210"/>
        <v>41932.102766203701</v>
      </c>
      <c r="T3360" s="9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5">
        <f t="shared" si="208"/>
        <v>250</v>
      </c>
      <c r="E3361"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>
        <f t="shared" si="209"/>
        <v>2125</v>
      </c>
      <c r="Q3361" s="5" t="s">
        <v>8317</v>
      </c>
      <c r="R3361" t="s">
        <v>8318</v>
      </c>
      <c r="S3361" s="9">
        <f t="shared" si="210"/>
        <v>42745.848773148151</v>
      </c>
      <c r="T3361" s="9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5">
        <f t="shared" si="208"/>
        <v>124</v>
      </c>
      <c r="E3362"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>
        <f t="shared" si="209"/>
        <v>4562</v>
      </c>
      <c r="Q3362" s="5" t="s">
        <v>8317</v>
      </c>
      <c r="R3362" t="s">
        <v>8318</v>
      </c>
      <c r="S3362" s="9">
        <f t="shared" si="210"/>
        <v>42696.874340277776</v>
      </c>
      <c r="T3362" s="9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5">
        <f t="shared" si="208"/>
        <v>673</v>
      </c>
      <c r="E3363"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>
        <f t="shared" si="209"/>
        <v>2836.5</v>
      </c>
      <c r="Q3363" s="5" t="s">
        <v>8317</v>
      </c>
      <c r="R3363" t="s">
        <v>8318</v>
      </c>
      <c r="S3363" s="9">
        <f t="shared" si="210"/>
        <v>41865.817013888889</v>
      </c>
      <c r="T3363" s="9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5">
        <f t="shared" si="208"/>
        <v>590</v>
      </c>
      <c r="E3364"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>
        <f t="shared" si="209"/>
        <v>545</v>
      </c>
      <c r="Q3364" s="5" t="s">
        <v>8317</v>
      </c>
      <c r="R3364" t="s">
        <v>8318</v>
      </c>
      <c r="S3364" s="9">
        <f t="shared" si="210"/>
        <v>42055.883298611108</v>
      </c>
      <c r="T3364" s="9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5">
        <f t="shared" si="208"/>
        <v>110</v>
      </c>
      <c r="E3365"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>
        <f t="shared" si="209"/>
        <v>3930</v>
      </c>
      <c r="Q3365" s="5" t="s">
        <v>8317</v>
      </c>
      <c r="R3365" t="s">
        <v>8318</v>
      </c>
      <c r="S3365" s="9">
        <f t="shared" si="210"/>
        <v>41851.563020833331</v>
      </c>
      <c r="T3365" s="9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5">
        <f t="shared" si="208"/>
        <v>178</v>
      </c>
      <c r="E3366"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>
        <f t="shared" si="209"/>
        <v>1589</v>
      </c>
      <c r="Q3366" s="5" t="s">
        <v>8317</v>
      </c>
      <c r="R3366" t="s">
        <v>8318</v>
      </c>
      <c r="S3366" s="9">
        <f t="shared" si="210"/>
        <v>42422.769085648142</v>
      </c>
      <c r="T3366" s="9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5">
        <f t="shared" si="208"/>
        <v>100</v>
      </c>
      <c r="E3367"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>
        <f t="shared" si="209"/>
        <v>1300</v>
      </c>
      <c r="Q3367" s="5" t="s">
        <v>8317</v>
      </c>
      <c r="R3367" t="s">
        <v>8318</v>
      </c>
      <c r="S3367" s="9">
        <f t="shared" si="210"/>
        <v>42320.893425925919</v>
      </c>
      <c r="T3367" s="9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5">
        <f t="shared" si="208"/>
        <v>605</v>
      </c>
      <c r="E3368"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>
        <f t="shared" si="209"/>
        <v>552.5</v>
      </c>
      <c r="Q3368" s="5" t="s">
        <v>8317</v>
      </c>
      <c r="R3368" t="s">
        <v>8318</v>
      </c>
      <c r="S3368" s="9">
        <f t="shared" si="210"/>
        <v>42106.859224537031</v>
      </c>
      <c r="T3368" s="9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5">
        <f t="shared" si="208"/>
        <v>140</v>
      </c>
      <c r="E3369"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>
        <f t="shared" si="209"/>
        <v>445</v>
      </c>
      <c r="Q3369" s="5" t="s">
        <v>8317</v>
      </c>
      <c r="R3369" t="s">
        <v>8318</v>
      </c>
      <c r="S3369" s="9">
        <f t="shared" si="210"/>
        <v>42192.725624999999</v>
      </c>
      <c r="T3369" s="9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5">
        <f t="shared" si="208"/>
        <v>46</v>
      </c>
      <c r="E3370"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>
        <f t="shared" si="209"/>
        <v>523</v>
      </c>
      <c r="Q3370" s="5" t="s">
        <v>8317</v>
      </c>
      <c r="R3370" t="s">
        <v>8318</v>
      </c>
      <c r="S3370" s="9">
        <f t="shared" si="210"/>
        <v>41968.991423611107</v>
      </c>
      <c r="T3370" s="9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5">
        <f t="shared" si="208"/>
        <v>195</v>
      </c>
      <c r="E3371"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>
        <f t="shared" si="209"/>
        <v>2597.5</v>
      </c>
      <c r="Q3371" s="5" t="s">
        <v>8317</v>
      </c>
      <c r="R3371" t="s">
        <v>8318</v>
      </c>
      <c r="S3371" s="9">
        <f t="shared" si="210"/>
        <v>42689.833101851851</v>
      </c>
      <c r="T3371" s="9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5">
        <f t="shared" si="208"/>
        <v>266</v>
      </c>
      <c r="E3372"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>
        <f t="shared" si="209"/>
        <v>883</v>
      </c>
      <c r="Q3372" s="5" t="s">
        <v>8317</v>
      </c>
      <c r="R3372" t="s">
        <v>8318</v>
      </c>
      <c r="S3372" s="9">
        <f t="shared" si="210"/>
        <v>42690.125983796293</v>
      </c>
      <c r="T3372" s="9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5">
        <f t="shared" si="208"/>
        <v>77</v>
      </c>
      <c r="E3373"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>
        <f t="shared" si="209"/>
        <v>138.5</v>
      </c>
      <c r="Q3373" s="5" t="s">
        <v>8317</v>
      </c>
      <c r="R3373" t="s">
        <v>8318</v>
      </c>
      <c r="S3373" s="9">
        <f t="shared" si="210"/>
        <v>42312.666261574072</v>
      </c>
      <c r="T3373" s="9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5">
        <f t="shared" si="208"/>
        <v>35</v>
      </c>
      <c r="E3374"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>
        <f t="shared" si="209"/>
        <v>517.5</v>
      </c>
      <c r="Q3374" s="5" t="s">
        <v>8317</v>
      </c>
      <c r="R3374" t="s">
        <v>8318</v>
      </c>
      <c r="S3374" s="9">
        <f t="shared" si="210"/>
        <v>41855.339768518512</v>
      </c>
      <c r="T3374" s="9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5">
        <f t="shared" si="208"/>
        <v>5</v>
      </c>
      <c r="E3375"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>
        <f t="shared" si="209"/>
        <v>1002.5</v>
      </c>
      <c r="Q3375" s="5" t="s">
        <v>8317</v>
      </c>
      <c r="R3375" t="s">
        <v>8318</v>
      </c>
      <c r="S3375" s="9">
        <f t="shared" si="210"/>
        <v>42179.646296296291</v>
      </c>
      <c r="T3375" s="9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5">
        <f t="shared" si="208"/>
        <v>230</v>
      </c>
      <c r="E3376"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>
        <f t="shared" si="209"/>
        <v>1865</v>
      </c>
      <c r="Q3376" s="5" t="s">
        <v>8317</v>
      </c>
      <c r="R3376" t="s">
        <v>8318</v>
      </c>
      <c r="S3376" s="9">
        <f t="shared" si="210"/>
        <v>42275.523333333331</v>
      </c>
      <c r="T3376" s="9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5">
        <f t="shared" si="208"/>
        <v>0</v>
      </c>
      <c r="E3377"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>
        <f t="shared" si="209"/>
        <v>1500</v>
      </c>
      <c r="Q3377" s="5" t="s">
        <v>8317</v>
      </c>
      <c r="R3377" t="s">
        <v>8318</v>
      </c>
      <c r="S3377" s="9">
        <f t="shared" si="210"/>
        <v>41765.402465277773</v>
      </c>
      <c r="T3377" s="9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5">
        <f t="shared" si="208"/>
        <v>1</v>
      </c>
      <c r="E3378"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>
        <f t="shared" si="209"/>
        <v>4000.5</v>
      </c>
      <c r="Q3378" s="5" t="s">
        <v>8317</v>
      </c>
      <c r="R3378" t="s">
        <v>8318</v>
      </c>
      <c r="S3378" s="9">
        <f t="shared" si="210"/>
        <v>42059.492986111109</v>
      </c>
      <c r="T3378" s="9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5">
        <f t="shared" si="208"/>
        <v>84</v>
      </c>
      <c r="E3379"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>
        <f t="shared" si="209"/>
        <v>4042</v>
      </c>
      <c r="Q3379" s="5" t="s">
        <v>8317</v>
      </c>
      <c r="R3379" t="s">
        <v>8318</v>
      </c>
      <c r="S3379" s="9">
        <f t="shared" si="210"/>
        <v>42053.524293981478</v>
      </c>
      <c r="T3379" s="9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5">
        <f t="shared" si="208"/>
        <v>42</v>
      </c>
      <c r="E3380"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>
        <f t="shared" si="209"/>
        <v>296</v>
      </c>
      <c r="Q3380" s="5" t="s">
        <v>8317</v>
      </c>
      <c r="R3380" t="s">
        <v>8318</v>
      </c>
      <c r="S3380" s="9">
        <f t="shared" si="210"/>
        <v>41858.147060185183</v>
      </c>
      <c r="T3380" s="9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5">
        <f t="shared" si="208"/>
        <v>73</v>
      </c>
      <c r="E3381"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>
        <f t="shared" si="209"/>
        <v>1036.5</v>
      </c>
      <c r="Q3381" s="5" t="s">
        <v>8317</v>
      </c>
      <c r="R3381" t="s">
        <v>8318</v>
      </c>
      <c r="S3381" s="9">
        <f t="shared" si="210"/>
        <v>42225.305555555555</v>
      </c>
      <c r="T3381" s="9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5">
        <f t="shared" si="208"/>
        <v>133</v>
      </c>
      <c r="E3382"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>
        <f t="shared" si="209"/>
        <v>1566.5</v>
      </c>
      <c r="Q3382" s="5" t="s">
        <v>8317</v>
      </c>
      <c r="R3382" t="s">
        <v>8318</v>
      </c>
      <c r="S3382" s="9">
        <f t="shared" si="210"/>
        <v>41937.745115740741</v>
      </c>
      <c r="T3382" s="9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5">
        <f t="shared" si="208"/>
        <v>90</v>
      </c>
      <c r="E3383"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>
        <f t="shared" si="209"/>
        <v>2045</v>
      </c>
      <c r="Q3383" s="5" t="s">
        <v>8317</v>
      </c>
      <c r="R3383" t="s">
        <v>8318</v>
      </c>
      <c r="S3383" s="9">
        <f t="shared" si="210"/>
        <v>42043.976655092592</v>
      </c>
      <c r="T3383" s="9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5">
        <f t="shared" si="208"/>
        <v>26</v>
      </c>
      <c r="E3384"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>
        <f t="shared" si="209"/>
        <v>1763</v>
      </c>
      <c r="Q3384" s="5" t="s">
        <v>8317</v>
      </c>
      <c r="R3384" t="s">
        <v>8318</v>
      </c>
      <c r="S3384" s="9">
        <f t="shared" si="210"/>
        <v>42559.222870370366</v>
      </c>
      <c r="T3384" s="9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5">
        <f t="shared" si="208"/>
        <v>205</v>
      </c>
      <c r="E3385"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>
        <f t="shared" si="209"/>
        <v>977.5</v>
      </c>
      <c r="Q3385" s="5" t="s">
        <v>8317</v>
      </c>
      <c r="R3385" t="s">
        <v>8318</v>
      </c>
      <c r="S3385" s="9">
        <f t="shared" si="210"/>
        <v>42524.574305555558</v>
      </c>
      <c r="T3385" s="9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5">
        <f t="shared" si="208"/>
        <v>0.65999999999985448</v>
      </c>
      <c r="E3386"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>
        <f t="shared" si="209"/>
        <v>3000.33</v>
      </c>
      <c r="Q3386" s="5" t="s">
        <v>8317</v>
      </c>
      <c r="R3386" t="s">
        <v>8318</v>
      </c>
      <c r="S3386" s="9">
        <f t="shared" si="210"/>
        <v>42291.879259259258</v>
      </c>
      <c r="T3386" s="9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5">
        <f t="shared" si="208"/>
        <v>0</v>
      </c>
      <c r="E3387"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>
        <f t="shared" si="209"/>
        <v>1000</v>
      </c>
      <c r="Q3387" s="5" t="s">
        <v>8317</v>
      </c>
      <c r="R3387" t="s">
        <v>8318</v>
      </c>
      <c r="S3387" s="9">
        <f t="shared" si="210"/>
        <v>41953.659166666665</v>
      </c>
      <c r="T3387" s="9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5">
        <f t="shared" si="208"/>
        <v>100</v>
      </c>
      <c r="E3388"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>
        <f t="shared" si="209"/>
        <v>1050</v>
      </c>
      <c r="Q3388" s="5" t="s">
        <v>8317</v>
      </c>
      <c r="R3388" t="s">
        <v>8318</v>
      </c>
      <c r="S3388" s="9">
        <f t="shared" si="210"/>
        <v>41946.436412037037</v>
      </c>
      <c r="T3388" s="9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5">
        <f t="shared" si="208"/>
        <v>506</v>
      </c>
      <c r="E3389"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>
        <f t="shared" si="209"/>
        <v>1753</v>
      </c>
      <c r="Q3389" s="5" t="s">
        <v>8317</v>
      </c>
      <c r="R3389" t="s">
        <v>8318</v>
      </c>
      <c r="S3389" s="9">
        <f t="shared" si="210"/>
        <v>41947.554259259261</v>
      </c>
      <c r="T3389" s="9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5">
        <f t="shared" si="208"/>
        <v>57</v>
      </c>
      <c r="E3390"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>
        <f t="shared" si="209"/>
        <v>778.5</v>
      </c>
      <c r="Q3390" s="5" t="s">
        <v>8317</v>
      </c>
      <c r="R3390" t="s">
        <v>8318</v>
      </c>
      <c r="S3390" s="9">
        <f t="shared" si="210"/>
        <v>42143.252789351849</v>
      </c>
      <c r="T3390" s="9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5">
        <f t="shared" si="208"/>
        <v>1450</v>
      </c>
      <c r="E3391"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>
        <f t="shared" si="209"/>
        <v>5725</v>
      </c>
      <c r="Q3391" s="5" t="s">
        <v>8317</v>
      </c>
      <c r="R3391" t="s">
        <v>8318</v>
      </c>
      <c r="S3391" s="9">
        <f t="shared" si="210"/>
        <v>42494.355115740742</v>
      </c>
      <c r="T3391" s="9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5">
        <f t="shared" si="208"/>
        <v>36</v>
      </c>
      <c r="E3392"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>
        <f t="shared" si="209"/>
        <v>768</v>
      </c>
      <c r="Q3392" s="5" t="s">
        <v>8317</v>
      </c>
      <c r="R3392" t="s">
        <v>8318</v>
      </c>
      <c r="S3392" s="9">
        <f t="shared" si="210"/>
        <v>41815.566493055558</v>
      </c>
      <c r="T3392" s="9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5">
        <f t="shared" si="208"/>
        <v>615</v>
      </c>
      <c r="E3393"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>
        <f t="shared" si="209"/>
        <v>557.5</v>
      </c>
      <c r="Q3393" s="5" t="s">
        <v>8317</v>
      </c>
      <c r="R3393" t="s">
        <v>8318</v>
      </c>
      <c r="S3393" s="9">
        <f t="shared" si="210"/>
        <v>41830.337361111109</v>
      </c>
      <c r="T3393" s="9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5">
        <f t="shared" si="208"/>
        <v>0</v>
      </c>
      <c r="E3394"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>
        <f t="shared" si="209"/>
        <v>250</v>
      </c>
      <c r="Q3394" s="5" t="s">
        <v>8317</v>
      </c>
      <c r="R3394" t="s">
        <v>8318</v>
      </c>
      <c r="S3394" s="9">
        <f t="shared" si="210"/>
        <v>42446.63721064815</v>
      </c>
      <c r="T3394" s="9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5">
        <f t="shared" ref="D3395:D3458" si="212">F3395-E3395</f>
        <v>87</v>
      </c>
      <c r="E3395"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>
        <f t="shared" ref="P3395:P3458" si="213">AVERAGE(D3395:E3395)</f>
        <v>793.5</v>
      </c>
      <c r="Q3395" s="5" t="s">
        <v>8317</v>
      </c>
      <c r="R3395" t="s">
        <v>8318</v>
      </c>
      <c r="S3395" s="9">
        <f t="shared" ref="S3395:S3458" si="214">(K3395/86400)+25569+(-5/24)</f>
        <v>41923.713310185187</v>
      </c>
      <c r="T3395" s="9">
        <f t="shared" ref="T3395:T3458" si="215">(J3395/86400)+25569+(-5/24)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5">
        <f t="shared" si="212"/>
        <v>233</v>
      </c>
      <c r="E3396"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>
        <f t="shared" si="213"/>
        <v>391.5</v>
      </c>
      <c r="Q3396" s="5" t="s">
        <v>8317</v>
      </c>
      <c r="R3396" t="s">
        <v>8318</v>
      </c>
      <c r="S3396" s="9">
        <f t="shared" si="214"/>
        <v>41817.387094907404</v>
      </c>
      <c r="T3396" s="9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5">
        <f t="shared" si="212"/>
        <v>420</v>
      </c>
      <c r="E3397"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>
        <f t="shared" si="213"/>
        <v>460</v>
      </c>
      <c r="Q3397" s="5" t="s">
        <v>8317</v>
      </c>
      <c r="R3397" t="s">
        <v>8318</v>
      </c>
      <c r="S3397" s="9">
        <f t="shared" si="214"/>
        <v>42140.503981481474</v>
      </c>
      <c r="T3397" s="9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5">
        <f t="shared" si="212"/>
        <v>65</v>
      </c>
      <c r="E3398"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>
        <f t="shared" si="213"/>
        <v>782.5</v>
      </c>
      <c r="Q3398" s="5" t="s">
        <v>8317</v>
      </c>
      <c r="R3398" t="s">
        <v>8318</v>
      </c>
      <c r="S3398" s="9">
        <f t="shared" si="214"/>
        <v>41764.238298611112</v>
      </c>
      <c r="T3398" s="9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5">
        <f t="shared" si="212"/>
        <v>30</v>
      </c>
      <c r="E3399"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>
        <f t="shared" si="213"/>
        <v>140</v>
      </c>
      <c r="Q3399" s="5" t="s">
        <v>8317</v>
      </c>
      <c r="R3399" t="s">
        <v>8318</v>
      </c>
      <c r="S3399" s="9">
        <f t="shared" si="214"/>
        <v>42378.270011574066</v>
      </c>
      <c r="T3399" s="9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5">
        <f t="shared" si="212"/>
        <v>443</v>
      </c>
      <c r="E3400"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>
        <f t="shared" si="213"/>
        <v>2221.5</v>
      </c>
      <c r="Q3400" s="5" t="s">
        <v>8317</v>
      </c>
      <c r="R3400" t="s">
        <v>8318</v>
      </c>
      <c r="S3400" s="9">
        <f t="shared" si="214"/>
        <v>41941.543703703697</v>
      </c>
      <c r="T3400" s="9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5">
        <f t="shared" si="212"/>
        <v>45</v>
      </c>
      <c r="E3401"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>
        <f t="shared" si="213"/>
        <v>622.5</v>
      </c>
      <c r="Q3401" s="5" t="s">
        <v>8317</v>
      </c>
      <c r="R3401" t="s">
        <v>8318</v>
      </c>
      <c r="S3401" s="9">
        <f t="shared" si="214"/>
        <v>42026.712094907409</v>
      </c>
      <c r="T3401" s="9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5">
        <f t="shared" si="212"/>
        <v>41</v>
      </c>
      <c r="E3402"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>
        <f t="shared" si="213"/>
        <v>5020.5</v>
      </c>
      <c r="Q3402" s="5" t="s">
        <v>8317</v>
      </c>
      <c r="R3402" t="s">
        <v>8318</v>
      </c>
      <c r="S3402" s="9">
        <f t="shared" si="214"/>
        <v>41834.745532407404</v>
      </c>
      <c r="T3402" s="9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5">
        <f t="shared" si="212"/>
        <v>54</v>
      </c>
      <c r="E3403"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>
        <f t="shared" si="213"/>
        <v>1477</v>
      </c>
      <c r="Q3403" s="5" t="s">
        <v>8317</v>
      </c>
      <c r="R3403" t="s">
        <v>8318</v>
      </c>
      <c r="S3403" s="9">
        <f t="shared" si="214"/>
        <v>42193.5155787037</v>
      </c>
      <c r="T3403" s="9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5">
        <f t="shared" si="212"/>
        <v>1465</v>
      </c>
      <c r="E3404"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>
        <f t="shared" si="213"/>
        <v>8232.5</v>
      </c>
      <c r="Q3404" s="5" t="s">
        <v>8317</v>
      </c>
      <c r="R3404" t="s">
        <v>8318</v>
      </c>
      <c r="S3404" s="9">
        <f t="shared" si="214"/>
        <v>42290.410219907404</v>
      </c>
      <c r="T3404" s="9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5">
        <f t="shared" si="212"/>
        <v>0</v>
      </c>
      <c r="E3405"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>
        <f t="shared" si="213"/>
        <v>1000</v>
      </c>
      <c r="Q3405" s="5" t="s">
        <v>8317</v>
      </c>
      <c r="R3405" t="s">
        <v>8318</v>
      </c>
      <c r="S3405" s="9">
        <f t="shared" si="214"/>
        <v>42150.253749999996</v>
      </c>
      <c r="T3405" s="9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5">
        <f t="shared" si="212"/>
        <v>110</v>
      </c>
      <c r="E3406"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>
        <f t="shared" si="213"/>
        <v>305</v>
      </c>
      <c r="Q3406" s="5" t="s">
        <v>8317</v>
      </c>
      <c r="R3406" t="s">
        <v>8318</v>
      </c>
      <c r="S3406" s="9">
        <f t="shared" si="214"/>
        <v>42152.295162037037</v>
      </c>
      <c r="T3406" s="9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5">
        <f t="shared" si="212"/>
        <v>131.5</v>
      </c>
      <c r="E3407"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>
        <f t="shared" si="213"/>
        <v>240.75</v>
      </c>
      <c r="Q3407" s="5" t="s">
        <v>8317</v>
      </c>
      <c r="R3407" t="s">
        <v>8318</v>
      </c>
      <c r="S3407" s="9">
        <f t="shared" si="214"/>
        <v>42409.808865740742</v>
      </c>
      <c r="T3407" s="9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5">
        <f t="shared" si="212"/>
        <v>31</v>
      </c>
      <c r="E3408"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>
        <f t="shared" si="213"/>
        <v>5015.5</v>
      </c>
      <c r="Q3408" s="5" t="s">
        <v>8317</v>
      </c>
      <c r="R3408" t="s">
        <v>8318</v>
      </c>
      <c r="S3408" s="9">
        <f t="shared" si="214"/>
        <v>41791.284444444442</v>
      </c>
      <c r="T3408" s="9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5">
        <f t="shared" si="212"/>
        <v>142</v>
      </c>
      <c r="E3409"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>
        <f t="shared" si="213"/>
        <v>1071</v>
      </c>
      <c r="Q3409" s="5" t="s">
        <v>8317</v>
      </c>
      <c r="R3409" t="s">
        <v>8318</v>
      </c>
      <c r="S3409" s="9">
        <f t="shared" si="214"/>
        <v>41796.21399305555</v>
      </c>
      <c r="T3409" s="9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5">
        <f t="shared" si="212"/>
        <v>555</v>
      </c>
      <c r="E3410"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>
        <f t="shared" si="213"/>
        <v>527.5</v>
      </c>
      <c r="Q3410" s="5" t="s">
        <v>8317</v>
      </c>
      <c r="R3410" t="s">
        <v>8318</v>
      </c>
      <c r="S3410" s="9">
        <f t="shared" si="214"/>
        <v>41808.78361111111</v>
      </c>
      <c r="T3410" s="9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5">
        <f t="shared" si="212"/>
        <v>118</v>
      </c>
      <c r="E3411"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>
        <f t="shared" si="213"/>
        <v>309</v>
      </c>
      <c r="Q3411" s="5" t="s">
        <v>8317</v>
      </c>
      <c r="R3411" t="s">
        <v>8318</v>
      </c>
      <c r="S3411" s="9">
        <f t="shared" si="214"/>
        <v>42544.605995370366</v>
      </c>
      <c r="T3411" s="9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5">
        <f t="shared" si="212"/>
        <v>255</v>
      </c>
      <c r="E3412"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>
        <f t="shared" si="213"/>
        <v>1627.5</v>
      </c>
      <c r="Q3412" s="5" t="s">
        <v>8317</v>
      </c>
      <c r="R3412" t="s">
        <v>8318</v>
      </c>
      <c r="S3412" s="9">
        <f t="shared" si="214"/>
        <v>42499.83321759259</v>
      </c>
      <c r="T3412" s="9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5">
        <f t="shared" si="212"/>
        <v>535</v>
      </c>
      <c r="E3413"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>
        <f t="shared" si="213"/>
        <v>7767.5</v>
      </c>
      <c r="Q3413" s="5" t="s">
        <v>8317</v>
      </c>
      <c r="R3413" t="s">
        <v>8318</v>
      </c>
      <c r="S3413" s="9">
        <f t="shared" si="214"/>
        <v>42264.814490740733</v>
      </c>
      <c r="T3413" s="9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5">
        <f t="shared" si="212"/>
        <v>0</v>
      </c>
      <c r="E3414"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>
        <f t="shared" si="213"/>
        <v>1500</v>
      </c>
      <c r="Q3414" s="5" t="s">
        <v>8317</v>
      </c>
      <c r="R3414" t="s">
        <v>8318</v>
      </c>
      <c r="S3414" s="9">
        <f t="shared" si="214"/>
        <v>41879.750717592593</v>
      </c>
      <c r="T3414" s="9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5">
        <f t="shared" si="212"/>
        <v>150</v>
      </c>
      <c r="E3415"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>
        <f t="shared" si="213"/>
        <v>325</v>
      </c>
      <c r="Q3415" s="5" t="s">
        <v>8317</v>
      </c>
      <c r="R3415" t="s">
        <v>8318</v>
      </c>
      <c r="S3415" s="9">
        <f t="shared" si="214"/>
        <v>42053.524745370371</v>
      </c>
      <c r="T3415" s="9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5">
        <f t="shared" si="212"/>
        <v>105</v>
      </c>
      <c r="E3416"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>
        <f t="shared" si="213"/>
        <v>1552.5</v>
      </c>
      <c r="Q3416" s="5" t="s">
        <v>8317</v>
      </c>
      <c r="R3416" t="s">
        <v>8318</v>
      </c>
      <c r="S3416" s="9">
        <f t="shared" si="214"/>
        <v>42675.624131944445</v>
      </c>
      <c r="T3416" s="9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5">
        <f t="shared" si="212"/>
        <v>0</v>
      </c>
      <c r="E3417"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>
        <f t="shared" si="213"/>
        <v>100</v>
      </c>
      <c r="Q3417" s="5" t="s">
        <v>8317</v>
      </c>
      <c r="R3417" t="s">
        <v>8318</v>
      </c>
      <c r="S3417" s="9">
        <f t="shared" si="214"/>
        <v>42466.935833333329</v>
      </c>
      <c r="T3417" s="9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5">
        <f t="shared" si="212"/>
        <v>784</v>
      </c>
      <c r="E3418"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>
        <f t="shared" si="213"/>
        <v>2392</v>
      </c>
      <c r="Q3418" s="5" t="s">
        <v>8317</v>
      </c>
      <c r="R3418" t="s">
        <v>8318</v>
      </c>
      <c r="S3418" s="9">
        <f t="shared" si="214"/>
        <v>42089.204224537032</v>
      </c>
      <c r="T3418" s="9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5">
        <f t="shared" si="212"/>
        <v>9.9999999999909051E-3</v>
      </c>
      <c r="E3419"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>
        <f t="shared" si="213"/>
        <v>850.005</v>
      </c>
      <c r="Q3419" s="5" t="s">
        <v>8317</v>
      </c>
      <c r="R3419" t="s">
        <v>8318</v>
      </c>
      <c r="S3419" s="9">
        <f t="shared" si="214"/>
        <v>41894.705416666664</v>
      </c>
      <c r="T3419" s="9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5">
        <f t="shared" si="212"/>
        <v>35</v>
      </c>
      <c r="E3420"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>
        <f t="shared" si="213"/>
        <v>2017.5</v>
      </c>
      <c r="Q3420" s="5" t="s">
        <v>8317</v>
      </c>
      <c r="R3420" t="s">
        <v>8318</v>
      </c>
      <c r="S3420" s="9">
        <f t="shared" si="214"/>
        <v>41752.626238425924</v>
      </c>
      <c r="T3420" s="9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5">
        <f t="shared" si="212"/>
        <v>180</v>
      </c>
      <c r="E3421"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>
        <f t="shared" si="213"/>
        <v>1465</v>
      </c>
      <c r="Q3421" s="5" t="s">
        <v>8317</v>
      </c>
      <c r="R3421" t="s">
        <v>8318</v>
      </c>
      <c r="S3421" s="9">
        <f t="shared" si="214"/>
        <v>42448.613252314812</v>
      </c>
      <c r="T3421" s="9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5">
        <f t="shared" si="212"/>
        <v>266</v>
      </c>
      <c r="E3422"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>
        <f t="shared" si="213"/>
        <v>483</v>
      </c>
      <c r="Q3422" s="5" t="s">
        <v>8317</v>
      </c>
      <c r="R3422" t="s">
        <v>8318</v>
      </c>
      <c r="S3422" s="9">
        <f t="shared" si="214"/>
        <v>42404.881967592592</v>
      </c>
      <c r="T3422" s="9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5">
        <f t="shared" si="212"/>
        <v>115</v>
      </c>
      <c r="E3423"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>
        <f t="shared" si="213"/>
        <v>5057.5</v>
      </c>
      <c r="Q3423" s="5" t="s">
        <v>8317</v>
      </c>
      <c r="R3423" t="s">
        <v>8318</v>
      </c>
      <c r="S3423" s="9">
        <f t="shared" si="214"/>
        <v>42037.582905092589</v>
      </c>
      <c r="T3423" s="9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5">
        <f t="shared" si="212"/>
        <v>273</v>
      </c>
      <c r="E3424"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>
        <f t="shared" si="213"/>
        <v>1636.5</v>
      </c>
      <c r="Q3424" s="5" t="s">
        <v>8317</v>
      </c>
      <c r="R3424" t="s">
        <v>8318</v>
      </c>
      <c r="S3424" s="9">
        <f t="shared" si="214"/>
        <v>42323.353888888887</v>
      </c>
      <c r="T3424" s="9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5">
        <f t="shared" si="212"/>
        <v>100</v>
      </c>
      <c r="E3425"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>
        <f t="shared" si="213"/>
        <v>175</v>
      </c>
      <c r="Q3425" s="5" t="s">
        <v>8317</v>
      </c>
      <c r="R3425" t="s">
        <v>8318</v>
      </c>
      <c r="S3425" s="9">
        <f t="shared" si="214"/>
        <v>42088.703020833331</v>
      </c>
      <c r="T3425" s="9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5">
        <f t="shared" si="212"/>
        <v>215</v>
      </c>
      <c r="E3426"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>
        <f t="shared" si="213"/>
        <v>3107.5</v>
      </c>
      <c r="Q3426" s="5" t="s">
        <v>8317</v>
      </c>
      <c r="R3426" t="s">
        <v>8318</v>
      </c>
      <c r="S3426" s="9">
        <f t="shared" si="214"/>
        <v>42018.468564814808</v>
      </c>
      <c r="T3426" s="9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5">
        <f t="shared" si="212"/>
        <v>891.09999999999854</v>
      </c>
      <c r="E3427"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>
        <f t="shared" si="213"/>
        <v>15445.55</v>
      </c>
      <c r="Q3427" s="5" t="s">
        <v>8317</v>
      </c>
      <c r="R3427" t="s">
        <v>8318</v>
      </c>
      <c r="S3427" s="9">
        <f t="shared" si="214"/>
        <v>41884.40898148148</v>
      </c>
      <c r="T3427" s="9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5">
        <f t="shared" si="212"/>
        <v>305</v>
      </c>
      <c r="E3428"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>
        <f t="shared" si="213"/>
        <v>2027.5</v>
      </c>
      <c r="Q3428" s="5" t="s">
        <v>8317</v>
      </c>
      <c r="R3428" t="s">
        <v>8318</v>
      </c>
      <c r="S3428" s="9">
        <f t="shared" si="214"/>
        <v>41883.848414351851</v>
      </c>
      <c r="T3428" s="9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5">
        <f t="shared" si="212"/>
        <v>0</v>
      </c>
      <c r="E3429"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>
        <f t="shared" si="213"/>
        <v>750</v>
      </c>
      <c r="Q3429" s="5" t="s">
        <v>8317</v>
      </c>
      <c r="R3429" t="s">
        <v>8318</v>
      </c>
      <c r="S3429" s="9">
        <f t="shared" si="214"/>
        <v>41792.436944444438</v>
      </c>
      <c r="T3429" s="9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5">
        <f t="shared" si="212"/>
        <v>55</v>
      </c>
      <c r="E3430"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>
        <f t="shared" si="213"/>
        <v>1027.5</v>
      </c>
      <c r="Q3430" s="5" t="s">
        <v>8317</v>
      </c>
      <c r="R3430" t="s">
        <v>8318</v>
      </c>
      <c r="S3430" s="9">
        <f t="shared" si="214"/>
        <v>42038.512118055551</v>
      </c>
      <c r="T3430" s="9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5">
        <f t="shared" si="212"/>
        <v>45</v>
      </c>
      <c r="E3431"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>
        <f t="shared" si="213"/>
        <v>97.5</v>
      </c>
      <c r="Q3431" s="5" t="s">
        <v>8317</v>
      </c>
      <c r="R3431" t="s">
        <v>8318</v>
      </c>
      <c r="S3431" s="9">
        <f t="shared" si="214"/>
        <v>42661.813206018516</v>
      </c>
      <c r="T3431" s="9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5">
        <f t="shared" si="212"/>
        <v>170.98999999999978</v>
      </c>
      <c r="E3432"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>
        <f t="shared" si="213"/>
        <v>1085.4949999999999</v>
      </c>
      <c r="Q3432" s="5" t="s">
        <v>8317</v>
      </c>
      <c r="R3432" t="s">
        <v>8318</v>
      </c>
      <c r="S3432" s="9">
        <f t="shared" si="214"/>
        <v>41820.737280092588</v>
      </c>
      <c r="T3432" s="9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5">
        <f t="shared" si="212"/>
        <v>0</v>
      </c>
      <c r="E3433"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>
        <f t="shared" si="213"/>
        <v>1000</v>
      </c>
      <c r="Q3433" s="5" t="s">
        <v>8317</v>
      </c>
      <c r="R3433" t="s">
        <v>8318</v>
      </c>
      <c r="S3433" s="9">
        <f t="shared" si="214"/>
        <v>41839.522604166668</v>
      </c>
      <c r="T3433" s="9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5">
        <f t="shared" si="212"/>
        <v>193</v>
      </c>
      <c r="E3434"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>
        <f t="shared" si="213"/>
        <v>1096.5</v>
      </c>
      <c r="Q3434" s="5" t="s">
        <v>8317</v>
      </c>
      <c r="R3434" t="s">
        <v>8318</v>
      </c>
      <c r="S3434" s="9">
        <f t="shared" si="214"/>
        <v>42380.372847222221</v>
      </c>
      <c r="T3434" s="9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5">
        <f t="shared" si="212"/>
        <v>25</v>
      </c>
      <c r="E3435"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>
        <f t="shared" si="213"/>
        <v>4762.5</v>
      </c>
      <c r="Q3435" s="5" t="s">
        <v>8317</v>
      </c>
      <c r="R3435" t="s">
        <v>8318</v>
      </c>
      <c r="S3435" s="9">
        <f t="shared" si="214"/>
        <v>41775.854803240734</v>
      </c>
      <c r="T3435" s="9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5">
        <f t="shared" si="212"/>
        <v>555</v>
      </c>
      <c r="E3436"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>
        <f t="shared" si="213"/>
        <v>5277.5</v>
      </c>
      <c r="Q3436" s="5" t="s">
        <v>8317</v>
      </c>
      <c r="R3436" t="s">
        <v>8318</v>
      </c>
      <c r="S3436" s="9">
        <f t="shared" si="214"/>
        <v>41800.172094907401</v>
      </c>
      <c r="T3436" s="9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5">
        <f t="shared" si="212"/>
        <v>120</v>
      </c>
      <c r="E3437"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>
        <f t="shared" si="213"/>
        <v>560</v>
      </c>
      <c r="Q3437" s="5" t="s">
        <v>8317</v>
      </c>
      <c r="R3437" t="s">
        <v>8318</v>
      </c>
      <c r="S3437" s="9">
        <f t="shared" si="214"/>
        <v>42572.408483796295</v>
      </c>
      <c r="T3437" s="9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5">
        <f t="shared" si="212"/>
        <v>295</v>
      </c>
      <c r="E3438"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>
        <f t="shared" si="213"/>
        <v>2647.5</v>
      </c>
      <c r="Q3438" s="5" t="s">
        <v>8317</v>
      </c>
      <c r="R3438" t="s">
        <v>8318</v>
      </c>
      <c r="S3438" s="9">
        <f t="shared" si="214"/>
        <v>41851.333252314813</v>
      </c>
      <c r="T3438" s="9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5">
        <f t="shared" si="212"/>
        <v>30</v>
      </c>
      <c r="E3439"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>
        <f t="shared" si="213"/>
        <v>1515</v>
      </c>
      <c r="Q3439" s="5" t="s">
        <v>8317</v>
      </c>
      <c r="R3439" t="s">
        <v>8318</v>
      </c>
      <c r="S3439" s="9">
        <f t="shared" si="214"/>
        <v>42205.502546296295</v>
      </c>
      <c r="T3439" s="9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5">
        <f t="shared" si="212"/>
        <v>105</v>
      </c>
      <c r="E3440"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>
        <f t="shared" si="213"/>
        <v>1302.5</v>
      </c>
      <c r="Q3440" s="5" t="s">
        <v>8317</v>
      </c>
      <c r="R3440" t="s">
        <v>8318</v>
      </c>
      <c r="S3440" s="9">
        <f t="shared" si="214"/>
        <v>42100.719525462962</v>
      </c>
      <c r="T3440" s="9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5">
        <f t="shared" si="212"/>
        <v>416.1400000000001</v>
      </c>
      <c r="E3441"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>
        <f t="shared" si="213"/>
        <v>808.07</v>
      </c>
      <c r="Q3441" s="5" t="s">
        <v>8317</v>
      </c>
      <c r="R3441" t="s">
        <v>8318</v>
      </c>
      <c r="S3441" s="9">
        <f t="shared" si="214"/>
        <v>42374.702893518515</v>
      </c>
      <c r="T3441" s="9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5">
        <f t="shared" si="212"/>
        <v>260.92000000000007</v>
      </c>
      <c r="E3442"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>
        <f t="shared" si="213"/>
        <v>2630.46</v>
      </c>
      <c r="Q3442" s="5" t="s">
        <v>8317</v>
      </c>
      <c r="R3442" t="s">
        <v>8318</v>
      </c>
      <c r="S3442" s="9">
        <f t="shared" si="214"/>
        <v>41808.914675925924</v>
      </c>
      <c r="T3442" s="9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5">
        <f t="shared" si="212"/>
        <v>65</v>
      </c>
      <c r="E3443"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>
        <f t="shared" si="213"/>
        <v>1282.5</v>
      </c>
      <c r="Q3443" s="5" t="s">
        <v>8317</v>
      </c>
      <c r="R3443" t="s">
        <v>8318</v>
      </c>
      <c r="S3443" s="9">
        <f t="shared" si="214"/>
        <v>42294.221307870372</v>
      </c>
      <c r="T3443" s="9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5">
        <f t="shared" si="212"/>
        <v>0</v>
      </c>
      <c r="E3444"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>
        <f t="shared" si="213"/>
        <v>125</v>
      </c>
      <c r="Q3444" s="5" t="s">
        <v>8317</v>
      </c>
      <c r="R3444" t="s">
        <v>8318</v>
      </c>
      <c r="S3444" s="9">
        <f t="shared" si="214"/>
        <v>42124.632777777777</v>
      </c>
      <c r="T3444" s="9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5">
        <f t="shared" si="212"/>
        <v>855</v>
      </c>
      <c r="E3445"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>
        <f t="shared" si="213"/>
        <v>927.5</v>
      </c>
      <c r="Q3445" s="5" t="s">
        <v>8317</v>
      </c>
      <c r="R3445" t="s">
        <v>8318</v>
      </c>
      <c r="S3445" s="9">
        <f t="shared" si="214"/>
        <v>41861.316504629627</v>
      </c>
      <c r="T3445" s="9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5">
        <f t="shared" si="212"/>
        <v>567</v>
      </c>
      <c r="E3446"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>
        <f t="shared" si="213"/>
        <v>433.5</v>
      </c>
      <c r="Q3446" s="5" t="s">
        <v>8317</v>
      </c>
      <c r="R3446" t="s">
        <v>8318</v>
      </c>
      <c r="S3446" s="9">
        <f t="shared" si="214"/>
        <v>42521.08317129629</v>
      </c>
      <c r="T3446" s="9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5">
        <f t="shared" si="212"/>
        <v>0</v>
      </c>
      <c r="E3447"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>
        <f t="shared" si="213"/>
        <v>1000</v>
      </c>
      <c r="Q3447" s="5" t="s">
        <v>8317</v>
      </c>
      <c r="R3447" t="s">
        <v>8318</v>
      </c>
      <c r="S3447" s="9">
        <f t="shared" si="214"/>
        <v>42272.322175925925</v>
      </c>
      <c r="T3447" s="9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5">
        <f t="shared" si="212"/>
        <v>82</v>
      </c>
      <c r="E3448"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>
        <f t="shared" si="213"/>
        <v>541</v>
      </c>
      <c r="Q3448" s="5" t="s">
        <v>8317</v>
      </c>
      <c r="R3448" t="s">
        <v>8318</v>
      </c>
      <c r="S3448" s="9">
        <f t="shared" si="214"/>
        <v>42016.624131944445</v>
      </c>
      <c r="T3448" s="9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5">
        <f t="shared" si="212"/>
        <v>78</v>
      </c>
      <c r="E3449"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>
        <f t="shared" si="213"/>
        <v>539</v>
      </c>
      <c r="Q3449" s="5" t="s">
        <v>8317</v>
      </c>
      <c r="R3449" t="s">
        <v>8318</v>
      </c>
      <c r="S3449" s="9">
        <f t="shared" si="214"/>
        <v>42402.680694444447</v>
      </c>
      <c r="T3449" s="9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5">
        <f t="shared" si="212"/>
        <v>205</v>
      </c>
      <c r="E3450"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>
        <f t="shared" si="213"/>
        <v>1152.5</v>
      </c>
      <c r="Q3450" s="5" t="s">
        <v>8317</v>
      </c>
      <c r="R3450" t="s">
        <v>8318</v>
      </c>
      <c r="S3450" s="9">
        <f t="shared" si="214"/>
        <v>41959.910752314812</v>
      </c>
      <c r="T3450" s="9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5">
        <f t="shared" si="212"/>
        <v>565</v>
      </c>
      <c r="E3451"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>
        <f t="shared" si="213"/>
        <v>682.5</v>
      </c>
      <c r="Q3451" s="5" t="s">
        <v>8317</v>
      </c>
      <c r="R3451" t="s">
        <v>8318</v>
      </c>
      <c r="S3451" s="9">
        <f t="shared" si="214"/>
        <v>42531.844189814808</v>
      </c>
      <c r="T3451" s="9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5">
        <f t="shared" si="212"/>
        <v>260</v>
      </c>
      <c r="E3452"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>
        <f t="shared" si="213"/>
        <v>380</v>
      </c>
      <c r="Q3452" s="5" t="s">
        <v>8317</v>
      </c>
      <c r="R3452" t="s">
        <v>8318</v>
      </c>
      <c r="S3452" s="9">
        <f t="shared" si="214"/>
        <v>42036.496192129627</v>
      </c>
      <c r="T3452" s="9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5">
        <f t="shared" si="212"/>
        <v>8</v>
      </c>
      <c r="E3453"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>
        <f t="shared" si="213"/>
        <v>329</v>
      </c>
      <c r="Q3453" s="5" t="s">
        <v>8317</v>
      </c>
      <c r="R3453" t="s">
        <v>8318</v>
      </c>
      <c r="S3453" s="9">
        <f t="shared" si="214"/>
        <v>42088.515358796292</v>
      </c>
      <c r="T3453" s="9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5">
        <f t="shared" si="212"/>
        <v>532</v>
      </c>
      <c r="E3454"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>
        <f t="shared" si="213"/>
        <v>766</v>
      </c>
      <c r="Q3454" s="5" t="s">
        <v>8317</v>
      </c>
      <c r="R3454" t="s">
        <v>8318</v>
      </c>
      <c r="S3454" s="9">
        <f t="shared" si="214"/>
        <v>41820.430856481478</v>
      </c>
      <c r="T3454" s="9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5">
        <f t="shared" si="212"/>
        <v>85</v>
      </c>
      <c r="E3455"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>
        <f t="shared" si="213"/>
        <v>192.5</v>
      </c>
      <c r="Q3455" s="5" t="s">
        <v>8317</v>
      </c>
      <c r="R3455" t="s">
        <v>8318</v>
      </c>
      <c r="S3455" s="9">
        <f t="shared" si="214"/>
        <v>42535.770324074074</v>
      </c>
      <c r="T3455" s="9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5">
        <f t="shared" si="212"/>
        <v>5</v>
      </c>
      <c r="E3456"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>
        <f t="shared" si="213"/>
        <v>352.5</v>
      </c>
      <c r="Q3456" s="5" t="s">
        <v>8317</v>
      </c>
      <c r="R3456" t="s">
        <v>8318</v>
      </c>
      <c r="S3456" s="9">
        <f t="shared" si="214"/>
        <v>41821.490266203698</v>
      </c>
      <c r="T3456" s="9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5">
        <f t="shared" si="212"/>
        <v>65</v>
      </c>
      <c r="E3457"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>
        <f t="shared" si="213"/>
        <v>5032.5</v>
      </c>
      <c r="Q3457" s="5" t="s">
        <v>8317</v>
      </c>
      <c r="R3457" t="s">
        <v>8318</v>
      </c>
      <c r="S3457" s="9">
        <f t="shared" si="214"/>
        <v>42626.541979166665</v>
      </c>
      <c r="T3457" s="9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5">
        <f t="shared" si="212"/>
        <v>2739</v>
      </c>
      <c r="E3458"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>
        <f t="shared" si="213"/>
        <v>2869.5</v>
      </c>
      <c r="Q3458" s="5" t="s">
        <v>8317</v>
      </c>
      <c r="R3458" t="s">
        <v>8318</v>
      </c>
      <c r="S3458" s="9">
        <f t="shared" si="214"/>
        <v>41820.997303240736</v>
      </c>
      <c r="T3458" s="9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5">
        <f t="shared" ref="D3459:D3522" si="216">F3459-E3459</f>
        <v>804</v>
      </c>
      <c r="E3459"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>
        <f t="shared" ref="P3459:P3522" si="217">AVERAGE(D3459:E3459)</f>
        <v>1402</v>
      </c>
      <c r="Q3459" s="5" t="s">
        <v>8317</v>
      </c>
      <c r="R3459" t="s">
        <v>8318</v>
      </c>
      <c r="S3459" s="9">
        <f t="shared" ref="S3459:S3522" si="218">(K3459/86400)+25569+(-5/24)</f>
        <v>42016.498344907406</v>
      </c>
      <c r="T3459" s="9">
        <f t="shared" ref="T3459:T3522" si="219">(J3459/86400)+25569+(-5/24)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5">
        <f t="shared" si="216"/>
        <v>238</v>
      </c>
      <c r="E3460"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>
        <f t="shared" si="217"/>
        <v>608</v>
      </c>
      <c r="Q3460" s="5" t="s">
        <v>8317</v>
      </c>
      <c r="R3460" t="s">
        <v>8318</v>
      </c>
      <c r="S3460" s="9">
        <f t="shared" si="218"/>
        <v>42010.994247685179</v>
      </c>
      <c r="T3460" s="9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5">
        <f t="shared" si="216"/>
        <v>131</v>
      </c>
      <c r="E3461"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>
        <f t="shared" si="217"/>
        <v>315.5</v>
      </c>
      <c r="Q3461" s="5" t="s">
        <v>8317</v>
      </c>
      <c r="R3461" t="s">
        <v>8318</v>
      </c>
      <c r="S3461" s="9">
        <f t="shared" si="218"/>
        <v>42480.271527777775</v>
      </c>
      <c r="T3461" s="9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5">
        <f t="shared" si="216"/>
        <v>450</v>
      </c>
      <c r="E3462"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>
        <f t="shared" si="217"/>
        <v>475</v>
      </c>
      <c r="Q3462" s="5" t="s">
        <v>8317</v>
      </c>
      <c r="R3462" t="s">
        <v>8318</v>
      </c>
      <c r="S3462" s="9">
        <f t="shared" si="218"/>
        <v>41852.318888888891</v>
      </c>
      <c r="T3462" s="9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5">
        <f t="shared" si="216"/>
        <v>195</v>
      </c>
      <c r="E3463"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>
        <f t="shared" si="217"/>
        <v>347.5</v>
      </c>
      <c r="Q3463" s="5" t="s">
        <v>8317</v>
      </c>
      <c r="R3463" t="s">
        <v>8318</v>
      </c>
      <c r="S3463" s="9">
        <f t="shared" si="218"/>
        <v>42643.424525462957</v>
      </c>
      <c r="T3463" s="9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5">
        <f t="shared" si="216"/>
        <v>255</v>
      </c>
      <c r="E3464"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>
        <f t="shared" si="217"/>
        <v>252.5</v>
      </c>
      <c r="Q3464" s="5" t="s">
        <v>8317</v>
      </c>
      <c r="R3464" t="s">
        <v>8318</v>
      </c>
      <c r="S3464" s="9">
        <f t="shared" si="218"/>
        <v>42179.690138888887</v>
      </c>
      <c r="T3464" s="9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5">
        <f t="shared" si="216"/>
        <v>338</v>
      </c>
      <c r="E3465"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>
        <f t="shared" si="217"/>
        <v>5169</v>
      </c>
      <c r="Q3465" s="5" t="s">
        <v>8317</v>
      </c>
      <c r="R3465" t="s">
        <v>8318</v>
      </c>
      <c r="S3465" s="9">
        <f t="shared" si="218"/>
        <v>42612.710474537038</v>
      </c>
      <c r="T3465" s="9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5">
        <f t="shared" si="216"/>
        <v>116.18000000000029</v>
      </c>
      <c r="E3466"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>
        <f t="shared" si="217"/>
        <v>2558.09</v>
      </c>
      <c r="Q3466" s="5" t="s">
        <v>8317</v>
      </c>
      <c r="R3466" t="s">
        <v>8318</v>
      </c>
      <c r="S3466" s="9">
        <f t="shared" si="218"/>
        <v>42574.921724537031</v>
      </c>
      <c r="T3466" s="9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5">
        <f t="shared" si="216"/>
        <v>60</v>
      </c>
      <c r="E3467"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>
        <f t="shared" si="217"/>
        <v>1030</v>
      </c>
      <c r="Q3467" s="5" t="s">
        <v>8317</v>
      </c>
      <c r="R3467" t="s">
        <v>8318</v>
      </c>
      <c r="S3467" s="9">
        <f t="shared" si="218"/>
        <v>42200.417499999996</v>
      </c>
      <c r="T3467" s="9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5">
        <f t="shared" si="216"/>
        <v>950</v>
      </c>
      <c r="E3468"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>
        <f t="shared" si="217"/>
        <v>2225</v>
      </c>
      <c r="Q3468" s="5" t="s">
        <v>8317</v>
      </c>
      <c r="R3468" t="s">
        <v>8318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5">
        <f t="shared" si="216"/>
        <v>30</v>
      </c>
      <c r="E3469"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>
        <f t="shared" si="217"/>
        <v>1515</v>
      </c>
      <c r="Q3469" s="5" t="s">
        <v>8317</v>
      </c>
      <c r="R3469" t="s">
        <v>8318</v>
      </c>
      <c r="S3469" s="9">
        <f t="shared" si="218"/>
        <v>42053.463333333326</v>
      </c>
      <c r="T3469" s="9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5">
        <f t="shared" si="216"/>
        <v>2178</v>
      </c>
      <c r="E3470"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>
        <f t="shared" si="217"/>
        <v>6089</v>
      </c>
      <c r="Q3470" s="5" t="s">
        <v>8317</v>
      </c>
      <c r="R3470" t="s">
        <v>8318</v>
      </c>
      <c r="S3470" s="9">
        <f t="shared" si="218"/>
        <v>42605.55704861111</v>
      </c>
      <c r="T3470" s="9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5">
        <f t="shared" si="216"/>
        <v>375</v>
      </c>
      <c r="E3471"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>
        <f t="shared" si="217"/>
        <v>1587.5</v>
      </c>
      <c r="Q3471" s="5" t="s">
        <v>8317</v>
      </c>
      <c r="R3471" t="s">
        <v>8318</v>
      </c>
      <c r="S3471" s="9">
        <f t="shared" si="218"/>
        <v>42458.433391203704</v>
      </c>
      <c r="T3471" s="9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5">
        <f t="shared" si="216"/>
        <v>125</v>
      </c>
      <c r="E3472"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>
        <f t="shared" si="217"/>
        <v>187.5</v>
      </c>
      <c r="Q3472" s="5" t="s">
        <v>8317</v>
      </c>
      <c r="R3472" t="s">
        <v>8318</v>
      </c>
      <c r="S3472" s="9">
        <f t="shared" si="218"/>
        <v>42528.813680555548</v>
      </c>
      <c r="T3472" s="9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5">
        <f t="shared" si="216"/>
        <v>573</v>
      </c>
      <c r="E3473"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>
        <f t="shared" si="217"/>
        <v>536.5</v>
      </c>
      <c r="Q3473" s="5" t="s">
        <v>8317</v>
      </c>
      <c r="R3473" t="s">
        <v>8318</v>
      </c>
      <c r="S3473" s="9">
        <f t="shared" si="218"/>
        <v>41841.61215277778</v>
      </c>
      <c r="T3473" s="9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5">
        <f t="shared" si="216"/>
        <v>41</v>
      </c>
      <c r="E3474"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>
        <f t="shared" si="217"/>
        <v>1020.5</v>
      </c>
      <c r="Q3474" s="5" t="s">
        <v>8317</v>
      </c>
      <c r="R3474" t="s">
        <v>8318</v>
      </c>
      <c r="S3474" s="9">
        <f t="shared" si="218"/>
        <v>41927.962164351848</v>
      </c>
      <c r="T3474" s="9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5">
        <f t="shared" si="216"/>
        <v>0</v>
      </c>
      <c r="E3475"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>
        <f t="shared" si="217"/>
        <v>2450</v>
      </c>
      <c r="Q3475" s="5" t="s">
        <v>8317</v>
      </c>
      <c r="R3475" t="s">
        <v>8318</v>
      </c>
      <c r="S3475" s="9">
        <f t="shared" si="218"/>
        <v>42062.626111111109</v>
      </c>
      <c r="T3475" s="9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5">
        <f t="shared" si="216"/>
        <v>20</v>
      </c>
      <c r="E3476"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>
        <f t="shared" si="217"/>
        <v>1010</v>
      </c>
      <c r="Q3476" s="5" t="s">
        <v>8317</v>
      </c>
      <c r="R3476" t="s">
        <v>8318</v>
      </c>
      <c r="S3476" s="9">
        <f t="shared" si="218"/>
        <v>42541.293182870366</v>
      </c>
      <c r="T3476" s="9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5">
        <f t="shared" si="216"/>
        <v>40</v>
      </c>
      <c r="E3477"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>
        <f t="shared" si="217"/>
        <v>170</v>
      </c>
      <c r="Q3477" s="5" t="s">
        <v>8317</v>
      </c>
      <c r="R3477" t="s">
        <v>8318</v>
      </c>
      <c r="S3477" s="9">
        <f t="shared" si="218"/>
        <v>41918.672499999993</v>
      </c>
      <c r="T3477" s="9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5">
        <f t="shared" si="216"/>
        <v>12</v>
      </c>
      <c r="E3478"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>
        <f t="shared" si="217"/>
        <v>156</v>
      </c>
      <c r="Q3478" s="5" t="s">
        <v>8317</v>
      </c>
      <c r="R3478" t="s">
        <v>8318</v>
      </c>
      <c r="S3478" s="9">
        <f t="shared" si="218"/>
        <v>41921.071643518517</v>
      </c>
      <c r="T3478" s="9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5">
        <f t="shared" si="216"/>
        <v>276</v>
      </c>
      <c r="E3479"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>
        <f t="shared" si="217"/>
        <v>1038</v>
      </c>
      <c r="Q3479" s="5" t="s">
        <v>8317</v>
      </c>
      <c r="R3479" t="s">
        <v>8318</v>
      </c>
      <c r="S3479" s="9">
        <f t="shared" si="218"/>
        <v>42128.528275462959</v>
      </c>
      <c r="T3479" s="9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5">
        <f t="shared" si="216"/>
        <v>257</v>
      </c>
      <c r="E3480"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>
        <f t="shared" si="217"/>
        <v>1128.5</v>
      </c>
      <c r="Q3480" s="5" t="s">
        <v>8317</v>
      </c>
      <c r="R3480" t="s">
        <v>8318</v>
      </c>
      <c r="S3480" s="9">
        <f t="shared" si="218"/>
        <v>42053.708587962959</v>
      </c>
      <c r="T3480" s="9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5">
        <f t="shared" si="216"/>
        <v>418</v>
      </c>
      <c r="E3481"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>
        <f t="shared" si="217"/>
        <v>959</v>
      </c>
      <c r="Q3481" s="5" t="s">
        <v>8317</v>
      </c>
      <c r="R3481" t="s">
        <v>8318</v>
      </c>
      <c r="S3481" s="9">
        <f t="shared" si="218"/>
        <v>41781.64675925926</v>
      </c>
      <c r="T3481" s="9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5">
        <f t="shared" si="216"/>
        <v>640</v>
      </c>
      <c r="E3482"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>
        <f t="shared" si="217"/>
        <v>1070</v>
      </c>
      <c r="Q3482" s="5" t="s">
        <v>8317</v>
      </c>
      <c r="R3482" t="s">
        <v>8318</v>
      </c>
      <c r="S3482" s="9">
        <f t="shared" si="218"/>
        <v>42171.109108796292</v>
      </c>
      <c r="T3482" s="9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5">
        <f t="shared" si="216"/>
        <v>1880</v>
      </c>
      <c r="E3483"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>
        <f t="shared" si="217"/>
        <v>5940</v>
      </c>
      <c r="Q3483" s="5" t="s">
        <v>8317</v>
      </c>
      <c r="R3483" t="s">
        <v>8318</v>
      </c>
      <c r="S3483" s="9">
        <f t="shared" si="218"/>
        <v>41989.039212962962</v>
      </c>
      <c r="T3483" s="9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5">
        <f t="shared" si="216"/>
        <v>1150</v>
      </c>
      <c r="E3484"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>
        <f t="shared" si="217"/>
        <v>2075</v>
      </c>
      <c r="Q3484" s="5" t="s">
        <v>8317</v>
      </c>
      <c r="R3484" t="s">
        <v>8318</v>
      </c>
      <c r="S3484" s="9">
        <f t="shared" si="218"/>
        <v>41796.563263888886</v>
      </c>
      <c r="T3484" s="9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5">
        <f t="shared" si="216"/>
        <v>2008</v>
      </c>
      <c r="E3485"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>
        <f t="shared" si="217"/>
        <v>2679</v>
      </c>
      <c r="Q3485" s="5" t="s">
        <v>8317</v>
      </c>
      <c r="R3485" t="s">
        <v>8318</v>
      </c>
      <c r="S3485" s="9">
        <f t="shared" si="218"/>
        <v>41793.460428240738</v>
      </c>
      <c r="T3485" s="9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5">
        <f t="shared" si="216"/>
        <v>356</v>
      </c>
      <c r="E3486"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>
        <f t="shared" si="217"/>
        <v>1428</v>
      </c>
      <c r="Q3486" s="5" t="s">
        <v>8317</v>
      </c>
      <c r="R3486" t="s">
        <v>8318</v>
      </c>
      <c r="S3486" s="9">
        <f t="shared" si="218"/>
        <v>42506.552071759252</v>
      </c>
      <c r="T3486" s="9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5">
        <f t="shared" si="216"/>
        <v>10</v>
      </c>
      <c r="E3487"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>
        <f t="shared" si="217"/>
        <v>830</v>
      </c>
      <c r="Q3487" s="5" t="s">
        <v>8317</v>
      </c>
      <c r="R3487" t="s">
        <v>8318</v>
      </c>
      <c r="S3487" s="9">
        <f t="shared" si="218"/>
        <v>42372.484722222223</v>
      </c>
      <c r="T3487" s="9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5">
        <f t="shared" si="216"/>
        <v>1656</v>
      </c>
      <c r="E3488"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>
        <f t="shared" si="217"/>
        <v>2328</v>
      </c>
      <c r="Q3488" s="5" t="s">
        <v>8317</v>
      </c>
      <c r="R3488" t="s">
        <v>8318</v>
      </c>
      <c r="S3488" s="9">
        <f t="shared" si="218"/>
        <v>42126.666678240734</v>
      </c>
      <c r="T3488" s="9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5">
        <f t="shared" si="216"/>
        <v>555</v>
      </c>
      <c r="E3489"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>
        <f t="shared" si="217"/>
        <v>1277.5</v>
      </c>
      <c r="Q3489" s="5" t="s">
        <v>8317</v>
      </c>
      <c r="R3489" t="s">
        <v>8318</v>
      </c>
      <c r="S3489" s="9">
        <f t="shared" si="218"/>
        <v>42149.732083333329</v>
      </c>
      <c r="T3489" s="9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5">
        <f t="shared" si="216"/>
        <v>636</v>
      </c>
      <c r="E3490"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>
        <f t="shared" si="217"/>
        <v>1818</v>
      </c>
      <c r="Q3490" s="5" t="s">
        <v>8317</v>
      </c>
      <c r="R3490" t="s">
        <v>8318</v>
      </c>
      <c r="S3490" s="9">
        <f t="shared" si="218"/>
        <v>42087.55972222222</v>
      </c>
      <c r="T3490" s="9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5">
        <f t="shared" si="216"/>
        <v>635</v>
      </c>
      <c r="E3491"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>
        <f t="shared" si="217"/>
        <v>2817.5</v>
      </c>
      <c r="Q3491" s="5" t="s">
        <v>8317</v>
      </c>
      <c r="R3491" t="s">
        <v>8318</v>
      </c>
      <c r="S3491" s="9">
        <f t="shared" si="218"/>
        <v>41753.427442129629</v>
      </c>
      <c r="T3491" s="9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5">
        <f t="shared" si="216"/>
        <v>275</v>
      </c>
      <c r="E3492"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>
        <f t="shared" si="217"/>
        <v>637.5</v>
      </c>
      <c r="Q3492" s="5" t="s">
        <v>8317</v>
      </c>
      <c r="R3492" t="s">
        <v>8318</v>
      </c>
      <c r="S3492" s="9">
        <f t="shared" si="218"/>
        <v>42443.594027777777</v>
      </c>
      <c r="T3492" s="9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5">
        <f t="shared" si="216"/>
        <v>291</v>
      </c>
      <c r="E3493"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>
        <f t="shared" si="217"/>
        <v>395.5</v>
      </c>
      <c r="Q3493" s="5" t="s">
        <v>8317</v>
      </c>
      <c r="R3493" t="s">
        <v>8318</v>
      </c>
      <c r="S3493" s="9">
        <f t="shared" si="218"/>
        <v>42121.041481481479</v>
      </c>
      <c r="T3493" s="9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5">
        <f t="shared" si="216"/>
        <v>200.2199999999998</v>
      </c>
      <c r="E3494"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>
        <f t="shared" si="217"/>
        <v>2000.11</v>
      </c>
      <c r="Q3494" s="5" t="s">
        <v>8317</v>
      </c>
      <c r="R3494" t="s">
        <v>8318</v>
      </c>
      <c r="S3494" s="9">
        <f t="shared" si="218"/>
        <v>42267.800891203697</v>
      </c>
      <c r="T3494" s="9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5">
        <f t="shared" si="216"/>
        <v>0</v>
      </c>
      <c r="E3495"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>
        <f t="shared" si="217"/>
        <v>750</v>
      </c>
      <c r="Q3495" s="5" t="s">
        <v>8317</v>
      </c>
      <c r="R3495" t="s">
        <v>8318</v>
      </c>
      <c r="S3495" s="9">
        <f t="shared" si="218"/>
        <v>41848.657824074071</v>
      </c>
      <c r="T3495" s="9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5">
        <f t="shared" si="216"/>
        <v>0</v>
      </c>
      <c r="E3496"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>
        <f t="shared" si="217"/>
        <v>200</v>
      </c>
      <c r="Q3496" s="5" t="s">
        <v>8317</v>
      </c>
      <c r="R3496" t="s">
        <v>8318</v>
      </c>
      <c r="S3496" s="9">
        <f t="shared" si="218"/>
        <v>42689.006655092591</v>
      </c>
      <c r="T3496" s="9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5">
        <f t="shared" si="216"/>
        <v>343</v>
      </c>
      <c r="E3497"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>
        <f t="shared" si="217"/>
        <v>2671.5</v>
      </c>
      <c r="Q3497" s="5" t="s">
        <v>8317</v>
      </c>
      <c r="R3497" t="s">
        <v>8318</v>
      </c>
      <c r="S3497" s="9">
        <f t="shared" si="218"/>
        <v>41915.554502314808</v>
      </c>
      <c r="T3497" s="9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5">
        <f t="shared" si="216"/>
        <v>732</v>
      </c>
      <c r="E3498"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>
        <f t="shared" si="217"/>
        <v>1866</v>
      </c>
      <c r="Q3498" s="5" t="s">
        <v>8317</v>
      </c>
      <c r="R3498" t="s">
        <v>8318</v>
      </c>
      <c r="S3498" s="9">
        <f t="shared" si="218"/>
        <v>42584.638495370367</v>
      </c>
      <c r="T3498" s="9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5">
        <f t="shared" si="216"/>
        <v>135</v>
      </c>
      <c r="E3499"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>
        <f t="shared" si="217"/>
        <v>843</v>
      </c>
      <c r="Q3499" s="5" t="s">
        <v>8317</v>
      </c>
      <c r="R3499" t="s">
        <v>8318</v>
      </c>
      <c r="S3499" s="9">
        <f t="shared" si="218"/>
        <v>42511.53361111111</v>
      </c>
      <c r="T3499" s="9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5">
        <f t="shared" si="216"/>
        <v>40</v>
      </c>
      <c r="E3500"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>
        <f t="shared" si="217"/>
        <v>845</v>
      </c>
      <c r="Q3500" s="5" t="s">
        <v>8317</v>
      </c>
      <c r="R3500" t="s">
        <v>8318</v>
      </c>
      <c r="S3500" s="9">
        <f t="shared" si="218"/>
        <v>42458.950277777774</v>
      </c>
      <c r="T3500" s="9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5">
        <f t="shared" si="216"/>
        <v>110</v>
      </c>
      <c r="E3501"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>
        <f t="shared" si="217"/>
        <v>1055</v>
      </c>
      <c r="Q3501" s="5" t="s">
        <v>8317</v>
      </c>
      <c r="R3501" t="s">
        <v>8318</v>
      </c>
      <c r="S3501" s="9">
        <f t="shared" si="218"/>
        <v>42131.827835648146</v>
      </c>
      <c r="T3501" s="9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5">
        <f t="shared" si="216"/>
        <v>63</v>
      </c>
      <c r="E3502"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>
        <f t="shared" si="217"/>
        <v>531.5</v>
      </c>
      <c r="Q3502" s="5" t="s">
        <v>8317</v>
      </c>
      <c r="R3502" t="s">
        <v>8318</v>
      </c>
      <c r="S3502" s="9">
        <f t="shared" si="218"/>
        <v>42419.711087962962</v>
      </c>
      <c r="T3502" s="9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5">
        <f t="shared" si="216"/>
        <v>10</v>
      </c>
      <c r="E3503"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>
        <f t="shared" si="217"/>
        <v>755</v>
      </c>
      <c r="Q3503" s="5" t="s">
        <v>8317</v>
      </c>
      <c r="R3503" t="s">
        <v>8318</v>
      </c>
      <c r="S3503" s="9">
        <f t="shared" si="218"/>
        <v>42233.555497685178</v>
      </c>
      <c r="T3503" s="9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5">
        <f t="shared" si="216"/>
        <v>216</v>
      </c>
      <c r="E3504"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>
        <f t="shared" si="217"/>
        <v>2108</v>
      </c>
      <c r="Q3504" s="5" t="s">
        <v>8317</v>
      </c>
      <c r="R3504" t="s">
        <v>8318</v>
      </c>
      <c r="S3504" s="9">
        <f t="shared" si="218"/>
        <v>42430.631064814814</v>
      </c>
      <c r="T3504" s="9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5">
        <f t="shared" si="216"/>
        <v>189</v>
      </c>
      <c r="E3505"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>
        <f t="shared" si="217"/>
        <v>1344.5</v>
      </c>
      <c r="Q3505" s="5" t="s">
        <v>8317</v>
      </c>
      <c r="R3505" t="s">
        <v>8318</v>
      </c>
      <c r="S3505" s="9">
        <f t="shared" si="218"/>
        <v>42545.27</v>
      </c>
      <c r="T3505" s="9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5">
        <f t="shared" si="216"/>
        <v>0</v>
      </c>
      <c r="E3506"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>
        <f t="shared" si="217"/>
        <v>500</v>
      </c>
      <c r="Q3506" s="5" t="s">
        <v>8317</v>
      </c>
      <c r="R3506" t="s">
        <v>8318</v>
      </c>
      <c r="S3506" s="9">
        <f t="shared" si="218"/>
        <v>42297.540405092594</v>
      </c>
      <c r="T3506" s="9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5">
        <f t="shared" si="216"/>
        <v>94</v>
      </c>
      <c r="E3507"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>
        <f t="shared" si="217"/>
        <v>1297</v>
      </c>
      <c r="Q3507" s="5" t="s">
        <v>8317</v>
      </c>
      <c r="R3507" t="s">
        <v>8318</v>
      </c>
      <c r="S3507" s="9">
        <f t="shared" si="218"/>
        <v>41760.727372685185</v>
      </c>
      <c r="T3507" s="9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5">
        <f t="shared" si="216"/>
        <v>45</v>
      </c>
      <c r="E3508"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>
        <f t="shared" si="217"/>
        <v>1522.5</v>
      </c>
      <c r="Q3508" s="5" t="s">
        <v>8317</v>
      </c>
      <c r="R3508" t="s">
        <v>8318</v>
      </c>
      <c r="S3508" s="9">
        <f t="shared" si="218"/>
        <v>41829.525925925926</v>
      </c>
      <c r="T3508" s="9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5">
        <f t="shared" si="216"/>
        <v>440</v>
      </c>
      <c r="E3509"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>
        <f t="shared" si="217"/>
        <v>5220</v>
      </c>
      <c r="Q3509" s="5" t="s">
        <v>8317</v>
      </c>
      <c r="R3509" t="s">
        <v>8318</v>
      </c>
      <c r="S3509" s="9">
        <f t="shared" si="218"/>
        <v>42491.714548611104</v>
      </c>
      <c r="T3509" s="9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5">
        <f t="shared" si="216"/>
        <v>80</v>
      </c>
      <c r="E3510"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>
        <f t="shared" si="217"/>
        <v>90</v>
      </c>
      <c r="Q3510" s="5" t="s">
        <v>8317</v>
      </c>
      <c r="R3510" t="s">
        <v>8318</v>
      </c>
      <c r="S3510" s="9">
        <f t="shared" si="218"/>
        <v>42477.521446759252</v>
      </c>
      <c r="T3510" s="9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5">
        <f t="shared" si="216"/>
        <v>190</v>
      </c>
      <c r="E3511"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>
        <f t="shared" si="217"/>
        <v>1595</v>
      </c>
      <c r="Q3511" s="5" t="s">
        <v>8317</v>
      </c>
      <c r="R3511" t="s">
        <v>8318</v>
      </c>
      <c r="S3511" s="9">
        <f t="shared" si="218"/>
        <v>41950.651226851849</v>
      </c>
      <c r="T3511" s="9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5">
        <f t="shared" si="216"/>
        <v>5</v>
      </c>
      <c r="E3512"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>
        <f t="shared" si="217"/>
        <v>452.5</v>
      </c>
      <c r="Q3512" s="5" t="s">
        <v>8317</v>
      </c>
      <c r="R3512" t="s">
        <v>8318</v>
      </c>
      <c r="S3512" s="9">
        <f t="shared" si="218"/>
        <v>41802.412569444445</v>
      </c>
      <c r="T3512" s="9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5">
        <f t="shared" si="216"/>
        <v>18</v>
      </c>
      <c r="E3513"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>
        <f t="shared" si="217"/>
        <v>759</v>
      </c>
      <c r="Q3513" s="5" t="s">
        <v>8317</v>
      </c>
      <c r="R3513" t="s">
        <v>8318</v>
      </c>
      <c r="S3513" s="9">
        <f t="shared" si="218"/>
        <v>41927.665451388886</v>
      </c>
      <c r="T3513" s="9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5">
        <f t="shared" si="216"/>
        <v>0</v>
      </c>
      <c r="E3514"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>
        <f t="shared" si="217"/>
        <v>500</v>
      </c>
      <c r="Q3514" s="5" t="s">
        <v>8317</v>
      </c>
      <c r="R3514" t="s">
        <v>8318</v>
      </c>
      <c r="S3514" s="9">
        <f t="shared" si="218"/>
        <v>42057.328611111108</v>
      </c>
      <c r="T3514" s="9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5">
        <f t="shared" si="216"/>
        <v>515</v>
      </c>
      <c r="E3515"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>
        <f t="shared" si="217"/>
        <v>1657.5</v>
      </c>
      <c r="Q3515" s="5" t="s">
        <v>8317</v>
      </c>
      <c r="R3515" t="s">
        <v>8318</v>
      </c>
      <c r="S3515" s="9">
        <f t="shared" si="218"/>
        <v>41780.887870370367</v>
      </c>
      <c r="T3515" s="9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5">
        <f t="shared" si="216"/>
        <v>50</v>
      </c>
      <c r="E3516"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>
        <f t="shared" si="217"/>
        <v>275</v>
      </c>
      <c r="Q3516" s="5" t="s">
        <v>8317</v>
      </c>
      <c r="R3516" t="s">
        <v>8318</v>
      </c>
      <c r="S3516" s="9">
        <f t="shared" si="218"/>
        <v>42020.638333333329</v>
      </c>
      <c r="T3516" s="9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5">
        <f t="shared" si="216"/>
        <v>80</v>
      </c>
      <c r="E3517"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>
        <f t="shared" si="217"/>
        <v>1540</v>
      </c>
      <c r="Q3517" s="5" t="s">
        <v>8317</v>
      </c>
      <c r="R3517" t="s">
        <v>8318</v>
      </c>
      <c r="S3517" s="9">
        <f t="shared" si="218"/>
        <v>42125.564479166664</v>
      </c>
      <c r="T3517" s="9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5">
        <f t="shared" si="216"/>
        <v>0</v>
      </c>
      <c r="E3518"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>
        <f t="shared" si="217"/>
        <v>1250</v>
      </c>
      <c r="Q3518" s="5" t="s">
        <v>8317</v>
      </c>
      <c r="R3518" t="s">
        <v>8318</v>
      </c>
      <c r="S3518" s="9">
        <f t="shared" si="218"/>
        <v>41855.801736111105</v>
      </c>
      <c r="T3518" s="9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5">
        <f t="shared" si="216"/>
        <v>0</v>
      </c>
      <c r="E3519"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>
        <f t="shared" si="217"/>
        <v>2000</v>
      </c>
      <c r="Q3519" s="5" t="s">
        <v>8317</v>
      </c>
      <c r="R3519" t="s">
        <v>8318</v>
      </c>
      <c r="S3519" s="9">
        <f t="shared" si="218"/>
        <v>41794.609189814808</v>
      </c>
      <c r="T3519" s="9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5">
        <f t="shared" si="216"/>
        <v>150.69000000000005</v>
      </c>
      <c r="E3520"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>
        <f t="shared" si="217"/>
        <v>825.34500000000003</v>
      </c>
      <c r="Q3520" s="5" t="s">
        <v>8317</v>
      </c>
      <c r="R3520" t="s">
        <v>8318</v>
      </c>
      <c r="S3520" s="9">
        <f t="shared" si="218"/>
        <v>41893.575219907405</v>
      </c>
      <c r="T3520" s="9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5">
        <f t="shared" si="216"/>
        <v>27</v>
      </c>
      <c r="E3521"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>
        <f t="shared" si="217"/>
        <v>1013.5</v>
      </c>
      <c r="Q3521" s="5" t="s">
        <v>8317</v>
      </c>
      <c r="R3521" t="s">
        <v>8318</v>
      </c>
      <c r="S3521" s="9">
        <f t="shared" si="218"/>
        <v>42037.390624999993</v>
      </c>
      <c r="T3521" s="9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5">
        <f t="shared" si="216"/>
        <v>15</v>
      </c>
      <c r="E3522"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>
        <f t="shared" si="217"/>
        <v>1007.5</v>
      </c>
      <c r="Q3522" s="5" t="s">
        <v>8317</v>
      </c>
      <c r="R3522" t="s">
        <v>8318</v>
      </c>
      <c r="S3522" s="9">
        <f t="shared" si="218"/>
        <v>42227.615879629629</v>
      </c>
      <c r="T3522" s="9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5">
        <f t="shared" ref="D3523:D3586" si="220">F3523-E3523</f>
        <v>243</v>
      </c>
      <c r="E3523"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>
        <f t="shared" ref="P3523:P3586" si="221">AVERAGE(D3523:E3523)</f>
        <v>296.5</v>
      </c>
      <c r="Q3523" s="5" t="s">
        <v>8317</v>
      </c>
      <c r="R3523" t="s">
        <v>8318</v>
      </c>
      <c r="S3523" s="9">
        <f t="shared" ref="S3523:S3586" si="222">(K3523/86400)+25569+(-5/24)</f>
        <v>41881.153009259258</v>
      </c>
      <c r="T3523" s="9">
        <f t="shared" ref="T3523:T3586" si="223">(J3523/86400)+25569+(-5/24)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5">
        <f t="shared" si="220"/>
        <v>0</v>
      </c>
      <c r="E3524"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>
        <f t="shared" si="221"/>
        <v>697.5</v>
      </c>
      <c r="Q3524" s="5" t="s">
        <v>8317</v>
      </c>
      <c r="R3524" t="s">
        <v>8318</v>
      </c>
      <c r="S3524" s="9">
        <f t="shared" si="222"/>
        <v>42234.581550925919</v>
      </c>
      <c r="T3524" s="9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5">
        <f t="shared" si="220"/>
        <v>546</v>
      </c>
      <c r="E3525"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>
        <f t="shared" si="221"/>
        <v>2273</v>
      </c>
      <c r="Q3525" s="5" t="s">
        <v>8317</v>
      </c>
      <c r="R3525" t="s">
        <v>8318</v>
      </c>
      <c r="S3525" s="9">
        <f t="shared" si="222"/>
        <v>42581.189212962963</v>
      </c>
      <c r="T3525" s="9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5">
        <f t="shared" si="220"/>
        <v>156</v>
      </c>
      <c r="E3526"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>
        <f t="shared" si="221"/>
        <v>5078</v>
      </c>
      <c r="Q3526" s="5" t="s">
        <v>8317</v>
      </c>
      <c r="R3526" t="s">
        <v>8318</v>
      </c>
      <c r="S3526" s="9">
        <f t="shared" si="222"/>
        <v>41880.555243055554</v>
      </c>
      <c r="T3526" s="9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5">
        <f t="shared" si="220"/>
        <v>30</v>
      </c>
      <c r="E3527"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>
        <f t="shared" si="221"/>
        <v>265</v>
      </c>
      <c r="Q3527" s="5" t="s">
        <v>8317</v>
      </c>
      <c r="R3527" t="s">
        <v>8318</v>
      </c>
      <c r="S3527" s="9">
        <f t="shared" si="222"/>
        <v>42214.487337962964</v>
      </c>
      <c r="T3527" s="9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5">
        <f t="shared" si="220"/>
        <v>66</v>
      </c>
      <c r="E3528"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>
        <f t="shared" si="221"/>
        <v>1683</v>
      </c>
      <c r="Q3528" s="5" t="s">
        <v>8317</v>
      </c>
      <c r="R3528" t="s">
        <v>8318</v>
      </c>
      <c r="S3528" s="9">
        <f t="shared" si="222"/>
        <v>42460.126979166664</v>
      </c>
      <c r="T3528" s="9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5">
        <f t="shared" si="220"/>
        <v>1015</v>
      </c>
      <c r="E3529"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>
        <f t="shared" si="221"/>
        <v>3507.5</v>
      </c>
      <c r="Q3529" s="5" t="s">
        <v>8317</v>
      </c>
      <c r="R3529" t="s">
        <v>8318</v>
      </c>
      <c r="S3529" s="9">
        <f t="shared" si="222"/>
        <v>42166.814872685187</v>
      </c>
      <c r="T3529" s="9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5">
        <f t="shared" si="220"/>
        <v>19</v>
      </c>
      <c r="E3530"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>
        <f t="shared" si="221"/>
        <v>834.5</v>
      </c>
      <c r="Q3530" s="5" t="s">
        <v>8317</v>
      </c>
      <c r="R3530" t="s">
        <v>8318</v>
      </c>
      <c r="S3530" s="9">
        <f t="shared" si="222"/>
        <v>42733.293032407404</v>
      </c>
      <c r="T3530" s="9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5">
        <f t="shared" si="220"/>
        <v>160</v>
      </c>
      <c r="E3531"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>
        <f t="shared" si="221"/>
        <v>330</v>
      </c>
      <c r="Q3531" s="5" t="s">
        <v>8317</v>
      </c>
      <c r="R3531" t="s">
        <v>8318</v>
      </c>
      <c r="S3531" s="9">
        <f t="shared" si="222"/>
        <v>42177.553449074076</v>
      </c>
      <c r="T3531" s="9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5">
        <f t="shared" si="220"/>
        <v>0</v>
      </c>
      <c r="E3532"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>
        <f t="shared" si="221"/>
        <v>1375</v>
      </c>
      <c r="Q3532" s="5" t="s">
        <v>8317</v>
      </c>
      <c r="R3532" t="s">
        <v>8318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5">
        <f t="shared" si="220"/>
        <v>280</v>
      </c>
      <c r="E3533"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>
        <f t="shared" si="221"/>
        <v>640</v>
      </c>
      <c r="Q3533" s="5" t="s">
        <v>8317</v>
      </c>
      <c r="R3533" t="s">
        <v>8318</v>
      </c>
      <c r="S3533" s="9">
        <f t="shared" si="222"/>
        <v>42521.44599537037</v>
      </c>
      <c r="T3533" s="9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5">
        <f t="shared" si="220"/>
        <v>182</v>
      </c>
      <c r="E3534"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>
        <f t="shared" si="221"/>
        <v>571</v>
      </c>
      <c r="Q3534" s="5" t="s">
        <v>8317</v>
      </c>
      <c r="R3534" t="s">
        <v>8318</v>
      </c>
      <c r="S3534" s="9">
        <f t="shared" si="222"/>
        <v>41884.391516203701</v>
      </c>
      <c r="T3534" s="9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5">
        <f t="shared" si="220"/>
        <v>131</v>
      </c>
      <c r="E3535"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>
        <f t="shared" si="221"/>
        <v>315.5</v>
      </c>
      <c r="Q3535" s="5" t="s">
        <v>8317</v>
      </c>
      <c r="R3535" t="s">
        <v>8318</v>
      </c>
      <c r="S3535" s="9">
        <f t="shared" si="222"/>
        <v>42289.552858796298</v>
      </c>
      <c r="T3535" s="9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5">
        <f t="shared" si="220"/>
        <v>2810</v>
      </c>
      <c r="E3536"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>
        <f t="shared" si="221"/>
        <v>3905</v>
      </c>
      <c r="Q3536" s="5" t="s">
        <v>8317</v>
      </c>
      <c r="R3536" t="s">
        <v>8318</v>
      </c>
      <c r="S3536" s="9">
        <f t="shared" si="222"/>
        <v>42243.416932870365</v>
      </c>
      <c r="T3536" s="9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5">
        <f t="shared" si="220"/>
        <v>63</v>
      </c>
      <c r="E3537"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>
        <f t="shared" si="221"/>
        <v>1031.5</v>
      </c>
      <c r="Q3537" s="5" t="s">
        <v>8317</v>
      </c>
      <c r="R3537" t="s">
        <v>8318</v>
      </c>
      <c r="S3537" s="9">
        <f t="shared" si="222"/>
        <v>42248.431828703702</v>
      </c>
      <c r="T3537" s="9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5">
        <f t="shared" si="220"/>
        <v>80</v>
      </c>
      <c r="E3538"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>
        <f t="shared" si="221"/>
        <v>115</v>
      </c>
      <c r="Q3538" s="5" t="s">
        <v>8317</v>
      </c>
      <c r="R3538" t="s">
        <v>8318</v>
      </c>
      <c r="S3538" s="9">
        <f t="shared" si="222"/>
        <v>42328.518807870372</v>
      </c>
      <c r="T3538" s="9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5">
        <f t="shared" si="220"/>
        <v>543</v>
      </c>
      <c r="E3539"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>
        <f t="shared" si="221"/>
        <v>609</v>
      </c>
      <c r="Q3539" s="5" t="s">
        <v>8317</v>
      </c>
      <c r="R3539" t="s">
        <v>8318</v>
      </c>
      <c r="S3539" s="9">
        <f t="shared" si="222"/>
        <v>41923.146018518521</v>
      </c>
      <c r="T3539" s="9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5">
        <f t="shared" si="220"/>
        <v>569</v>
      </c>
      <c r="E3540"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>
        <f t="shared" si="221"/>
        <v>1284.5</v>
      </c>
      <c r="Q3540" s="5" t="s">
        <v>8317</v>
      </c>
      <c r="R3540" t="s">
        <v>8318</v>
      </c>
      <c r="S3540" s="9">
        <f t="shared" si="222"/>
        <v>42571.212268518517</v>
      </c>
      <c r="T3540" s="9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5">
        <f t="shared" si="220"/>
        <v>118</v>
      </c>
      <c r="E3541"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>
        <f t="shared" si="221"/>
        <v>359</v>
      </c>
      <c r="Q3541" s="5" t="s">
        <v>8317</v>
      </c>
      <c r="R3541" t="s">
        <v>8318</v>
      </c>
      <c r="S3541" s="9">
        <f t="shared" si="222"/>
        <v>42600.547708333332</v>
      </c>
      <c r="T3541" s="9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5">
        <f t="shared" si="220"/>
        <v>69</v>
      </c>
      <c r="E3542"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>
        <f t="shared" si="221"/>
        <v>184.5</v>
      </c>
      <c r="Q3542" s="5" t="s">
        <v>8317</v>
      </c>
      <c r="R3542" t="s">
        <v>8318</v>
      </c>
      <c r="S3542" s="9">
        <f t="shared" si="222"/>
        <v>42516.795034722221</v>
      </c>
      <c r="T3542" s="9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5">
        <f t="shared" si="220"/>
        <v>60</v>
      </c>
      <c r="E3543"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>
        <f t="shared" si="221"/>
        <v>630</v>
      </c>
      <c r="Q3543" s="5" t="s">
        <v>8317</v>
      </c>
      <c r="R3543" t="s">
        <v>8318</v>
      </c>
      <c r="S3543" s="9">
        <f t="shared" si="222"/>
        <v>42222.521701388883</v>
      </c>
      <c r="T3543" s="9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5">
        <f t="shared" si="220"/>
        <v>123</v>
      </c>
      <c r="E3544"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>
        <f t="shared" si="221"/>
        <v>2811.5</v>
      </c>
      <c r="Q3544" s="5" t="s">
        <v>8317</v>
      </c>
      <c r="R3544" t="s">
        <v>8318</v>
      </c>
      <c r="S3544" s="9">
        <f t="shared" si="222"/>
        <v>41829.391458333332</v>
      </c>
      <c r="T3544" s="9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5">
        <f t="shared" si="220"/>
        <v>70</v>
      </c>
      <c r="E3545"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>
        <f t="shared" si="221"/>
        <v>785</v>
      </c>
      <c r="Q3545" s="5" t="s">
        <v>8317</v>
      </c>
      <c r="R3545" t="s">
        <v>8318</v>
      </c>
      <c r="S3545" s="9">
        <f t="shared" si="222"/>
        <v>42150.546979166662</v>
      </c>
      <c r="T3545" s="9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5">
        <f t="shared" si="220"/>
        <v>0</v>
      </c>
      <c r="E3546"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>
        <f t="shared" si="221"/>
        <v>1250</v>
      </c>
      <c r="Q3546" s="5" t="s">
        <v>8317</v>
      </c>
      <c r="R3546" t="s">
        <v>8318</v>
      </c>
      <c r="S3546" s="9">
        <f t="shared" si="222"/>
        <v>42040.623344907406</v>
      </c>
      <c r="T3546" s="9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5">
        <f t="shared" si="220"/>
        <v>1</v>
      </c>
      <c r="E3547"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>
        <f t="shared" si="221"/>
        <v>125.5</v>
      </c>
      <c r="Q3547" s="5" t="s">
        <v>8317</v>
      </c>
      <c r="R3547" t="s">
        <v>8318</v>
      </c>
      <c r="S3547" s="9">
        <f t="shared" si="222"/>
        <v>42075.599062499998</v>
      </c>
      <c r="T3547" s="9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5">
        <f t="shared" si="220"/>
        <v>25</v>
      </c>
      <c r="E3548"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>
        <f t="shared" si="221"/>
        <v>562.5</v>
      </c>
      <c r="Q3548" s="5" t="s">
        <v>8317</v>
      </c>
      <c r="R3548" t="s">
        <v>8318</v>
      </c>
      <c r="S3548" s="9">
        <f t="shared" si="222"/>
        <v>42073.452361111107</v>
      </c>
      <c r="T3548" s="9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5">
        <f t="shared" si="220"/>
        <v>5043.25</v>
      </c>
      <c r="E3549"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>
        <f t="shared" si="221"/>
        <v>20021.625</v>
      </c>
      <c r="Q3549" s="5" t="s">
        <v>8317</v>
      </c>
      <c r="R3549" t="s">
        <v>8318</v>
      </c>
      <c r="S3549" s="9">
        <f t="shared" si="222"/>
        <v>42479.870381944442</v>
      </c>
      <c r="T3549" s="9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5">
        <f t="shared" si="220"/>
        <v>40</v>
      </c>
      <c r="E3550"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>
        <f t="shared" si="221"/>
        <v>1070</v>
      </c>
      <c r="Q3550" s="5" t="s">
        <v>8317</v>
      </c>
      <c r="R3550" t="s">
        <v>8318</v>
      </c>
      <c r="S3550" s="9">
        <f t="shared" si="222"/>
        <v>42411.733958333331</v>
      </c>
      <c r="T3550" s="9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5">
        <f t="shared" si="220"/>
        <v>20</v>
      </c>
      <c r="E3551"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>
        <f t="shared" si="221"/>
        <v>510</v>
      </c>
      <c r="Q3551" s="5" t="s">
        <v>8317</v>
      </c>
      <c r="R3551" t="s">
        <v>8318</v>
      </c>
      <c r="S3551" s="9">
        <f t="shared" si="222"/>
        <v>42223.186030092591</v>
      </c>
      <c r="T3551" s="9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5">
        <f t="shared" si="220"/>
        <v>120</v>
      </c>
      <c r="E3552"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>
        <f t="shared" si="221"/>
        <v>1310</v>
      </c>
      <c r="Q3552" s="5" t="s">
        <v>8317</v>
      </c>
      <c r="R3552" t="s">
        <v>8318</v>
      </c>
      <c r="S3552" s="9">
        <f t="shared" si="222"/>
        <v>42462.685162037036</v>
      </c>
      <c r="T3552" s="9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5">
        <f t="shared" si="220"/>
        <v>27.5</v>
      </c>
      <c r="E3553"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>
        <f t="shared" si="221"/>
        <v>763.75</v>
      </c>
      <c r="Q3553" s="5" t="s">
        <v>8317</v>
      </c>
      <c r="R3553" t="s">
        <v>8318</v>
      </c>
      <c r="S3553" s="9">
        <f t="shared" si="222"/>
        <v>41753.307523148142</v>
      </c>
      <c r="T3553" s="9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5">
        <f t="shared" si="220"/>
        <v>0</v>
      </c>
      <c r="E3554"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>
        <f t="shared" si="221"/>
        <v>386.5</v>
      </c>
      <c r="Q3554" s="5" t="s">
        <v>8317</v>
      </c>
      <c r="R3554" t="s">
        <v>8318</v>
      </c>
      <c r="S3554" s="9">
        <f t="shared" si="222"/>
        <v>41788.378749999996</v>
      </c>
      <c r="T3554" s="9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5">
        <f t="shared" si="220"/>
        <v>345</v>
      </c>
      <c r="E3555"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>
        <f t="shared" si="221"/>
        <v>2922.5</v>
      </c>
      <c r="Q3555" s="5" t="s">
        <v>8317</v>
      </c>
      <c r="R3555" t="s">
        <v>8318</v>
      </c>
      <c r="S3555" s="9">
        <f t="shared" si="222"/>
        <v>42195.820370370369</v>
      </c>
      <c r="T3555" s="9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5">
        <f t="shared" si="220"/>
        <v>671.10999999999967</v>
      </c>
      <c r="E3556"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>
        <f t="shared" si="221"/>
        <v>2835.5549999999998</v>
      </c>
      <c r="Q3556" s="5" t="s">
        <v>8317</v>
      </c>
      <c r="R3556" t="s">
        <v>8318</v>
      </c>
      <c r="S3556" s="9">
        <f t="shared" si="222"/>
        <v>42015.842118055552</v>
      </c>
      <c r="T3556" s="9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5">
        <f t="shared" si="220"/>
        <v>0</v>
      </c>
      <c r="E3557"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>
        <f t="shared" si="221"/>
        <v>1200</v>
      </c>
      <c r="Q3557" s="5" t="s">
        <v>8317</v>
      </c>
      <c r="R3557" t="s">
        <v>8318</v>
      </c>
      <c r="S3557" s="9">
        <f t="shared" si="222"/>
        <v>42661.233726851853</v>
      </c>
      <c r="T3557" s="9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5">
        <f t="shared" si="220"/>
        <v>10</v>
      </c>
      <c r="E3558"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>
        <f t="shared" si="221"/>
        <v>1105</v>
      </c>
      <c r="Q3558" s="5" t="s">
        <v>8317</v>
      </c>
      <c r="R3558" t="s">
        <v>8318</v>
      </c>
      <c r="S3558" s="9">
        <f t="shared" si="222"/>
        <v>41808.441249999996</v>
      </c>
      <c r="T3558" s="9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5">
        <f t="shared" si="220"/>
        <v>36</v>
      </c>
      <c r="E3559"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>
        <f t="shared" si="221"/>
        <v>50018</v>
      </c>
      <c r="Q3559" s="5" t="s">
        <v>8317</v>
      </c>
      <c r="R3559" t="s">
        <v>8318</v>
      </c>
      <c r="S3559" s="9">
        <f t="shared" si="222"/>
        <v>41730.068414351852</v>
      </c>
      <c r="T3559" s="9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5">
        <f t="shared" si="220"/>
        <v>154</v>
      </c>
      <c r="E3560"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>
        <f t="shared" si="221"/>
        <v>252</v>
      </c>
      <c r="Q3560" s="5" t="s">
        <v>8317</v>
      </c>
      <c r="R3560" t="s">
        <v>8318</v>
      </c>
      <c r="S3560" s="9">
        <f t="shared" si="222"/>
        <v>42139.608506944445</v>
      </c>
      <c r="T3560" s="9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5">
        <f t="shared" si="220"/>
        <v>35</v>
      </c>
      <c r="E3561"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>
        <f t="shared" si="221"/>
        <v>517.5</v>
      </c>
      <c r="Q3561" s="5" t="s">
        <v>8317</v>
      </c>
      <c r="R3561" t="s">
        <v>8318</v>
      </c>
      <c r="S3561" s="9">
        <f t="shared" si="222"/>
        <v>42193.887824074067</v>
      </c>
      <c r="T3561" s="9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5">
        <f t="shared" si="220"/>
        <v>270</v>
      </c>
      <c r="E3562"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>
        <f t="shared" si="221"/>
        <v>1735</v>
      </c>
      <c r="Q3562" s="5" t="s">
        <v>8317</v>
      </c>
      <c r="R3562" t="s">
        <v>8318</v>
      </c>
      <c r="S3562" s="9">
        <f t="shared" si="222"/>
        <v>42115.68131944444</v>
      </c>
      <c r="T3562" s="9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5">
        <f t="shared" si="220"/>
        <v>60</v>
      </c>
      <c r="E3563"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>
        <f t="shared" si="221"/>
        <v>1280</v>
      </c>
      <c r="Q3563" s="5" t="s">
        <v>8317</v>
      </c>
      <c r="R3563" t="s">
        <v>8318</v>
      </c>
      <c r="S3563" s="9">
        <f t="shared" si="222"/>
        <v>42203.471967592595</v>
      </c>
      <c r="T3563" s="9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5">
        <f t="shared" si="220"/>
        <v>154</v>
      </c>
      <c r="E3564"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>
        <f t="shared" si="221"/>
        <v>234.5</v>
      </c>
      <c r="Q3564" s="5" t="s">
        <v>8317</v>
      </c>
      <c r="R3564" t="s">
        <v>8318</v>
      </c>
      <c r="S3564" s="9">
        <f t="shared" si="222"/>
        <v>42433.553553240738</v>
      </c>
      <c r="T3564" s="9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5">
        <f t="shared" si="220"/>
        <v>27.450000000000045</v>
      </c>
      <c r="E3565"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>
        <f t="shared" si="221"/>
        <v>263.72500000000002</v>
      </c>
      <c r="Q3565" s="5" t="s">
        <v>8317</v>
      </c>
      <c r="R3565" t="s">
        <v>8318</v>
      </c>
      <c r="S3565" s="9">
        <f t="shared" si="222"/>
        <v>42555.46361111111</v>
      </c>
      <c r="T3565" s="9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5">
        <f t="shared" si="220"/>
        <v>5</v>
      </c>
      <c r="E3566"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>
        <f t="shared" si="221"/>
        <v>502.5</v>
      </c>
      <c r="Q3566" s="5" t="s">
        <v>8317</v>
      </c>
      <c r="R3566" t="s">
        <v>8318</v>
      </c>
      <c r="S3566" s="9">
        <f t="shared" si="222"/>
        <v>42236.414918981478</v>
      </c>
      <c r="T3566" s="9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5">
        <f t="shared" si="220"/>
        <v>275</v>
      </c>
      <c r="E3567"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>
        <f t="shared" si="221"/>
        <v>587.5</v>
      </c>
      <c r="Q3567" s="5" t="s">
        <v>8317</v>
      </c>
      <c r="R3567" t="s">
        <v>8318</v>
      </c>
      <c r="S3567" s="9">
        <f t="shared" si="222"/>
        <v>41974.534814814811</v>
      </c>
      <c r="T3567" s="9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5">
        <f t="shared" si="220"/>
        <v>95</v>
      </c>
      <c r="E3568"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>
        <f t="shared" si="221"/>
        <v>1047.5</v>
      </c>
      <c r="Q3568" s="5" t="s">
        <v>8317</v>
      </c>
      <c r="R3568" t="s">
        <v>8318</v>
      </c>
      <c r="S3568" s="9">
        <f t="shared" si="222"/>
        <v>41997.299571759257</v>
      </c>
      <c r="T3568" s="9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5">
        <f t="shared" si="220"/>
        <v>88</v>
      </c>
      <c r="E3569"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>
        <f t="shared" si="221"/>
        <v>544</v>
      </c>
      <c r="Q3569" s="5" t="s">
        <v>8317</v>
      </c>
      <c r="R3569" t="s">
        <v>8318</v>
      </c>
      <c r="S3569" s="9">
        <f t="shared" si="222"/>
        <v>42135.602361111109</v>
      </c>
      <c r="T3569" s="9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5">
        <f t="shared" si="220"/>
        <v>110</v>
      </c>
      <c r="E3570"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>
        <f t="shared" si="221"/>
        <v>555</v>
      </c>
      <c r="Q3570" s="5" t="s">
        <v>8317</v>
      </c>
      <c r="R3570" t="s">
        <v>8318</v>
      </c>
      <c r="S3570" s="9">
        <f t="shared" si="222"/>
        <v>41869.532337962963</v>
      </c>
      <c r="T3570" s="9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5">
        <f t="shared" si="220"/>
        <v>24</v>
      </c>
      <c r="E3571"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>
        <f t="shared" si="221"/>
        <v>2512</v>
      </c>
      <c r="Q3571" s="5" t="s">
        <v>8317</v>
      </c>
      <c r="R3571" t="s">
        <v>8318</v>
      </c>
      <c r="S3571" s="9">
        <f t="shared" si="222"/>
        <v>41982.480277777773</v>
      </c>
      <c r="T3571" s="9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5">
        <f t="shared" si="220"/>
        <v>287</v>
      </c>
      <c r="E3572"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>
        <f t="shared" si="221"/>
        <v>1143.5</v>
      </c>
      <c r="Q3572" s="5" t="s">
        <v>8317</v>
      </c>
      <c r="R3572" t="s">
        <v>8318</v>
      </c>
      <c r="S3572" s="9">
        <f t="shared" si="222"/>
        <v>41976.12364583333</v>
      </c>
      <c r="T3572" s="9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5">
        <f t="shared" si="220"/>
        <v>331</v>
      </c>
      <c r="E3573"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>
        <f t="shared" si="221"/>
        <v>915.5</v>
      </c>
      <c r="Q3573" s="5" t="s">
        <v>8317</v>
      </c>
      <c r="R3573" t="s">
        <v>8318</v>
      </c>
      <c r="S3573" s="9">
        <f t="shared" si="222"/>
        <v>41912.650613425925</v>
      </c>
      <c r="T3573" s="9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5">
        <f t="shared" si="220"/>
        <v>0</v>
      </c>
      <c r="E3574"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>
        <f t="shared" si="221"/>
        <v>250</v>
      </c>
      <c r="Q3574" s="5" t="s">
        <v>8317</v>
      </c>
      <c r="R3574" t="s">
        <v>8318</v>
      </c>
      <c r="S3574" s="9">
        <f t="shared" si="222"/>
        <v>42146.36206018518</v>
      </c>
      <c r="T3574" s="9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5">
        <f t="shared" si="220"/>
        <v>84</v>
      </c>
      <c r="E3575"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>
        <f t="shared" si="221"/>
        <v>1542</v>
      </c>
      <c r="Q3575" s="5" t="s">
        <v>8317</v>
      </c>
      <c r="R3575" t="s">
        <v>8318</v>
      </c>
      <c r="S3575" s="9">
        <f t="shared" si="222"/>
        <v>41921.167199074072</v>
      </c>
      <c r="T3575" s="9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5">
        <f t="shared" si="220"/>
        <v>355</v>
      </c>
      <c r="E3576"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>
        <f t="shared" si="221"/>
        <v>3077.5</v>
      </c>
      <c r="Q3576" s="5" t="s">
        <v>8317</v>
      </c>
      <c r="R3576" t="s">
        <v>8318</v>
      </c>
      <c r="S3576" s="9">
        <f t="shared" si="222"/>
        <v>41926.734351851854</v>
      </c>
      <c r="T3576" s="9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5">
        <f t="shared" si="220"/>
        <v>133</v>
      </c>
      <c r="E3577"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>
        <f t="shared" si="221"/>
        <v>5066.5</v>
      </c>
      <c r="Q3577" s="5" t="s">
        <v>8317</v>
      </c>
      <c r="R3577" t="s">
        <v>8318</v>
      </c>
      <c r="S3577" s="9">
        <f t="shared" si="222"/>
        <v>42561.575543981475</v>
      </c>
      <c r="T3577" s="9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5">
        <f t="shared" si="220"/>
        <v>0</v>
      </c>
      <c r="E3578"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>
        <f t="shared" si="221"/>
        <v>50</v>
      </c>
      <c r="Q3578" s="5" t="s">
        <v>8317</v>
      </c>
      <c r="R3578" t="s">
        <v>8318</v>
      </c>
      <c r="S3578" s="9">
        <f t="shared" si="222"/>
        <v>42649.340902777774</v>
      </c>
      <c r="T3578" s="9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5">
        <f t="shared" si="220"/>
        <v>180</v>
      </c>
      <c r="E3579"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>
        <f t="shared" si="221"/>
        <v>390</v>
      </c>
      <c r="Q3579" s="5" t="s">
        <v>8317</v>
      </c>
      <c r="R3579" t="s">
        <v>8318</v>
      </c>
      <c r="S3579" s="9">
        <f t="shared" si="222"/>
        <v>42093.578506944446</v>
      </c>
      <c r="T3579" s="9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5">
        <f t="shared" si="220"/>
        <v>0.20000000000004547</v>
      </c>
      <c r="E3580"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>
        <f t="shared" si="221"/>
        <v>750.1</v>
      </c>
      <c r="Q3580" s="5" t="s">
        <v>8317</v>
      </c>
      <c r="R3580" t="s">
        <v>8318</v>
      </c>
      <c r="S3580" s="9">
        <f t="shared" si="222"/>
        <v>42460.525196759256</v>
      </c>
      <c r="T3580" s="9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5">
        <f t="shared" si="220"/>
        <v>0</v>
      </c>
      <c r="E3581"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>
        <f t="shared" si="221"/>
        <v>250</v>
      </c>
      <c r="Q3581" s="5" t="s">
        <v>8317</v>
      </c>
      <c r="R3581" t="s">
        <v>8318</v>
      </c>
      <c r="S3581" s="9">
        <f t="shared" si="222"/>
        <v>42430.553888888891</v>
      </c>
      <c r="T3581" s="9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5">
        <f t="shared" si="220"/>
        <v>125</v>
      </c>
      <c r="E3582"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>
        <f t="shared" si="221"/>
        <v>512.5</v>
      </c>
      <c r="Q3582" s="5" t="s">
        <v>8317</v>
      </c>
      <c r="R3582" t="s">
        <v>8318</v>
      </c>
      <c r="S3582" s="9">
        <f t="shared" si="222"/>
        <v>42025.967847222222</v>
      </c>
      <c r="T3582" s="9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5">
        <f t="shared" si="220"/>
        <v>0</v>
      </c>
      <c r="E3583"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>
        <f t="shared" si="221"/>
        <v>750</v>
      </c>
      <c r="Q3583" s="5" t="s">
        <v>8317</v>
      </c>
      <c r="R3583" t="s">
        <v>8318</v>
      </c>
      <c r="S3583" s="9">
        <f t="shared" si="222"/>
        <v>41836.26284722222</v>
      </c>
      <c r="T3583" s="9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5">
        <f t="shared" si="220"/>
        <v>1870</v>
      </c>
      <c r="E3584"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>
        <f t="shared" si="221"/>
        <v>1435</v>
      </c>
      <c r="Q3584" s="5" t="s">
        <v>8317</v>
      </c>
      <c r="R3584" t="s">
        <v>8318</v>
      </c>
      <c r="S3584" s="9">
        <f t="shared" si="222"/>
        <v>42450.887523148143</v>
      </c>
      <c r="T3584" s="9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5">
        <f t="shared" si="220"/>
        <v>255</v>
      </c>
      <c r="E3585"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>
        <f t="shared" si="221"/>
        <v>1627.5</v>
      </c>
      <c r="Q3585" s="5" t="s">
        <v>8317</v>
      </c>
      <c r="R3585" t="s">
        <v>8318</v>
      </c>
      <c r="S3585" s="9">
        <f t="shared" si="222"/>
        <v>42418.217650462961</v>
      </c>
      <c r="T3585" s="9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5">
        <f t="shared" si="220"/>
        <v>465</v>
      </c>
      <c r="E3586"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>
        <f t="shared" si="221"/>
        <v>1732.5</v>
      </c>
      <c r="Q3586" s="5" t="s">
        <v>8317</v>
      </c>
      <c r="R3586" t="s">
        <v>8318</v>
      </c>
      <c r="S3586" s="9">
        <f t="shared" si="222"/>
        <v>42168.108148148145</v>
      </c>
      <c r="T3586" s="9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5">
        <f t="shared" ref="D3587:D3650" si="224">F3587-E3587</f>
        <v>650</v>
      </c>
      <c r="E3587"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>
        <f t="shared" ref="P3587:P3650" si="225">AVERAGE(D3587:E3587)</f>
        <v>2025</v>
      </c>
      <c r="Q3587" s="5" t="s">
        <v>8317</v>
      </c>
      <c r="R3587" t="s">
        <v>8318</v>
      </c>
      <c r="S3587" s="9">
        <f t="shared" ref="S3587:S3650" si="226">(K3587/86400)+25569+(-5/24)</f>
        <v>41964.507986111108</v>
      </c>
      <c r="T3587" s="9">
        <f t="shared" ref="T3587:T3650" si="227">(J3587/86400)+25569+(-5/24)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5">
        <f t="shared" si="224"/>
        <v>707</v>
      </c>
      <c r="E3588"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>
        <f t="shared" si="225"/>
        <v>4103.5</v>
      </c>
      <c r="Q3588" s="5" t="s">
        <v>8317</v>
      </c>
      <c r="R3588" t="s">
        <v>8318</v>
      </c>
      <c r="S3588" s="9">
        <f t="shared" si="226"/>
        <v>42576.489236111105</v>
      </c>
      <c r="T3588" s="9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5">
        <f t="shared" si="224"/>
        <v>133</v>
      </c>
      <c r="E3589"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>
        <f t="shared" si="225"/>
        <v>316.5</v>
      </c>
      <c r="Q3589" s="5" t="s">
        <v>8317</v>
      </c>
      <c r="R3589" t="s">
        <v>8318</v>
      </c>
      <c r="S3589" s="9">
        <f t="shared" si="226"/>
        <v>42503.331643518519</v>
      </c>
      <c r="T3589" s="9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5">
        <f t="shared" si="224"/>
        <v>1</v>
      </c>
      <c r="E3590"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>
        <f t="shared" si="225"/>
        <v>100.5</v>
      </c>
      <c r="Q3590" s="5" t="s">
        <v>8317</v>
      </c>
      <c r="R3590" t="s">
        <v>8318</v>
      </c>
      <c r="S3590" s="9">
        <f t="shared" si="226"/>
        <v>42101.620486111111</v>
      </c>
      <c r="T3590" s="9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5">
        <f t="shared" si="224"/>
        <v>1100</v>
      </c>
      <c r="E3591"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>
        <f t="shared" si="225"/>
        <v>2550</v>
      </c>
      <c r="Q3591" s="5" t="s">
        <v>8317</v>
      </c>
      <c r="R3591" t="s">
        <v>8318</v>
      </c>
      <c r="S3591" s="9">
        <f t="shared" si="226"/>
        <v>42125.439201388886</v>
      </c>
      <c r="T3591" s="9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5">
        <f t="shared" si="224"/>
        <v>3</v>
      </c>
      <c r="E3592"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>
        <f t="shared" si="225"/>
        <v>2501.5</v>
      </c>
      <c r="Q3592" s="5" t="s">
        <v>8317</v>
      </c>
      <c r="R3592" t="s">
        <v>8318</v>
      </c>
      <c r="S3592" s="9">
        <f t="shared" si="226"/>
        <v>41902.125393518516</v>
      </c>
      <c r="T3592" s="9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5">
        <f t="shared" si="224"/>
        <v>525</v>
      </c>
      <c r="E3593"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>
        <f t="shared" si="225"/>
        <v>612.5</v>
      </c>
      <c r="Q3593" s="5" t="s">
        <v>8317</v>
      </c>
      <c r="R3593" t="s">
        <v>8318</v>
      </c>
      <c r="S3593" s="9">
        <f t="shared" si="226"/>
        <v>42003.74009259259</v>
      </c>
      <c r="T3593" s="9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5">
        <f t="shared" si="224"/>
        <v>545</v>
      </c>
      <c r="E3594"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>
        <f t="shared" si="225"/>
        <v>1272.5</v>
      </c>
      <c r="Q3594" s="5" t="s">
        <v>8317</v>
      </c>
      <c r="R3594" t="s">
        <v>8318</v>
      </c>
      <c r="S3594" s="9">
        <f t="shared" si="226"/>
        <v>41988.621608796289</v>
      </c>
      <c r="T3594" s="9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5">
        <f t="shared" si="224"/>
        <v>319</v>
      </c>
      <c r="E3595"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>
        <f t="shared" si="225"/>
        <v>1659.5</v>
      </c>
      <c r="Q3595" s="5" t="s">
        <v>8317</v>
      </c>
      <c r="R3595" t="s">
        <v>8318</v>
      </c>
      <c r="S3595" s="9">
        <f t="shared" si="226"/>
        <v>41974.690266203703</v>
      </c>
      <c r="T3595" s="9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5">
        <f t="shared" si="224"/>
        <v>415</v>
      </c>
      <c r="E3596"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>
        <f t="shared" si="225"/>
        <v>1007.5</v>
      </c>
      <c r="Q3596" s="5" t="s">
        <v>8317</v>
      </c>
      <c r="R3596" t="s">
        <v>8318</v>
      </c>
      <c r="S3596" s="9">
        <f t="shared" si="226"/>
        <v>42591.858587962961</v>
      </c>
      <c r="T3596" s="9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5">
        <f t="shared" si="224"/>
        <v>481</v>
      </c>
      <c r="E3597"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>
        <f t="shared" si="225"/>
        <v>1540.5</v>
      </c>
      <c r="Q3597" s="5" t="s">
        <v>8317</v>
      </c>
      <c r="R3597" t="s">
        <v>8318</v>
      </c>
      <c r="S3597" s="9">
        <f t="shared" si="226"/>
        <v>42049.800034722219</v>
      </c>
      <c r="T3597" s="9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5">
        <f t="shared" si="224"/>
        <v>85</v>
      </c>
      <c r="E3598"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>
        <f t="shared" si="225"/>
        <v>592.5</v>
      </c>
      <c r="Q3598" s="5" t="s">
        <v>8317</v>
      </c>
      <c r="R3598" t="s">
        <v>8318</v>
      </c>
      <c r="S3598" s="9">
        <f t="shared" si="226"/>
        <v>41856.506736111107</v>
      </c>
      <c r="T3598" s="9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5">
        <f t="shared" si="224"/>
        <v>65</v>
      </c>
      <c r="E3599"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>
        <f t="shared" si="225"/>
        <v>1282.5</v>
      </c>
      <c r="Q3599" s="5" t="s">
        <v>8317</v>
      </c>
      <c r="R3599" t="s">
        <v>8318</v>
      </c>
      <c r="S3599" s="9">
        <f t="shared" si="226"/>
        <v>42417.377199074072</v>
      </c>
      <c r="T3599" s="9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5">
        <f t="shared" si="224"/>
        <v>101</v>
      </c>
      <c r="E3600"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>
        <f t="shared" si="225"/>
        <v>550.5</v>
      </c>
      <c r="Q3600" s="5" t="s">
        <v>8317</v>
      </c>
      <c r="R3600" t="s">
        <v>8318</v>
      </c>
      <c r="S3600" s="9">
        <f t="shared" si="226"/>
        <v>41866.590532407405</v>
      </c>
      <c r="T3600" s="9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5">
        <f t="shared" si="224"/>
        <v>510</v>
      </c>
      <c r="E3601"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>
        <f t="shared" si="225"/>
        <v>505</v>
      </c>
      <c r="Q3601" s="5" t="s">
        <v>8317</v>
      </c>
      <c r="R3601" t="s">
        <v>8318</v>
      </c>
      <c r="S3601" s="9">
        <f t="shared" si="226"/>
        <v>42220.586539351854</v>
      </c>
      <c r="T3601" s="9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5">
        <f t="shared" si="224"/>
        <v>3</v>
      </c>
      <c r="E3602"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>
        <f t="shared" si="225"/>
        <v>6.5</v>
      </c>
      <c r="Q3602" s="5" t="s">
        <v>8317</v>
      </c>
      <c r="R3602" t="s">
        <v>8318</v>
      </c>
      <c r="S3602" s="9">
        <f t="shared" si="226"/>
        <v>42628.640787037039</v>
      </c>
      <c r="T3602" s="9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5">
        <f t="shared" si="224"/>
        <v>87</v>
      </c>
      <c r="E3603"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>
        <f t="shared" si="225"/>
        <v>1043.5</v>
      </c>
      <c r="Q3603" s="5" t="s">
        <v>8317</v>
      </c>
      <c r="R3603" t="s">
        <v>8318</v>
      </c>
      <c r="S3603" s="9">
        <f t="shared" si="226"/>
        <v>41990.790300925924</v>
      </c>
      <c r="T3603" s="9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5">
        <f t="shared" si="224"/>
        <v>2</v>
      </c>
      <c r="E3604"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>
        <f t="shared" si="225"/>
        <v>2001</v>
      </c>
      <c r="Q3604" s="5" t="s">
        <v>8317</v>
      </c>
      <c r="R3604" t="s">
        <v>8318</v>
      </c>
      <c r="S3604" s="9">
        <f t="shared" si="226"/>
        <v>42447.68609953703</v>
      </c>
      <c r="T3604" s="9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5">
        <f t="shared" si="224"/>
        <v>1060</v>
      </c>
      <c r="E3605"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>
        <f t="shared" si="225"/>
        <v>1280</v>
      </c>
      <c r="Q3605" s="5" t="s">
        <v>8317</v>
      </c>
      <c r="R3605" t="s">
        <v>8318</v>
      </c>
      <c r="S3605" s="9">
        <f t="shared" si="226"/>
        <v>42283.656018518515</v>
      </c>
      <c r="T3605" s="9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5">
        <f t="shared" si="224"/>
        <v>385</v>
      </c>
      <c r="E3606"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>
        <f t="shared" si="225"/>
        <v>1692.5</v>
      </c>
      <c r="Q3606" s="5" t="s">
        <v>8317</v>
      </c>
      <c r="R3606" t="s">
        <v>8318</v>
      </c>
      <c r="S3606" s="9">
        <f t="shared" si="226"/>
        <v>42482.80736111111</v>
      </c>
      <c r="T3606" s="9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5">
        <f t="shared" si="224"/>
        <v>210</v>
      </c>
      <c r="E3607"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>
        <f t="shared" si="225"/>
        <v>230</v>
      </c>
      <c r="Q3607" s="5" t="s">
        <v>8317</v>
      </c>
      <c r="R3607" t="s">
        <v>8318</v>
      </c>
      <c r="S3607" s="9">
        <f t="shared" si="226"/>
        <v>42383.584791666661</v>
      </c>
      <c r="T3607" s="9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5">
        <f t="shared" si="224"/>
        <v>908</v>
      </c>
      <c r="E3608"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>
        <f t="shared" si="225"/>
        <v>1954</v>
      </c>
      <c r="Q3608" s="5" t="s">
        <v>8317</v>
      </c>
      <c r="R3608" t="s">
        <v>8318</v>
      </c>
      <c r="S3608" s="9">
        <f t="shared" si="226"/>
        <v>42566.396493055552</v>
      </c>
      <c r="T3608" s="9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5">
        <f t="shared" si="224"/>
        <v>30</v>
      </c>
      <c r="E3609"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>
        <f t="shared" si="225"/>
        <v>290</v>
      </c>
      <c r="Q3609" s="5" t="s">
        <v>8317</v>
      </c>
      <c r="R3609" t="s">
        <v>8318</v>
      </c>
      <c r="S3609" s="9">
        <f t="shared" si="226"/>
        <v>42338.755578703705</v>
      </c>
      <c r="T3609" s="9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5">
        <f t="shared" si="224"/>
        <v>0</v>
      </c>
      <c r="E3610"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>
        <f t="shared" si="225"/>
        <v>400</v>
      </c>
      <c r="Q3610" s="5" t="s">
        <v>8317</v>
      </c>
      <c r="R3610" t="s">
        <v>8318</v>
      </c>
      <c r="S3610" s="9">
        <f t="shared" si="226"/>
        <v>42506.501041666663</v>
      </c>
      <c r="T3610" s="9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5">
        <f t="shared" si="224"/>
        <v>1045</v>
      </c>
      <c r="E3611"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>
        <f t="shared" si="225"/>
        <v>1502.5</v>
      </c>
      <c r="Q3611" s="5" t="s">
        <v>8317</v>
      </c>
      <c r="R3611" t="s">
        <v>8318</v>
      </c>
      <c r="S3611" s="9">
        <f t="shared" si="226"/>
        <v>42429.783391203702</v>
      </c>
      <c r="T3611" s="9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5">
        <f t="shared" si="224"/>
        <v>623</v>
      </c>
      <c r="E3612"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>
        <f t="shared" si="225"/>
        <v>811.5</v>
      </c>
      <c r="Q3612" s="5" t="s">
        <v>8317</v>
      </c>
      <c r="R3612" t="s">
        <v>8318</v>
      </c>
      <c r="S3612" s="9">
        <f t="shared" si="226"/>
        <v>42203.22379629629</v>
      </c>
      <c r="T3612" s="9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5">
        <f t="shared" si="224"/>
        <v>900</v>
      </c>
      <c r="E3613"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>
        <f t="shared" si="225"/>
        <v>1700</v>
      </c>
      <c r="Q3613" s="5" t="s">
        <v>8317</v>
      </c>
      <c r="R3613" t="s">
        <v>8318</v>
      </c>
      <c r="S3613" s="9">
        <f t="shared" si="226"/>
        <v>42072.162048611113</v>
      </c>
      <c r="T3613" s="9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5">
        <f t="shared" si="224"/>
        <v>2220</v>
      </c>
      <c r="E3614"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>
        <f t="shared" si="225"/>
        <v>3610</v>
      </c>
      <c r="Q3614" s="5" t="s">
        <v>8317</v>
      </c>
      <c r="R3614" t="s">
        <v>8318</v>
      </c>
      <c r="S3614" s="9">
        <f t="shared" si="226"/>
        <v>41789.518645833326</v>
      </c>
      <c r="T3614" s="9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5">
        <f t="shared" si="224"/>
        <v>0</v>
      </c>
      <c r="E3615"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>
        <f t="shared" si="225"/>
        <v>625</v>
      </c>
      <c r="Q3615" s="5" t="s">
        <v>8317</v>
      </c>
      <c r="R3615" t="s">
        <v>8318</v>
      </c>
      <c r="S3615" s="9">
        <f t="shared" si="226"/>
        <v>41788.381643518514</v>
      </c>
      <c r="T3615" s="9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5">
        <f t="shared" si="224"/>
        <v>20</v>
      </c>
      <c r="E3616"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>
        <f t="shared" si="225"/>
        <v>1260</v>
      </c>
      <c r="Q3616" s="5" t="s">
        <v>8317</v>
      </c>
      <c r="R3616" t="s">
        <v>8318</v>
      </c>
      <c r="S3616" s="9">
        <f t="shared" si="226"/>
        <v>42143.833518518521</v>
      </c>
      <c r="T3616" s="9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5">
        <f t="shared" si="224"/>
        <v>170</v>
      </c>
      <c r="E3617"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>
        <f t="shared" si="225"/>
        <v>1335</v>
      </c>
      <c r="Q3617" s="5" t="s">
        <v>8317</v>
      </c>
      <c r="R3617" t="s">
        <v>8318</v>
      </c>
      <c r="S3617" s="9">
        <f t="shared" si="226"/>
        <v>42318.385370370372</v>
      </c>
      <c r="T3617" s="9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5">
        <f t="shared" si="224"/>
        <v>620</v>
      </c>
      <c r="E3618"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>
        <f t="shared" si="225"/>
        <v>1560</v>
      </c>
      <c r="Q3618" s="5" t="s">
        <v>8317</v>
      </c>
      <c r="R3618" t="s">
        <v>8318</v>
      </c>
      <c r="S3618" s="9">
        <f t="shared" si="226"/>
        <v>42052.741481481477</v>
      </c>
      <c r="T3618" s="9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5">
        <f t="shared" si="224"/>
        <v>140</v>
      </c>
      <c r="E3619"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>
        <f t="shared" si="225"/>
        <v>440</v>
      </c>
      <c r="Q3619" s="5" t="s">
        <v>8317</v>
      </c>
      <c r="R3619" t="s">
        <v>8318</v>
      </c>
      <c r="S3619" s="9">
        <f t="shared" si="226"/>
        <v>42779.401956018519</v>
      </c>
      <c r="T3619" s="9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5">
        <f t="shared" si="224"/>
        <v>20</v>
      </c>
      <c r="E3620"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>
        <f t="shared" si="225"/>
        <v>1010</v>
      </c>
      <c r="Q3620" s="5" t="s">
        <v>8317</v>
      </c>
      <c r="R3620" t="s">
        <v>8318</v>
      </c>
      <c r="S3620" s="9">
        <f t="shared" si="226"/>
        <v>42128.419560185182</v>
      </c>
      <c r="T3620" s="9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5">
        <f t="shared" si="224"/>
        <v>130</v>
      </c>
      <c r="E3621"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>
        <f t="shared" si="225"/>
        <v>565</v>
      </c>
      <c r="Q3621" s="5" t="s">
        <v>8317</v>
      </c>
      <c r="R3621" t="s">
        <v>8318</v>
      </c>
      <c r="S3621" s="9">
        <f t="shared" si="226"/>
        <v>42660.923912037033</v>
      </c>
      <c r="T3621" s="9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5">
        <f t="shared" si="224"/>
        <v>545</v>
      </c>
      <c r="E3622"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>
        <f t="shared" si="225"/>
        <v>5522.5</v>
      </c>
      <c r="Q3622" s="5" t="s">
        <v>8317</v>
      </c>
      <c r="R3622" t="s">
        <v>8318</v>
      </c>
      <c r="S3622" s="9">
        <f t="shared" si="226"/>
        <v>42037.72987268518</v>
      </c>
      <c r="T3622" s="9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5">
        <f t="shared" si="224"/>
        <v>292</v>
      </c>
      <c r="E3623"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>
        <f t="shared" si="225"/>
        <v>1646</v>
      </c>
      <c r="Q3623" s="5" t="s">
        <v>8317</v>
      </c>
      <c r="R3623" t="s">
        <v>8318</v>
      </c>
      <c r="S3623" s="9">
        <f t="shared" si="226"/>
        <v>42619.727361111109</v>
      </c>
      <c r="T3623" s="9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5">
        <f t="shared" si="224"/>
        <v>0.99000000000000909</v>
      </c>
      <c r="E3624"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>
        <f t="shared" si="225"/>
        <v>500.495</v>
      </c>
      <c r="Q3624" s="5" t="s">
        <v>8317</v>
      </c>
      <c r="R3624" t="s">
        <v>8318</v>
      </c>
      <c r="S3624" s="9">
        <f t="shared" si="226"/>
        <v>41877.013553240737</v>
      </c>
      <c r="T3624" s="9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5">
        <f t="shared" si="224"/>
        <v>500</v>
      </c>
      <c r="E3625"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>
        <f t="shared" si="225"/>
        <v>1500</v>
      </c>
      <c r="Q3625" s="5" t="s">
        <v>8317</v>
      </c>
      <c r="R3625" t="s">
        <v>8318</v>
      </c>
      <c r="S3625" s="9">
        <f t="shared" si="226"/>
        <v>41828.528587962959</v>
      </c>
      <c r="T3625" s="9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5">
        <f t="shared" si="224"/>
        <v>148</v>
      </c>
      <c r="E3626"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>
        <f t="shared" si="225"/>
        <v>1574</v>
      </c>
      <c r="Q3626" s="5" t="s">
        <v>8317</v>
      </c>
      <c r="R3626" t="s">
        <v>8318</v>
      </c>
      <c r="S3626" s="9">
        <f t="shared" si="226"/>
        <v>42545.56585648148</v>
      </c>
      <c r="T3626" s="9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5">
        <f t="shared" si="224"/>
        <v>80</v>
      </c>
      <c r="E3627"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>
        <f t="shared" si="225"/>
        <v>1540</v>
      </c>
      <c r="Q3627" s="5" t="s">
        <v>8317</v>
      </c>
      <c r="R3627" t="s">
        <v>8318</v>
      </c>
      <c r="S3627" s="9">
        <f t="shared" si="226"/>
        <v>42157.444178240738</v>
      </c>
      <c r="T3627" s="9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5">
        <f t="shared" si="224"/>
        <v>73</v>
      </c>
      <c r="E3628"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>
        <f t="shared" si="225"/>
        <v>2036.5</v>
      </c>
      <c r="Q3628" s="5" t="s">
        <v>8317</v>
      </c>
      <c r="R3628" t="s">
        <v>8318</v>
      </c>
      <c r="S3628" s="9">
        <f t="shared" si="226"/>
        <v>41846.458993055552</v>
      </c>
      <c r="T3628" s="9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5">
        <f t="shared" si="224"/>
        <v>0</v>
      </c>
      <c r="E3629"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>
        <f t="shared" si="225"/>
        <v>1000</v>
      </c>
      <c r="Q3629" s="5" t="s">
        <v>8317</v>
      </c>
      <c r="R3629" t="s">
        <v>8318</v>
      </c>
      <c r="S3629" s="9">
        <f t="shared" si="226"/>
        <v>42460.533414351848</v>
      </c>
      <c r="T3629" s="9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5">
        <f t="shared" si="224"/>
        <v>-100000</v>
      </c>
      <c r="E3630">
        <v>100000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>
        <f t="shared" si="225"/>
        <v>0</v>
      </c>
      <c r="Q3630" s="5" t="s">
        <v>8317</v>
      </c>
      <c r="R3630" t="s">
        <v>8359</v>
      </c>
      <c r="S3630" s="9">
        <f t="shared" si="226"/>
        <v>42291.6249537037</v>
      </c>
      <c r="T3630" s="9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5">
        <f t="shared" si="224"/>
        <v>-999998</v>
      </c>
      <c r="E3631">
        <v>1000000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>
        <f t="shared" si="225"/>
        <v>1</v>
      </c>
      <c r="Q3631" s="5" t="s">
        <v>8317</v>
      </c>
      <c r="R3631" t="s">
        <v>8359</v>
      </c>
      <c r="S3631" s="9">
        <f t="shared" si="226"/>
        <v>42436.886157407404</v>
      </c>
      <c r="T3631" s="9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5">
        <f t="shared" si="224"/>
        <v>-2999</v>
      </c>
      <c r="E3632">
        <v>3000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>
        <f t="shared" si="225"/>
        <v>0.5</v>
      </c>
      <c r="Q3632" s="5" t="s">
        <v>8317</v>
      </c>
      <c r="R3632" t="s">
        <v>8359</v>
      </c>
      <c r="S3632" s="9">
        <f t="shared" si="226"/>
        <v>41942.638773148145</v>
      </c>
      <c r="T3632" s="9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5">
        <f t="shared" si="224"/>
        <v>-8375</v>
      </c>
      <c r="E3633">
        <v>17100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>
        <f t="shared" si="225"/>
        <v>4362.5</v>
      </c>
      <c r="Q3633" s="5" t="s">
        <v>8317</v>
      </c>
      <c r="R3633" t="s">
        <v>8359</v>
      </c>
      <c r="S3633" s="9">
        <f t="shared" si="226"/>
        <v>41880.54510416666</v>
      </c>
      <c r="T3633" s="9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5">
        <f t="shared" si="224"/>
        <v>-400</v>
      </c>
      <c r="E3634">
        <v>500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>
        <f t="shared" si="225"/>
        <v>50</v>
      </c>
      <c r="Q3634" s="5" t="s">
        <v>8317</v>
      </c>
      <c r="R3634" t="s">
        <v>8359</v>
      </c>
      <c r="S3634" s="9">
        <f t="shared" si="226"/>
        <v>41946.728576388887</v>
      </c>
      <c r="T3634" s="9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5">
        <f t="shared" si="224"/>
        <v>-3238</v>
      </c>
      <c r="E3635">
        <v>5000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>
        <f t="shared" si="225"/>
        <v>881</v>
      </c>
      <c r="Q3635" s="5" t="s">
        <v>8317</v>
      </c>
      <c r="R3635" t="s">
        <v>8359</v>
      </c>
      <c r="S3635" s="9">
        <f t="shared" si="226"/>
        <v>42649.415127314809</v>
      </c>
      <c r="T3635" s="9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5">
        <f t="shared" si="224"/>
        <v>-71815</v>
      </c>
      <c r="E3636">
        <v>75000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>
        <f t="shared" si="225"/>
        <v>1592.5</v>
      </c>
      <c r="Q3636" s="5" t="s">
        <v>8317</v>
      </c>
      <c r="R3636" t="s">
        <v>8359</v>
      </c>
      <c r="S3636" s="9">
        <f t="shared" si="226"/>
        <v>42700.958032407405</v>
      </c>
      <c r="T3636" s="9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5">
        <f t="shared" si="224"/>
        <v>-2224</v>
      </c>
      <c r="E3637">
        <v>3500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>
        <f t="shared" si="225"/>
        <v>638</v>
      </c>
      <c r="Q3637" s="5" t="s">
        <v>8317</v>
      </c>
      <c r="R3637" t="s">
        <v>8359</v>
      </c>
      <c r="S3637" s="9">
        <f t="shared" si="226"/>
        <v>42450.674490740734</v>
      </c>
      <c r="T3637" s="9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5">
        <f t="shared" si="224"/>
        <v>-150000</v>
      </c>
      <c r="E3638">
        <v>150000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>
        <f t="shared" si="225"/>
        <v>0</v>
      </c>
      <c r="Q3638" s="5" t="s">
        <v>8317</v>
      </c>
      <c r="R3638" t="s">
        <v>8359</v>
      </c>
      <c r="S3638" s="9">
        <f t="shared" si="226"/>
        <v>42226.486446759256</v>
      </c>
      <c r="T3638" s="9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5">
        <f t="shared" si="224"/>
        <v>-2074</v>
      </c>
      <c r="E3639">
        <v>3000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>
        <f t="shared" si="225"/>
        <v>463</v>
      </c>
      <c r="Q3639" s="5" t="s">
        <v>8317</v>
      </c>
      <c r="R3639" t="s">
        <v>8359</v>
      </c>
      <c r="S3639" s="9">
        <f t="shared" si="226"/>
        <v>41975.492303240739</v>
      </c>
      <c r="T3639" s="9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5">
        <f t="shared" si="224"/>
        <v>-3084</v>
      </c>
      <c r="E3640">
        <v>3300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>
        <f t="shared" si="225"/>
        <v>108</v>
      </c>
      <c r="Q3640" s="5" t="s">
        <v>8317</v>
      </c>
      <c r="R3640" t="s">
        <v>8359</v>
      </c>
      <c r="S3640" s="9">
        <f t="shared" si="226"/>
        <v>42053.464490740742</v>
      </c>
      <c r="T3640" s="9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5">
        <f t="shared" si="224"/>
        <v>-24999</v>
      </c>
      <c r="E3641">
        <v>25000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>
        <f t="shared" si="225"/>
        <v>0.5</v>
      </c>
      <c r="Q3641" s="5" t="s">
        <v>8317</v>
      </c>
      <c r="R3641" t="s">
        <v>8359</v>
      </c>
      <c r="S3641" s="9">
        <f t="shared" si="226"/>
        <v>42590.468819444439</v>
      </c>
      <c r="T3641" s="9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5">
        <f t="shared" si="224"/>
        <v>-945</v>
      </c>
      <c r="E3642">
        <v>1000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>
        <f t="shared" si="225"/>
        <v>27.5</v>
      </c>
      <c r="Q3642" s="5" t="s">
        <v>8317</v>
      </c>
      <c r="R3642" t="s">
        <v>8359</v>
      </c>
      <c r="S3642" s="9">
        <f t="shared" si="226"/>
        <v>42104.573263888888</v>
      </c>
      <c r="T3642" s="9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5">
        <f t="shared" si="224"/>
        <v>-3000</v>
      </c>
      <c r="E3643">
        <v>3000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>
        <f t="shared" si="225"/>
        <v>0</v>
      </c>
      <c r="Q3643" s="5" t="s">
        <v>8317</v>
      </c>
      <c r="R3643" t="s">
        <v>8359</v>
      </c>
      <c r="S3643" s="9">
        <f t="shared" si="226"/>
        <v>41899.41873842592</v>
      </c>
      <c r="T3643" s="9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5">
        <f t="shared" si="224"/>
        <v>-685</v>
      </c>
      <c r="E3644">
        <v>700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>
        <f t="shared" si="225"/>
        <v>7.5</v>
      </c>
      <c r="Q3644" s="5" t="s">
        <v>8317</v>
      </c>
      <c r="R3644" t="s">
        <v>8359</v>
      </c>
      <c r="S3644" s="9">
        <f t="shared" si="226"/>
        <v>42297.607951388891</v>
      </c>
      <c r="T3644" s="9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5">
        <f t="shared" si="224"/>
        <v>-25000</v>
      </c>
      <c r="E3645">
        <v>25000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>
        <f t="shared" si="225"/>
        <v>0</v>
      </c>
      <c r="Q3645" s="5" t="s">
        <v>8317</v>
      </c>
      <c r="R3645" t="s">
        <v>8359</v>
      </c>
      <c r="S3645" s="9">
        <f t="shared" si="226"/>
        <v>42284.935636574075</v>
      </c>
      <c r="T3645" s="9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5">
        <f t="shared" si="224"/>
        <v>-4179</v>
      </c>
      <c r="E3646">
        <v>5000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>
        <f t="shared" si="225"/>
        <v>410.5</v>
      </c>
      <c r="Q3646" s="5" t="s">
        <v>8317</v>
      </c>
      <c r="R3646" t="s">
        <v>8359</v>
      </c>
      <c r="S3646" s="9">
        <f t="shared" si="226"/>
        <v>42409.033414351848</v>
      </c>
      <c r="T3646" s="9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5">
        <f t="shared" si="224"/>
        <v>-999</v>
      </c>
      <c r="E3647">
        <v>1000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>
        <f t="shared" si="225"/>
        <v>0.5</v>
      </c>
      <c r="Q3647" s="5" t="s">
        <v>8317</v>
      </c>
      <c r="R3647" t="s">
        <v>8359</v>
      </c>
      <c r="S3647" s="9">
        <f t="shared" si="226"/>
        <v>42665.762013888881</v>
      </c>
      <c r="T3647" s="9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5">
        <f t="shared" si="224"/>
        <v>-9519</v>
      </c>
      <c r="E3648">
        <v>10000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>
        <f t="shared" si="225"/>
        <v>240.5</v>
      </c>
      <c r="Q3648" s="5" t="s">
        <v>8317</v>
      </c>
      <c r="R3648" t="s">
        <v>8359</v>
      </c>
      <c r="S3648" s="9">
        <f t="shared" si="226"/>
        <v>42140.21298611111</v>
      </c>
      <c r="T3648" s="9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5">
        <f t="shared" si="224"/>
        <v>-470</v>
      </c>
      <c r="E3649">
        <v>500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>
        <f t="shared" si="225"/>
        <v>15</v>
      </c>
      <c r="Q3649" s="5" t="s">
        <v>8317</v>
      </c>
      <c r="R3649" t="s">
        <v>8359</v>
      </c>
      <c r="S3649" s="9">
        <f t="shared" si="226"/>
        <v>42598.540821759256</v>
      </c>
      <c r="T3649" s="9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5">
        <f t="shared" si="224"/>
        <v>153</v>
      </c>
      <c r="E3650"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>
        <f t="shared" si="225"/>
        <v>20076.5</v>
      </c>
      <c r="Q3650" s="5" t="s">
        <v>8317</v>
      </c>
      <c r="R3650" t="s">
        <v>8318</v>
      </c>
      <c r="S3650" s="9">
        <f t="shared" si="226"/>
        <v>41887.083854166667</v>
      </c>
      <c r="T3650" s="9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5">
        <f t="shared" ref="D3651:D3714" si="228">F3651-E3651</f>
        <v>30</v>
      </c>
      <c r="E3651"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>
        <f t="shared" ref="P3651:P3714" si="229">AVERAGE(D3651:E3651)</f>
        <v>390</v>
      </c>
      <c r="Q3651" s="5" t="s">
        <v>8317</v>
      </c>
      <c r="R3651" t="s">
        <v>8318</v>
      </c>
      <c r="S3651" s="9">
        <f t="shared" ref="S3651:S3714" si="230">(K3651/86400)+25569+(-5/24)</f>
        <v>41780.504560185182</v>
      </c>
      <c r="T3651" s="9">
        <f t="shared" ref="T3651:T3714" si="231">(J3651/86400)+25569+(-5/24)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5">
        <f t="shared" si="228"/>
        <v>0</v>
      </c>
      <c r="E3652"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>
        <f t="shared" si="229"/>
        <v>250</v>
      </c>
      <c r="Q3652" s="5" t="s">
        <v>8317</v>
      </c>
      <c r="R3652" t="s">
        <v>8318</v>
      </c>
      <c r="S3652" s="9">
        <f t="shared" si="230"/>
        <v>42381.270648148151</v>
      </c>
      <c r="T3652" s="9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5">
        <f t="shared" si="228"/>
        <v>20</v>
      </c>
      <c r="E3653"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>
        <f t="shared" si="229"/>
        <v>260</v>
      </c>
      <c r="Q3653" s="5" t="s">
        <v>8317</v>
      </c>
      <c r="R3653" t="s">
        <v>8318</v>
      </c>
      <c r="S3653" s="9">
        <f t="shared" si="230"/>
        <v>41828.437986111108</v>
      </c>
      <c r="T3653" s="9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5">
        <f t="shared" si="228"/>
        <v>452</v>
      </c>
      <c r="E3654"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>
        <f t="shared" si="229"/>
        <v>376</v>
      </c>
      <c r="Q3654" s="5" t="s">
        <v>8317</v>
      </c>
      <c r="R3654" t="s">
        <v>8318</v>
      </c>
      <c r="S3654" s="9">
        <f t="shared" si="230"/>
        <v>42596.436365740738</v>
      </c>
      <c r="T3654" s="9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5">
        <f t="shared" si="228"/>
        <v>10</v>
      </c>
      <c r="E3655"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>
        <f t="shared" si="229"/>
        <v>1005</v>
      </c>
      <c r="Q3655" s="5" t="s">
        <v>8317</v>
      </c>
      <c r="R3655" t="s">
        <v>8318</v>
      </c>
      <c r="S3655" s="9">
        <f t="shared" si="230"/>
        <v>42191.155173611107</v>
      </c>
      <c r="T3655" s="9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5">
        <f t="shared" si="228"/>
        <v>1116</v>
      </c>
      <c r="E3656"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>
        <f t="shared" si="229"/>
        <v>1308</v>
      </c>
      <c r="Q3656" s="5" t="s">
        <v>8317</v>
      </c>
      <c r="R3656" t="s">
        <v>8318</v>
      </c>
      <c r="S3656" s="9">
        <f t="shared" si="230"/>
        <v>42440.20817129629</v>
      </c>
      <c r="T3656" s="9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5">
        <f t="shared" si="228"/>
        <v>813</v>
      </c>
      <c r="E3657"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>
        <f t="shared" si="229"/>
        <v>2906.5</v>
      </c>
      <c r="Q3657" s="5" t="s">
        <v>8317</v>
      </c>
      <c r="R3657" t="s">
        <v>8318</v>
      </c>
      <c r="S3657" s="9">
        <f t="shared" si="230"/>
        <v>42173.594884259255</v>
      </c>
      <c r="T3657" s="9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5">
        <f t="shared" si="228"/>
        <v>291</v>
      </c>
      <c r="E3658"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>
        <f t="shared" si="229"/>
        <v>2645.5</v>
      </c>
      <c r="Q3658" s="5" t="s">
        <v>8317</v>
      </c>
      <c r="R3658" t="s">
        <v>8318</v>
      </c>
      <c r="S3658" s="9">
        <f t="shared" si="230"/>
        <v>42737.701805555553</v>
      </c>
      <c r="T3658" s="9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5">
        <f t="shared" si="228"/>
        <v>215</v>
      </c>
      <c r="E3659"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>
        <f t="shared" si="229"/>
        <v>1107.5</v>
      </c>
      <c r="Q3659" s="5" t="s">
        <v>8317</v>
      </c>
      <c r="R3659" t="s">
        <v>8318</v>
      </c>
      <c r="S3659" s="9">
        <f t="shared" si="230"/>
        <v>42499.4215162037</v>
      </c>
      <c r="T3659" s="9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5">
        <f t="shared" si="228"/>
        <v>10</v>
      </c>
      <c r="E3660"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>
        <f t="shared" si="229"/>
        <v>755</v>
      </c>
      <c r="Q3660" s="5" t="s">
        <v>8317</v>
      </c>
      <c r="R3660" t="s">
        <v>8318</v>
      </c>
      <c r="S3660" s="9">
        <f t="shared" si="230"/>
        <v>41775.650231481479</v>
      </c>
      <c r="T3660" s="9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5">
        <f t="shared" si="228"/>
        <v>61</v>
      </c>
      <c r="E3661"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>
        <f t="shared" si="229"/>
        <v>1530.5</v>
      </c>
      <c r="Q3661" s="5" t="s">
        <v>8317</v>
      </c>
      <c r="R3661" t="s">
        <v>8318</v>
      </c>
      <c r="S3661" s="9">
        <f t="shared" si="230"/>
        <v>42055.068865740737</v>
      </c>
      <c r="T3661" s="9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5">
        <f t="shared" si="228"/>
        <v>0</v>
      </c>
      <c r="E3662"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>
        <f t="shared" si="229"/>
        <v>125</v>
      </c>
      <c r="Q3662" s="5" t="s">
        <v>8317</v>
      </c>
      <c r="R3662" t="s">
        <v>8318</v>
      </c>
      <c r="S3662" s="9">
        <f t="shared" si="230"/>
        <v>41971.672743055555</v>
      </c>
      <c r="T3662" s="9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5">
        <f t="shared" si="228"/>
        <v>330</v>
      </c>
      <c r="E3663"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>
        <f t="shared" si="229"/>
        <v>1665</v>
      </c>
      <c r="Q3663" s="5" t="s">
        <v>8317</v>
      </c>
      <c r="R3663" t="s">
        <v>8318</v>
      </c>
      <c r="S3663" s="9">
        <f t="shared" si="230"/>
        <v>42447.688333333332</v>
      </c>
      <c r="T3663" s="9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5">
        <f t="shared" si="228"/>
        <v>114</v>
      </c>
      <c r="E3664"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>
        <f t="shared" si="229"/>
        <v>4057</v>
      </c>
      <c r="Q3664" s="5" t="s">
        <v>8317</v>
      </c>
      <c r="R3664" t="s">
        <v>8318</v>
      </c>
      <c r="S3664" s="9">
        <f t="shared" si="230"/>
        <v>42064.011736111112</v>
      </c>
      <c r="T3664" s="9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5">
        <f t="shared" si="228"/>
        <v>9</v>
      </c>
      <c r="E3665"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>
        <f t="shared" si="229"/>
        <v>117</v>
      </c>
      <c r="Q3665" s="5" t="s">
        <v>8317</v>
      </c>
      <c r="R3665" t="s">
        <v>8318</v>
      </c>
      <c r="S3665" s="9">
        <f t="shared" si="230"/>
        <v>42665.243402777771</v>
      </c>
      <c r="T3665" s="9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5">
        <f t="shared" si="228"/>
        <v>75</v>
      </c>
      <c r="E3666"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>
        <f t="shared" si="229"/>
        <v>437.5</v>
      </c>
      <c r="Q3666" s="5" t="s">
        <v>8317</v>
      </c>
      <c r="R3666" t="s">
        <v>8318</v>
      </c>
      <c r="S3666" s="9">
        <f t="shared" si="230"/>
        <v>42523.04038194444</v>
      </c>
      <c r="T3666" s="9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5">
        <f t="shared" si="228"/>
        <v>94</v>
      </c>
      <c r="E3667"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>
        <f t="shared" si="229"/>
        <v>357</v>
      </c>
      <c r="Q3667" s="5" t="s">
        <v>8317</v>
      </c>
      <c r="R3667" t="s">
        <v>8318</v>
      </c>
      <c r="S3667" s="9">
        <f t="shared" si="230"/>
        <v>42294.59979166666</v>
      </c>
      <c r="T3667" s="9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5">
        <f t="shared" si="228"/>
        <v>0</v>
      </c>
      <c r="E3668"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>
        <f t="shared" si="229"/>
        <v>600</v>
      </c>
      <c r="Q3668" s="5" t="s">
        <v>8317</v>
      </c>
      <c r="R3668" t="s">
        <v>8318</v>
      </c>
      <c r="S3668" s="9">
        <f t="shared" si="230"/>
        <v>41822.696550925924</v>
      </c>
      <c r="T3668" s="9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5">
        <f t="shared" si="228"/>
        <v>95.110000000000127</v>
      </c>
      <c r="E3669"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>
        <f t="shared" si="229"/>
        <v>1547.5550000000001</v>
      </c>
      <c r="Q3669" s="5" t="s">
        <v>8317</v>
      </c>
      <c r="R3669" t="s">
        <v>8318</v>
      </c>
      <c r="S3669" s="9">
        <f t="shared" si="230"/>
        <v>42173.761793981474</v>
      </c>
      <c r="T3669" s="9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5">
        <f t="shared" si="228"/>
        <v>35</v>
      </c>
      <c r="E3670"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>
        <f t="shared" si="229"/>
        <v>517.5</v>
      </c>
      <c r="Q3670" s="5" t="s">
        <v>8317</v>
      </c>
      <c r="R3670" t="s">
        <v>8318</v>
      </c>
      <c r="S3670" s="9">
        <f t="shared" si="230"/>
        <v>42185.347824074073</v>
      </c>
      <c r="T3670" s="9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5">
        <f t="shared" si="228"/>
        <v>382</v>
      </c>
      <c r="E3671"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>
        <f t="shared" si="229"/>
        <v>691</v>
      </c>
      <c r="Q3671" s="5" t="s">
        <v>8317</v>
      </c>
      <c r="R3671" t="s">
        <v>8318</v>
      </c>
      <c r="S3671" s="9">
        <f t="shared" si="230"/>
        <v>42136.466863425921</v>
      </c>
      <c r="T3671" s="9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5">
        <f t="shared" si="228"/>
        <v>21</v>
      </c>
      <c r="E3672"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>
        <f t="shared" si="229"/>
        <v>120.5</v>
      </c>
      <c r="Q3672" s="5" t="s">
        <v>8317</v>
      </c>
      <c r="R3672" t="s">
        <v>8318</v>
      </c>
      <c r="S3672" s="9">
        <f t="shared" si="230"/>
        <v>42142.305682870363</v>
      </c>
      <c r="T3672" s="9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5">
        <f t="shared" si="228"/>
        <v>30</v>
      </c>
      <c r="E3673"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>
        <f t="shared" si="229"/>
        <v>1765</v>
      </c>
      <c r="Q3673" s="5" t="s">
        <v>8317</v>
      </c>
      <c r="R3673" t="s">
        <v>8318</v>
      </c>
      <c r="S3673" s="9">
        <f t="shared" si="230"/>
        <v>41820.419756944444</v>
      </c>
      <c r="T3673" s="9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5">
        <f t="shared" si="228"/>
        <v>46</v>
      </c>
      <c r="E3674"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>
        <f t="shared" si="229"/>
        <v>1523</v>
      </c>
      <c r="Q3674" s="5" t="s">
        <v>8317</v>
      </c>
      <c r="R3674" t="s">
        <v>8318</v>
      </c>
      <c r="S3674" s="9">
        <f t="shared" si="230"/>
        <v>41878.738240740735</v>
      </c>
      <c r="T3674" s="9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5">
        <f t="shared" si="228"/>
        <v>545</v>
      </c>
      <c r="E3675"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>
        <f t="shared" si="229"/>
        <v>2272.5</v>
      </c>
      <c r="Q3675" s="5" t="s">
        <v>8317</v>
      </c>
      <c r="R3675" t="s">
        <v>8318</v>
      </c>
      <c r="S3675" s="9">
        <f t="shared" si="230"/>
        <v>41914.086770833332</v>
      </c>
      <c r="T3675" s="9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5">
        <f t="shared" si="228"/>
        <v>0</v>
      </c>
      <c r="E3676"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>
        <f t="shared" si="229"/>
        <v>2250</v>
      </c>
      <c r="Q3676" s="5" t="s">
        <v>8317</v>
      </c>
      <c r="R3676" t="s">
        <v>8318</v>
      </c>
      <c r="S3676" s="9">
        <f t="shared" si="230"/>
        <v>42556.664687499993</v>
      </c>
      <c r="T3676" s="9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5">
        <f t="shared" si="228"/>
        <v>20</v>
      </c>
      <c r="E3677"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>
        <f t="shared" si="229"/>
        <v>35</v>
      </c>
      <c r="Q3677" s="5" t="s">
        <v>8317</v>
      </c>
      <c r="R3677" t="s">
        <v>8318</v>
      </c>
      <c r="S3677" s="9">
        <f t="shared" si="230"/>
        <v>42493.388680555552</v>
      </c>
      <c r="T3677" s="9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5">
        <f t="shared" si="228"/>
        <v>230</v>
      </c>
      <c r="E3678"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>
        <f t="shared" si="229"/>
        <v>515</v>
      </c>
      <c r="Q3678" s="5" t="s">
        <v>8317</v>
      </c>
      <c r="R3678" t="s">
        <v>8318</v>
      </c>
      <c r="S3678" s="9">
        <f t="shared" si="230"/>
        <v>41876.607453703698</v>
      </c>
      <c r="T3678" s="9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5">
        <f t="shared" si="228"/>
        <v>348.5</v>
      </c>
      <c r="E3679"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>
        <f t="shared" si="229"/>
        <v>6174.25</v>
      </c>
      <c r="Q3679" s="5" t="s">
        <v>8317</v>
      </c>
      <c r="R3679" t="s">
        <v>8318</v>
      </c>
      <c r="S3679" s="9">
        <f t="shared" si="230"/>
        <v>41802.365949074076</v>
      </c>
      <c r="T3679" s="9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5">
        <f t="shared" si="228"/>
        <v>50</v>
      </c>
      <c r="E3680"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>
        <f t="shared" si="229"/>
        <v>1025</v>
      </c>
      <c r="Q3680" s="5" t="s">
        <v>8317</v>
      </c>
      <c r="R3680" t="s">
        <v>8318</v>
      </c>
      <c r="S3680" s="9">
        <f t="shared" si="230"/>
        <v>42120.322893518511</v>
      </c>
      <c r="T3680" s="9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5">
        <f t="shared" si="228"/>
        <v>202</v>
      </c>
      <c r="E3681"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>
        <f t="shared" si="229"/>
        <v>1101</v>
      </c>
      <c r="Q3681" s="5" t="s">
        <v>8317</v>
      </c>
      <c r="R3681" t="s">
        <v>8318</v>
      </c>
      <c r="S3681" s="9">
        <f t="shared" si="230"/>
        <v>41786.553020833329</v>
      </c>
      <c r="T3681" s="9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5">
        <f t="shared" si="228"/>
        <v>383</v>
      </c>
      <c r="E3682"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>
        <f t="shared" si="229"/>
        <v>1691.5</v>
      </c>
      <c r="Q3682" s="5" t="s">
        <v>8317</v>
      </c>
      <c r="R3682" t="s">
        <v>8318</v>
      </c>
      <c r="S3682" s="9">
        <f t="shared" si="230"/>
        <v>42627.245763888888</v>
      </c>
      <c r="T3682" s="9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5">
        <f t="shared" si="228"/>
        <v>119</v>
      </c>
      <c r="E3683"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>
        <f t="shared" si="229"/>
        <v>559.5</v>
      </c>
      <c r="Q3683" s="5" t="s">
        <v>8317</v>
      </c>
      <c r="R3683" t="s">
        <v>8318</v>
      </c>
      <c r="S3683" s="9">
        <f t="shared" si="230"/>
        <v>42374.443171296291</v>
      </c>
      <c r="T3683" s="9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5">
        <f t="shared" si="228"/>
        <v>1176</v>
      </c>
      <c r="E3684"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>
        <f t="shared" si="229"/>
        <v>2088</v>
      </c>
      <c r="Q3684" s="5" t="s">
        <v>8317</v>
      </c>
      <c r="R3684" t="s">
        <v>8318</v>
      </c>
      <c r="S3684" s="9">
        <f t="shared" si="230"/>
        <v>41772.477060185185</v>
      </c>
      <c r="T3684" s="9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5">
        <f t="shared" si="228"/>
        <v>380</v>
      </c>
      <c r="E3685"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>
        <f t="shared" si="229"/>
        <v>1940</v>
      </c>
      <c r="Q3685" s="5" t="s">
        <v>8317</v>
      </c>
      <c r="R3685" t="s">
        <v>8318</v>
      </c>
      <c r="S3685" s="9">
        <f t="shared" si="230"/>
        <v>42632.908518518518</v>
      </c>
      <c r="T3685" s="9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5">
        <f t="shared" si="228"/>
        <v>293</v>
      </c>
      <c r="E3686"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>
        <f t="shared" si="229"/>
        <v>521.5</v>
      </c>
      <c r="Q3686" s="5" t="s">
        <v>8317</v>
      </c>
      <c r="R3686" t="s">
        <v>8318</v>
      </c>
      <c r="S3686" s="9">
        <f t="shared" si="230"/>
        <v>42218.97206018518</v>
      </c>
      <c r="T3686" s="9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5">
        <f t="shared" si="228"/>
        <v>285</v>
      </c>
      <c r="E3687"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>
        <f t="shared" si="229"/>
        <v>2642.5</v>
      </c>
      <c r="Q3687" s="5" t="s">
        <v>8317</v>
      </c>
      <c r="R3687" t="s">
        <v>8318</v>
      </c>
      <c r="S3687" s="9">
        <f t="shared" si="230"/>
        <v>41753.384942129625</v>
      </c>
      <c r="T3687" s="9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5">
        <f t="shared" si="228"/>
        <v>5</v>
      </c>
      <c r="E3688"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>
        <f t="shared" si="229"/>
        <v>177.5</v>
      </c>
      <c r="Q3688" s="5" t="s">
        <v>8317</v>
      </c>
      <c r="R3688" t="s">
        <v>8318</v>
      </c>
      <c r="S3688" s="9">
        <f t="shared" si="230"/>
        <v>42230.454398148147</v>
      </c>
      <c r="T3688" s="9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5">
        <f t="shared" si="228"/>
        <v>12.25</v>
      </c>
      <c r="E3689"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>
        <f t="shared" si="229"/>
        <v>2506.125</v>
      </c>
      <c r="Q3689" s="5" t="s">
        <v>8317</v>
      </c>
      <c r="R3689" t="s">
        <v>8318</v>
      </c>
      <c r="S3689" s="9">
        <f t="shared" si="230"/>
        <v>41787.009895833333</v>
      </c>
      <c r="T3689" s="9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5">
        <f t="shared" si="228"/>
        <v>275</v>
      </c>
      <c r="E3690"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>
        <f t="shared" si="229"/>
        <v>1637.5</v>
      </c>
      <c r="Q3690" s="5" t="s">
        <v>8317</v>
      </c>
      <c r="R3690" t="s">
        <v>8318</v>
      </c>
      <c r="S3690" s="9">
        <f t="shared" si="230"/>
        <v>41829.578749999993</v>
      </c>
      <c r="T3690" s="9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5">
        <f t="shared" si="228"/>
        <v>550</v>
      </c>
      <c r="E3691"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>
        <f t="shared" si="229"/>
        <v>1775</v>
      </c>
      <c r="Q3691" s="5" t="s">
        <v>8317</v>
      </c>
      <c r="R3691" t="s">
        <v>8318</v>
      </c>
      <c r="S3691" s="9">
        <f t="shared" si="230"/>
        <v>42147.61850694444</v>
      </c>
      <c r="T3691" s="9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5">
        <f t="shared" si="228"/>
        <v>300</v>
      </c>
      <c r="E3692"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>
        <f t="shared" si="229"/>
        <v>900</v>
      </c>
      <c r="Q3692" s="5" t="s">
        <v>8317</v>
      </c>
      <c r="R3692" t="s">
        <v>8318</v>
      </c>
      <c r="S3692" s="9">
        <f t="shared" si="230"/>
        <v>41940.38984953703</v>
      </c>
      <c r="T3692" s="9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5">
        <f t="shared" si="228"/>
        <v>11184</v>
      </c>
      <c r="E3693"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>
        <f t="shared" si="229"/>
        <v>25592</v>
      </c>
      <c r="Q3693" s="5" t="s">
        <v>8317</v>
      </c>
      <c r="R3693" t="s">
        <v>8318</v>
      </c>
      <c r="S3693" s="9">
        <f t="shared" si="230"/>
        <v>42020.492233796293</v>
      </c>
      <c r="T3693" s="9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5">
        <f t="shared" si="228"/>
        <v>260</v>
      </c>
      <c r="E3694"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>
        <f t="shared" si="229"/>
        <v>630</v>
      </c>
      <c r="Q3694" s="5" t="s">
        <v>8317</v>
      </c>
      <c r="R3694" t="s">
        <v>8318</v>
      </c>
      <c r="S3694" s="9">
        <f t="shared" si="230"/>
        <v>41891.756701388884</v>
      </c>
      <c r="T3694" s="9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5">
        <f t="shared" si="228"/>
        <v>97</v>
      </c>
      <c r="E3695"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>
        <f t="shared" si="229"/>
        <v>215</v>
      </c>
      <c r="Q3695" s="5" t="s">
        <v>8317</v>
      </c>
      <c r="R3695" t="s">
        <v>8318</v>
      </c>
      <c r="S3695" s="9">
        <f t="shared" si="230"/>
        <v>42308.98297453703</v>
      </c>
      <c r="T3695" s="9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5">
        <f t="shared" si="228"/>
        <v>260</v>
      </c>
      <c r="E3696"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>
        <f t="shared" si="229"/>
        <v>1880</v>
      </c>
      <c r="Q3696" s="5" t="s">
        <v>8317</v>
      </c>
      <c r="R3696" t="s">
        <v>8318</v>
      </c>
      <c r="S3696" s="9">
        <f t="shared" si="230"/>
        <v>42489.925543981481</v>
      </c>
      <c r="T3696" s="9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5">
        <f t="shared" si="228"/>
        <v>5</v>
      </c>
      <c r="E3697"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>
        <f t="shared" si="229"/>
        <v>2002.5</v>
      </c>
      <c r="Q3697" s="5" t="s">
        <v>8317</v>
      </c>
      <c r="R3697" t="s">
        <v>8318</v>
      </c>
      <c r="S3697" s="9">
        <f t="shared" si="230"/>
        <v>41995.662152777775</v>
      </c>
      <c r="T3697" s="9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5">
        <f t="shared" si="228"/>
        <v>1100</v>
      </c>
      <c r="E3698"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>
        <f t="shared" si="229"/>
        <v>1550</v>
      </c>
      <c r="Q3698" s="5" t="s">
        <v>8317</v>
      </c>
      <c r="R3698" t="s">
        <v>8318</v>
      </c>
      <c r="S3698" s="9">
        <f t="shared" si="230"/>
        <v>41988.408749999995</v>
      </c>
      <c r="T3698" s="9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5">
        <f t="shared" si="228"/>
        <v>160</v>
      </c>
      <c r="E3699"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>
        <f t="shared" si="229"/>
        <v>1080</v>
      </c>
      <c r="Q3699" s="5" t="s">
        <v>8317</v>
      </c>
      <c r="R3699" t="s">
        <v>8318</v>
      </c>
      <c r="S3699" s="9">
        <f t="shared" si="230"/>
        <v>42479.2575</v>
      </c>
      <c r="T3699" s="9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5">
        <f t="shared" si="228"/>
        <v>526</v>
      </c>
      <c r="E3700"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>
        <f t="shared" si="229"/>
        <v>2763</v>
      </c>
      <c r="Q3700" s="5" t="s">
        <v>8317</v>
      </c>
      <c r="R3700" t="s">
        <v>8318</v>
      </c>
      <c r="S3700" s="9">
        <f t="shared" si="230"/>
        <v>42401.598229166666</v>
      </c>
      <c r="T3700" s="9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5">
        <f t="shared" si="228"/>
        <v>20</v>
      </c>
      <c r="E3701"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>
        <f t="shared" si="229"/>
        <v>1260</v>
      </c>
      <c r="Q3701" s="5" t="s">
        <v>8317</v>
      </c>
      <c r="R3701" t="s">
        <v>8318</v>
      </c>
      <c r="S3701" s="9">
        <f t="shared" si="230"/>
        <v>41897.393703703703</v>
      </c>
      <c r="T3701" s="9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5">
        <f t="shared" si="228"/>
        <v>106</v>
      </c>
      <c r="E3702"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>
        <f t="shared" si="229"/>
        <v>303</v>
      </c>
      <c r="Q3702" s="5" t="s">
        <v>8317</v>
      </c>
      <c r="R3702" t="s">
        <v>8318</v>
      </c>
      <c r="S3702" s="9">
        <f t="shared" si="230"/>
        <v>41882.37731481481</v>
      </c>
      <c r="T3702" s="9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5">
        <f t="shared" si="228"/>
        <v>5</v>
      </c>
      <c r="E3703"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>
        <f t="shared" si="229"/>
        <v>752.5</v>
      </c>
      <c r="Q3703" s="5" t="s">
        <v>8317</v>
      </c>
      <c r="R3703" t="s">
        <v>8318</v>
      </c>
      <c r="S3703" s="9">
        <f t="shared" si="230"/>
        <v>42129.333252314813</v>
      </c>
      <c r="T3703" s="9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5">
        <f t="shared" si="228"/>
        <v>275</v>
      </c>
      <c r="E3704"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>
        <f t="shared" si="229"/>
        <v>1637.5</v>
      </c>
      <c r="Q3704" s="5" t="s">
        <v>8317</v>
      </c>
      <c r="R3704" t="s">
        <v>8318</v>
      </c>
      <c r="S3704" s="9">
        <f t="shared" si="230"/>
        <v>42524.329675925925</v>
      </c>
      <c r="T3704" s="9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5">
        <f t="shared" si="228"/>
        <v>246</v>
      </c>
      <c r="E3705"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>
        <f t="shared" si="229"/>
        <v>648</v>
      </c>
      <c r="Q3705" s="5" t="s">
        <v>8317</v>
      </c>
      <c r="R3705" t="s">
        <v>8318</v>
      </c>
      <c r="S3705" s="9">
        <f t="shared" si="230"/>
        <v>42556.296157407407</v>
      </c>
      <c r="T3705" s="9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5">
        <f t="shared" si="228"/>
        <v>109.00999999999999</v>
      </c>
      <c r="E3706"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>
        <f t="shared" si="229"/>
        <v>204.505</v>
      </c>
      <c r="Q3706" s="5" t="s">
        <v>8317</v>
      </c>
      <c r="R3706" t="s">
        <v>8318</v>
      </c>
      <c r="S3706" s="9">
        <f t="shared" si="230"/>
        <v>42461.481412037036</v>
      </c>
      <c r="T3706" s="9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5">
        <f t="shared" si="228"/>
        <v>98</v>
      </c>
      <c r="E3707"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>
        <f t="shared" si="229"/>
        <v>1462.5</v>
      </c>
      <c r="Q3707" s="5" t="s">
        <v>8317</v>
      </c>
      <c r="R3707" t="s">
        <v>8318</v>
      </c>
      <c r="S3707" s="9">
        <f t="shared" si="230"/>
        <v>41792.334652777776</v>
      </c>
      <c r="T3707" s="9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5">
        <f t="shared" si="228"/>
        <v>320</v>
      </c>
      <c r="E3708"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>
        <f t="shared" si="229"/>
        <v>910</v>
      </c>
      <c r="Q3708" s="5" t="s">
        <v>8317</v>
      </c>
      <c r="R3708" t="s">
        <v>8318</v>
      </c>
      <c r="S3708" s="9">
        <f t="shared" si="230"/>
        <v>41879.705428240741</v>
      </c>
      <c r="T3708" s="9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5">
        <f t="shared" si="228"/>
        <v>860</v>
      </c>
      <c r="E3709"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>
        <f t="shared" si="229"/>
        <v>930</v>
      </c>
      <c r="Q3709" s="5" t="s">
        <v>8317</v>
      </c>
      <c r="R3709" t="s">
        <v>8318</v>
      </c>
      <c r="S3709" s="9">
        <f t="shared" si="230"/>
        <v>42551.840023148143</v>
      </c>
      <c r="T3709" s="9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5">
        <f t="shared" si="228"/>
        <v>1400</v>
      </c>
      <c r="E3710"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>
        <f t="shared" si="229"/>
        <v>1050</v>
      </c>
      <c r="Q3710" s="5" t="s">
        <v>8317</v>
      </c>
      <c r="R3710" t="s">
        <v>8318</v>
      </c>
      <c r="S3710" s="9">
        <f t="shared" si="230"/>
        <v>41809.933865740742</v>
      </c>
      <c r="T3710" s="9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5">
        <f t="shared" si="228"/>
        <v>82.5</v>
      </c>
      <c r="E3711"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>
        <f t="shared" si="229"/>
        <v>541.25</v>
      </c>
      <c r="Q3711" s="5" t="s">
        <v>8317</v>
      </c>
      <c r="R3711" t="s">
        <v>8318</v>
      </c>
      <c r="S3711" s="9">
        <f t="shared" si="230"/>
        <v>41785.499374999999</v>
      </c>
      <c r="T3711" s="9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5">
        <f t="shared" si="228"/>
        <v>535</v>
      </c>
      <c r="E3712"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>
        <f t="shared" si="229"/>
        <v>917.5</v>
      </c>
      <c r="Q3712" s="5" t="s">
        <v>8317</v>
      </c>
      <c r="R3712" t="s">
        <v>8318</v>
      </c>
      <c r="S3712" s="9">
        <f t="shared" si="230"/>
        <v>42072.367916666662</v>
      </c>
      <c r="T3712" s="9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5">
        <f t="shared" si="228"/>
        <v>70</v>
      </c>
      <c r="E3713"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>
        <f t="shared" si="229"/>
        <v>285</v>
      </c>
      <c r="Q3713" s="5" t="s">
        <v>8317</v>
      </c>
      <c r="R3713" t="s">
        <v>8318</v>
      </c>
      <c r="S3713" s="9">
        <f t="shared" si="230"/>
        <v>41779.5158912037</v>
      </c>
      <c r="T3713" s="9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5">
        <f t="shared" si="228"/>
        <v>4030</v>
      </c>
      <c r="E3714"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>
        <f t="shared" si="229"/>
        <v>5765</v>
      </c>
      <c r="Q3714" s="5" t="s">
        <v>8317</v>
      </c>
      <c r="R3714" t="s">
        <v>8318</v>
      </c>
      <c r="S3714" s="9">
        <f t="shared" si="230"/>
        <v>42133.963738425919</v>
      </c>
      <c r="T3714" s="9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5">
        <f t="shared" ref="D3715:D3778" si="232">F3715-E3715</f>
        <v>30</v>
      </c>
      <c r="E3715"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>
        <f t="shared" ref="P3715:P3778" si="233">AVERAGE(D3715:E3715)</f>
        <v>1015</v>
      </c>
      <c r="Q3715" s="5" t="s">
        <v>8317</v>
      </c>
      <c r="R3715" t="s">
        <v>8318</v>
      </c>
      <c r="S3715" s="9">
        <f t="shared" ref="S3715:S3778" si="234">(K3715/86400)+25569+(-5/24)</f>
        <v>42505.529699074068</v>
      </c>
      <c r="T3715" s="9">
        <f t="shared" ref="T3715:T3778" si="235">(J3715/86400)+25569+(-5/24)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5">
        <f t="shared" si="232"/>
        <v>235</v>
      </c>
      <c r="E3716"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>
        <f t="shared" si="233"/>
        <v>5117.5</v>
      </c>
      <c r="Q3716" s="5" t="s">
        <v>8317</v>
      </c>
      <c r="R3716" t="s">
        <v>8318</v>
      </c>
      <c r="S3716" s="9">
        <f t="shared" si="234"/>
        <v>42118.347997685181</v>
      </c>
      <c r="T3716" s="9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5">
        <f t="shared" si="232"/>
        <v>90</v>
      </c>
      <c r="E3717"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>
        <f t="shared" si="233"/>
        <v>1795</v>
      </c>
      <c r="Q3717" s="5" t="s">
        <v>8317</v>
      </c>
      <c r="R3717" t="s">
        <v>8318</v>
      </c>
      <c r="S3717" s="9">
        <f t="shared" si="234"/>
        <v>42036.787256944437</v>
      </c>
      <c r="T3717" s="9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5">
        <f t="shared" si="232"/>
        <v>446</v>
      </c>
      <c r="E3718"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>
        <f t="shared" si="233"/>
        <v>623</v>
      </c>
      <c r="Q3718" s="5" t="s">
        <v>8317</v>
      </c>
      <c r="R3718" t="s">
        <v>8318</v>
      </c>
      <c r="S3718" s="9">
        <f t="shared" si="234"/>
        <v>42360.679502314808</v>
      </c>
      <c r="T3718" s="9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5">
        <f t="shared" si="232"/>
        <v>30</v>
      </c>
      <c r="E3719"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>
        <f t="shared" si="233"/>
        <v>2015</v>
      </c>
      <c r="Q3719" s="5" t="s">
        <v>8317</v>
      </c>
      <c r="R3719" t="s">
        <v>8318</v>
      </c>
      <c r="S3719" s="9">
        <f t="shared" si="234"/>
        <v>42102.657974537033</v>
      </c>
      <c r="T3719" s="9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5">
        <f t="shared" si="232"/>
        <v>697</v>
      </c>
      <c r="E3720"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>
        <f t="shared" si="233"/>
        <v>598.5</v>
      </c>
      <c r="Q3720" s="5" t="s">
        <v>8317</v>
      </c>
      <c r="R3720" t="s">
        <v>8318</v>
      </c>
      <c r="S3720" s="9">
        <f t="shared" si="234"/>
        <v>42032.507812499993</v>
      </c>
      <c r="T3720" s="9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5">
        <f t="shared" si="232"/>
        <v>220</v>
      </c>
      <c r="E3721"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>
        <f t="shared" si="233"/>
        <v>210</v>
      </c>
      <c r="Q3721" s="5" t="s">
        <v>8317</v>
      </c>
      <c r="R3721" t="s">
        <v>8318</v>
      </c>
      <c r="S3721" s="9">
        <f t="shared" si="234"/>
        <v>42147.521597222221</v>
      </c>
      <c r="T3721" s="9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5">
        <f t="shared" si="232"/>
        <v>149</v>
      </c>
      <c r="E3722"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>
        <f t="shared" si="233"/>
        <v>1724.5</v>
      </c>
      <c r="Q3722" s="5" t="s">
        <v>8317</v>
      </c>
      <c r="R3722" t="s">
        <v>8318</v>
      </c>
      <c r="S3722" s="9">
        <f t="shared" si="234"/>
        <v>42165.784791666665</v>
      </c>
      <c r="T3722" s="9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5">
        <f t="shared" si="232"/>
        <v>40</v>
      </c>
      <c r="E3723"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>
        <f t="shared" si="233"/>
        <v>2520</v>
      </c>
      <c r="Q3723" s="5" t="s">
        <v>8317</v>
      </c>
      <c r="R3723" t="s">
        <v>8318</v>
      </c>
      <c r="S3723" s="9">
        <f t="shared" si="234"/>
        <v>41927.727824074071</v>
      </c>
      <c r="T3723" s="9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5">
        <f t="shared" si="232"/>
        <v>168</v>
      </c>
      <c r="E3724"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>
        <f t="shared" si="233"/>
        <v>834</v>
      </c>
      <c r="Q3724" s="5" t="s">
        <v>8317</v>
      </c>
      <c r="R3724" t="s">
        <v>8318</v>
      </c>
      <c r="S3724" s="9">
        <f t="shared" si="234"/>
        <v>42381.463506944441</v>
      </c>
      <c r="T3724" s="9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5">
        <f t="shared" si="232"/>
        <v>92</v>
      </c>
      <c r="E3725"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>
        <f t="shared" si="233"/>
        <v>2296</v>
      </c>
      <c r="Q3725" s="5" t="s">
        <v>8317</v>
      </c>
      <c r="R3725" t="s">
        <v>8318</v>
      </c>
      <c r="S3725" s="9">
        <f t="shared" si="234"/>
        <v>41943.544699074067</v>
      </c>
      <c r="T3725" s="9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5">
        <f t="shared" si="232"/>
        <v>109.55000000000018</v>
      </c>
      <c r="E3726"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>
        <f t="shared" si="233"/>
        <v>2204.7750000000001</v>
      </c>
      <c r="Q3726" s="5" t="s">
        <v>8317</v>
      </c>
      <c r="R3726" t="s">
        <v>8318</v>
      </c>
      <c r="S3726" s="9">
        <f t="shared" si="234"/>
        <v>42465.283101851848</v>
      </c>
      <c r="T3726" s="9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5">
        <f t="shared" si="232"/>
        <v>81</v>
      </c>
      <c r="E3727"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>
        <f t="shared" si="233"/>
        <v>190.5</v>
      </c>
      <c r="Q3727" s="5" t="s">
        <v>8317</v>
      </c>
      <c r="R3727" t="s">
        <v>8318</v>
      </c>
      <c r="S3727" s="9">
        <f t="shared" si="234"/>
        <v>42401.736886574072</v>
      </c>
      <c r="T3727" s="9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5">
        <f t="shared" si="232"/>
        <v>2029</v>
      </c>
      <c r="E3728"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>
        <f t="shared" si="233"/>
        <v>1439.5</v>
      </c>
      <c r="Q3728" s="5" t="s">
        <v>8317</v>
      </c>
      <c r="R3728" t="s">
        <v>8318</v>
      </c>
      <c r="S3728" s="9">
        <f t="shared" si="234"/>
        <v>42461.932534722218</v>
      </c>
      <c r="T3728" s="9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5">
        <f t="shared" si="232"/>
        <v>15</v>
      </c>
      <c r="E3729"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>
        <f t="shared" si="233"/>
        <v>1007.5</v>
      </c>
      <c r="Q3729" s="5" t="s">
        <v>8317</v>
      </c>
      <c r="R3729" t="s">
        <v>8318</v>
      </c>
      <c r="S3729" s="9">
        <f t="shared" si="234"/>
        <v>42632.139976851853</v>
      </c>
      <c r="T3729" s="9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5">
        <f t="shared" si="232"/>
        <v>-18138</v>
      </c>
      <c r="E3730">
        <v>20000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>
        <f t="shared" si="233"/>
        <v>931</v>
      </c>
      <c r="Q3730" s="5" t="s">
        <v>8317</v>
      </c>
      <c r="R3730" t="s">
        <v>8318</v>
      </c>
      <c r="S3730" s="9">
        <f t="shared" si="234"/>
        <v>42204.962685185186</v>
      </c>
      <c r="T3730" s="9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5">
        <f t="shared" si="232"/>
        <v>-4638</v>
      </c>
      <c r="E3731">
        <v>5000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>
        <f t="shared" si="233"/>
        <v>181</v>
      </c>
      <c r="Q3731" s="5" t="s">
        <v>8317</v>
      </c>
      <c r="R3731" t="s">
        <v>8318</v>
      </c>
      <c r="S3731" s="9">
        <f t="shared" si="234"/>
        <v>42040.996666666666</v>
      </c>
      <c r="T3731" s="9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5">
        <f t="shared" si="232"/>
        <v>-900</v>
      </c>
      <c r="E3732">
        <v>1000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>
        <f t="shared" si="233"/>
        <v>50</v>
      </c>
      <c r="Q3732" s="5" t="s">
        <v>8317</v>
      </c>
      <c r="R3732" t="s">
        <v>8318</v>
      </c>
      <c r="S3732" s="9">
        <f t="shared" si="234"/>
        <v>42203.46943287037</v>
      </c>
      <c r="T3732" s="9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5">
        <f t="shared" si="232"/>
        <v>-4880</v>
      </c>
      <c r="E3733">
        <v>5500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>
        <f t="shared" si="233"/>
        <v>310</v>
      </c>
      <c r="Q3733" s="5" t="s">
        <v>8317</v>
      </c>
      <c r="R3733" t="s">
        <v>8318</v>
      </c>
      <c r="S3733" s="9">
        <f t="shared" si="234"/>
        <v>41983.544513888883</v>
      </c>
      <c r="T3733" s="9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5">
        <f t="shared" si="232"/>
        <v>-719</v>
      </c>
      <c r="E3734">
        <v>850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>
        <f t="shared" si="233"/>
        <v>65.5</v>
      </c>
      <c r="Q3734" s="5" t="s">
        <v>8317</v>
      </c>
      <c r="R3734" t="s">
        <v>8318</v>
      </c>
      <c r="S3734" s="9">
        <f t="shared" si="234"/>
        <v>41968.469131944446</v>
      </c>
      <c r="T3734" s="9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5">
        <f t="shared" si="232"/>
        <v>-1500</v>
      </c>
      <c r="E3735">
        <v>1500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>
        <f t="shared" si="233"/>
        <v>0</v>
      </c>
      <c r="Q3735" s="5" t="s">
        <v>8317</v>
      </c>
      <c r="R3735" t="s">
        <v>8318</v>
      </c>
      <c r="S3735" s="9">
        <f t="shared" si="234"/>
        <v>42102.816064814811</v>
      </c>
      <c r="T3735" s="9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5">
        <f t="shared" si="232"/>
        <v>-1073</v>
      </c>
      <c r="E3736">
        <v>1500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>
        <f t="shared" si="233"/>
        <v>213.5</v>
      </c>
      <c r="Q3736" s="5" t="s">
        <v>8317</v>
      </c>
      <c r="R3736" t="s">
        <v>8318</v>
      </c>
      <c r="S3736" s="9">
        <f t="shared" si="234"/>
        <v>42089.693240740737</v>
      </c>
      <c r="T3736" s="9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5">
        <f t="shared" si="232"/>
        <v>-130</v>
      </c>
      <c r="E3737">
        <v>150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>
        <f t="shared" si="233"/>
        <v>10</v>
      </c>
      <c r="Q3737" s="5" t="s">
        <v>8317</v>
      </c>
      <c r="R3737" t="s">
        <v>8318</v>
      </c>
      <c r="S3737" s="9">
        <f t="shared" si="234"/>
        <v>42122.484826388885</v>
      </c>
      <c r="T3737" s="9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5">
        <f t="shared" si="232"/>
        <v>-1490</v>
      </c>
      <c r="E3738">
        <v>1500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>
        <f t="shared" si="233"/>
        <v>5</v>
      </c>
      <c r="Q3738" s="5" t="s">
        <v>8317</v>
      </c>
      <c r="R3738" t="s">
        <v>8318</v>
      </c>
      <c r="S3738" s="9">
        <f t="shared" si="234"/>
        <v>42048.503391203696</v>
      </c>
      <c r="T3738" s="9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5">
        <f t="shared" si="232"/>
        <v>-550</v>
      </c>
      <c r="E3739">
        <v>700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>
        <f t="shared" si="233"/>
        <v>75</v>
      </c>
      <c r="Q3739" s="5" t="s">
        <v>8317</v>
      </c>
      <c r="R3739" t="s">
        <v>8318</v>
      </c>
      <c r="S3739" s="9">
        <f t="shared" si="234"/>
        <v>42297.482673611106</v>
      </c>
      <c r="T3739" s="9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5">
        <f t="shared" si="232"/>
        <v>-1230</v>
      </c>
      <c r="E3740">
        <v>1500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>
        <f t="shared" si="233"/>
        <v>135</v>
      </c>
      <c r="Q3740" s="5" t="s">
        <v>8317</v>
      </c>
      <c r="R3740" t="s">
        <v>8318</v>
      </c>
      <c r="S3740" s="9">
        <f t="shared" si="234"/>
        <v>41813.730381944442</v>
      </c>
      <c r="T3740" s="9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5">
        <f t="shared" si="232"/>
        <v>-3195</v>
      </c>
      <c r="E3741">
        <v>4000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>
        <f t="shared" si="233"/>
        <v>402.5</v>
      </c>
      <c r="Q3741" s="5" t="s">
        <v>8317</v>
      </c>
      <c r="R3741" t="s">
        <v>8318</v>
      </c>
      <c r="S3741" s="9">
        <f t="shared" si="234"/>
        <v>42548.241527777776</v>
      </c>
      <c r="T3741" s="9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5">
        <f t="shared" si="232"/>
        <v>-1642</v>
      </c>
      <c r="E3742">
        <v>2000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>
        <f t="shared" si="233"/>
        <v>179</v>
      </c>
      <c r="Q3742" s="5" t="s">
        <v>8317</v>
      </c>
      <c r="R3742" t="s">
        <v>8318</v>
      </c>
      <c r="S3742" s="9">
        <f t="shared" si="234"/>
        <v>41832.881423611107</v>
      </c>
      <c r="T3742" s="9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5">
        <f t="shared" si="232"/>
        <v>-20000</v>
      </c>
      <c r="E3743">
        <v>20000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>
        <f t="shared" si="233"/>
        <v>0</v>
      </c>
      <c r="Q3743" s="5" t="s">
        <v>8317</v>
      </c>
      <c r="R3743" t="s">
        <v>8318</v>
      </c>
      <c r="S3743" s="9">
        <f t="shared" si="234"/>
        <v>42325.712384259255</v>
      </c>
      <c r="T3743" s="9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5">
        <f t="shared" si="232"/>
        <v>-4900</v>
      </c>
      <c r="E3744">
        <v>5000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>
        <f t="shared" si="233"/>
        <v>50</v>
      </c>
      <c r="Q3744" s="5" t="s">
        <v>8317</v>
      </c>
      <c r="R3744" t="s">
        <v>8318</v>
      </c>
      <c r="S3744" s="9">
        <f t="shared" si="234"/>
        <v>41858.006296296291</v>
      </c>
      <c r="T3744" s="9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5">
        <f t="shared" si="232"/>
        <v>-2200</v>
      </c>
      <c r="E3745">
        <v>2200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>
        <f t="shared" si="233"/>
        <v>0</v>
      </c>
      <c r="Q3745" s="5" t="s">
        <v>8317</v>
      </c>
      <c r="R3745" t="s">
        <v>8318</v>
      </c>
      <c r="S3745" s="9">
        <f t="shared" si="234"/>
        <v>41793.501898148148</v>
      </c>
      <c r="T3745" s="9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5">
        <f t="shared" si="232"/>
        <v>-1200</v>
      </c>
      <c r="E3746">
        <v>1200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>
        <f t="shared" si="233"/>
        <v>0</v>
      </c>
      <c r="Q3746" s="5" t="s">
        <v>8317</v>
      </c>
      <c r="R3746" t="s">
        <v>8318</v>
      </c>
      <c r="S3746" s="9">
        <f t="shared" si="234"/>
        <v>41793.605925925927</v>
      </c>
      <c r="T3746" s="9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5">
        <f t="shared" si="232"/>
        <v>-90</v>
      </c>
      <c r="E3747">
        <v>100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>
        <f t="shared" si="233"/>
        <v>5</v>
      </c>
      <c r="Q3747" s="5" t="s">
        <v>8317</v>
      </c>
      <c r="R3747" t="s">
        <v>8318</v>
      </c>
      <c r="S3747" s="9">
        <f t="shared" si="234"/>
        <v>41831.489606481475</v>
      </c>
      <c r="T3747" s="9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5">
        <f t="shared" si="232"/>
        <v>-8298</v>
      </c>
      <c r="E3748">
        <v>8500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>
        <f t="shared" si="233"/>
        <v>101</v>
      </c>
      <c r="Q3748" s="5" t="s">
        <v>8317</v>
      </c>
      <c r="R3748" t="s">
        <v>8318</v>
      </c>
      <c r="S3748" s="9">
        <f t="shared" si="234"/>
        <v>42621.18100694444</v>
      </c>
      <c r="T3748" s="9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5">
        <f t="shared" si="232"/>
        <v>-2475</v>
      </c>
      <c r="E3749">
        <v>2500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>
        <f t="shared" si="233"/>
        <v>12.5</v>
      </c>
      <c r="Q3749" s="5" t="s">
        <v>8317</v>
      </c>
      <c r="R3749" t="s">
        <v>8318</v>
      </c>
      <c r="S3749" s="9">
        <f t="shared" si="234"/>
        <v>42164.091388888883</v>
      </c>
      <c r="T3749" s="9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5">
        <f t="shared" si="232"/>
        <v>176</v>
      </c>
      <c r="E3750"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>
        <f t="shared" si="233"/>
        <v>2588</v>
      </c>
      <c r="Q3750" s="5" t="s">
        <v>8317</v>
      </c>
      <c r="R3750" t="s">
        <v>8359</v>
      </c>
      <c r="S3750" s="9">
        <f t="shared" si="234"/>
        <v>42395.498101851852</v>
      </c>
      <c r="T3750" s="9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5">
        <f t="shared" si="232"/>
        <v>25</v>
      </c>
      <c r="E3751"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>
        <f t="shared" si="233"/>
        <v>262.5</v>
      </c>
      <c r="Q3751" s="5" t="s">
        <v>8317</v>
      </c>
      <c r="R3751" t="s">
        <v>8359</v>
      </c>
      <c r="S3751" s="9">
        <f t="shared" si="234"/>
        <v>42457.918842592589</v>
      </c>
      <c r="T3751" s="9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5">
        <f t="shared" si="232"/>
        <v>27</v>
      </c>
      <c r="E3752"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>
        <f t="shared" si="233"/>
        <v>3013.5</v>
      </c>
      <c r="Q3752" s="5" t="s">
        <v>8317</v>
      </c>
      <c r="R3752" t="s">
        <v>8359</v>
      </c>
      <c r="S3752" s="9">
        <f t="shared" si="234"/>
        <v>42016.773240740738</v>
      </c>
      <c r="T3752" s="9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5">
        <f t="shared" si="232"/>
        <v>326</v>
      </c>
      <c r="E3753"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>
        <f t="shared" si="233"/>
        <v>663</v>
      </c>
      <c r="Q3753" s="5" t="s">
        <v>8317</v>
      </c>
      <c r="R3753" t="s">
        <v>8359</v>
      </c>
      <c r="S3753" s="9">
        <f t="shared" si="234"/>
        <v>42402.827233796292</v>
      </c>
      <c r="T3753" s="9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5">
        <f t="shared" si="232"/>
        <v>65</v>
      </c>
      <c r="E3754"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>
        <f t="shared" si="233"/>
        <v>282.5</v>
      </c>
      <c r="Q3754" s="5" t="s">
        <v>8317</v>
      </c>
      <c r="R3754" t="s">
        <v>8359</v>
      </c>
      <c r="S3754" s="9">
        <f t="shared" si="234"/>
        <v>42619.594155092585</v>
      </c>
      <c r="T3754" s="9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5">
        <f t="shared" si="232"/>
        <v>167</v>
      </c>
      <c r="E3755"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>
        <f t="shared" si="233"/>
        <v>2583.5</v>
      </c>
      <c r="Q3755" s="5" t="s">
        <v>8317</v>
      </c>
      <c r="R3755" t="s">
        <v>8359</v>
      </c>
      <c r="S3755" s="9">
        <f t="shared" si="234"/>
        <v>42128.615740740737</v>
      </c>
      <c r="T3755" s="9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5">
        <f t="shared" si="232"/>
        <v>500</v>
      </c>
      <c r="E3756"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>
        <f t="shared" si="233"/>
        <v>1500</v>
      </c>
      <c r="Q3756" s="5" t="s">
        <v>8317</v>
      </c>
      <c r="R3756" t="s">
        <v>8359</v>
      </c>
      <c r="S3756" s="9">
        <f t="shared" si="234"/>
        <v>41808.67288194444</v>
      </c>
      <c r="T3756" s="9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5">
        <f t="shared" si="232"/>
        <v>163</v>
      </c>
      <c r="E3757"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>
        <f t="shared" si="233"/>
        <v>356.5</v>
      </c>
      <c r="Q3757" s="5" t="s">
        <v>8317</v>
      </c>
      <c r="R3757" t="s">
        <v>8359</v>
      </c>
      <c r="S3757" s="9">
        <f t="shared" si="234"/>
        <v>42445.658645833326</v>
      </c>
      <c r="T3757" s="9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5">
        <f t="shared" si="232"/>
        <v>50</v>
      </c>
      <c r="E3758"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>
        <f t="shared" si="233"/>
        <v>2275</v>
      </c>
      <c r="Q3758" s="5" t="s">
        <v>8317</v>
      </c>
      <c r="R3758" t="s">
        <v>8359</v>
      </c>
      <c r="S3758" s="9">
        <f t="shared" si="234"/>
        <v>41771.606458333328</v>
      </c>
      <c r="T3758" s="9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5">
        <f t="shared" si="232"/>
        <v>298</v>
      </c>
      <c r="E3759"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>
        <f t="shared" si="233"/>
        <v>1899</v>
      </c>
      <c r="Q3759" s="5" t="s">
        <v>8317</v>
      </c>
      <c r="R3759" t="s">
        <v>8359</v>
      </c>
      <c r="S3759" s="9">
        <f t="shared" si="234"/>
        <v>41954.642534722218</v>
      </c>
      <c r="T3759" s="9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5">
        <f t="shared" si="232"/>
        <v>35</v>
      </c>
      <c r="E3760"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>
        <f t="shared" si="233"/>
        <v>767.5</v>
      </c>
      <c r="Q3760" s="5" t="s">
        <v>8317</v>
      </c>
      <c r="R3760" t="s">
        <v>8359</v>
      </c>
      <c r="S3760" s="9">
        <f t="shared" si="234"/>
        <v>41747.263171296298</v>
      </c>
      <c r="T3760" s="9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5">
        <f t="shared" si="232"/>
        <v>409.77000000000044</v>
      </c>
      <c r="E3761"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>
        <f t="shared" si="233"/>
        <v>2204.8850000000002</v>
      </c>
      <c r="Q3761" s="5" t="s">
        <v>8317</v>
      </c>
      <c r="R3761" t="s">
        <v>8359</v>
      </c>
      <c r="S3761" s="9">
        <f t="shared" si="234"/>
        <v>42181.899918981479</v>
      </c>
      <c r="T3761" s="9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5">
        <f t="shared" si="232"/>
        <v>50.770000000000437</v>
      </c>
      <c r="E3762"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>
        <f t="shared" si="233"/>
        <v>2525.3850000000002</v>
      </c>
      <c r="Q3762" s="5" t="s">
        <v>8317</v>
      </c>
      <c r="R3762" t="s">
        <v>8359</v>
      </c>
      <c r="S3762" s="9">
        <f t="shared" si="234"/>
        <v>41739.316967592589</v>
      </c>
      <c r="T3762" s="9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5">
        <f t="shared" si="232"/>
        <v>0</v>
      </c>
      <c r="E3763"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>
        <f t="shared" si="233"/>
        <v>250</v>
      </c>
      <c r="Q3763" s="5" t="s">
        <v>8317</v>
      </c>
      <c r="R3763" t="s">
        <v>8359</v>
      </c>
      <c r="S3763" s="9">
        <f t="shared" si="234"/>
        <v>42173.258530092593</v>
      </c>
      <c r="T3763" s="9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5">
        <f t="shared" si="232"/>
        <v>78</v>
      </c>
      <c r="E3764"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>
        <f t="shared" si="233"/>
        <v>664</v>
      </c>
      <c r="Q3764" s="5" t="s">
        <v>8317</v>
      </c>
      <c r="R3764" t="s">
        <v>8359</v>
      </c>
      <c r="S3764" s="9">
        <f t="shared" si="234"/>
        <v>42193.605196759258</v>
      </c>
      <c r="T3764" s="9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5">
        <f t="shared" si="232"/>
        <v>0</v>
      </c>
      <c r="E3765"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>
        <f t="shared" si="233"/>
        <v>2500</v>
      </c>
      <c r="Q3765" s="5" t="s">
        <v>8317</v>
      </c>
      <c r="R3765" t="s">
        <v>8359</v>
      </c>
      <c r="S3765" s="9">
        <f t="shared" si="234"/>
        <v>42065.541967592588</v>
      </c>
      <c r="T3765" s="9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5">
        <f t="shared" si="232"/>
        <v>0</v>
      </c>
      <c r="E3766"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>
        <f t="shared" si="233"/>
        <v>750</v>
      </c>
      <c r="Q3766" s="5" t="s">
        <v>8317</v>
      </c>
      <c r="R3766" t="s">
        <v>8359</v>
      </c>
      <c r="S3766" s="9">
        <f t="shared" si="234"/>
        <v>42499.634629629632</v>
      </c>
      <c r="T3766" s="9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5">
        <f t="shared" si="232"/>
        <v>942</v>
      </c>
      <c r="E3767"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>
        <f t="shared" si="233"/>
        <v>3971</v>
      </c>
      <c r="Q3767" s="5" t="s">
        <v>8317</v>
      </c>
      <c r="R3767" t="s">
        <v>8359</v>
      </c>
      <c r="S3767" s="9">
        <f t="shared" si="234"/>
        <v>41820.568078703705</v>
      </c>
      <c r="T3767" s="9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5">
        <f t="shared" si="232"/>
        <v>265.01000000000022</v>
      </c>
      <c r="E3768"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>
        <f t="shared" si="233"/>
        <v>5132.5050000000001</v>
      </c>
      <c r="Q3768" s="5" t="s">
        <v>8317</v>
      </c>
      <c r="R3768" t="s">
        <v>8359</v>
      </c>
      <c r="S3768" s="9">
        <f t="shared" si="234"/>
        <v>41787.958854166667</v>
      </c>
      <c r="T3768" s="9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5">
        <f t="shared" si="232"/>
        <v>335</v>
      </c>
      <c r="E3769"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>
        <f t="shared" si="233"/>
        <v>1167.5</v>
      </c>
      <c r="Q3769" s="5" t="s">
        <v>8317</v>
      </c>
      <c r="R3769" t="s">
        <v>8359</v>
      </c>
      <c r="S3769" s="9">
        <f t="shared" si="234"/>
        <v>42049.811307870368</v>
      </c>
      <c r="T3769" s="9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5">
        <f t="shared" si="232"/>
        <v>306.10999999999967</v>
      </c>
      <c r="E3770"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>
        <f t="shared" si="233"/>
        <v>2153.0549999999998</v>
      </c>
      <c r="Q3770" s="5" t="s">
        <v>8317</v>
      </c>
      <c r="R3770" t="s">
        <v>8359</v>
      </c>
      <c r="S3770" s="9">
        <f t="shared" si="234"/>
        <v>41772.519560185181</v>
      </c>
      <c r="T3770" s="9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5">
        <f t="shared" si="232"/>
        <v>0</v>
      </c>
      <c r="E3771"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>
        <f t="shared" si="233"/>
        <v>550</v>
      </c>
      <c r="Q3771" s="5" t="s">
        <v>8317</v>
      </c>
      <c r="R3771" t="s">
        <v>8359</v>
      </c>
      <c r="S3771" s="9">
        <f t="shared" si="234"/>
        <v>42445.389803240738</v>
      </c>
      <c r="T3771" s="9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5">
        <f t="shared" si="232"/>
        <v>0</v>
      </c>
      <c r="E3772"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>
        <f t="shared" si="233"/>
        <v>1000</v>
      </c>
      <c r="Q3772" s="5" t="s">
        <v>8317</v>
      </c>
      <c r="R3772" t="s">
        <v>8359</v>
      </c>
      <c r="S3772" s="9">
        <f t="shared" si="234"/>
        <v>42138.722337962965</v>
      </c>
      <c r="T3772" s="9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5">
        <f t="shared" si="232"/>
        <v>460</v>
      </c>
      <c r="E3773"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>
        <f t="shared" si="233"/>
        <v>730</v>
      </c>
      <c r="Q3773" s="5" t="s">
        <v>8317</v>
      </c>
      <c r="R3773" t="s">
        <v>8359</v>
      </c>
      <c r="S3773" s="9">
        <f t="shared" si="234"/>
        <v>42493.64875</v>
      </c>
      <c r="T3773" s="9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5">
        <f t="shared" si="232"/>
        <v>510</v>
      </c>
      <c r="E3774"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>
        <f t="shared" si="233"/>
        <v>2755</v>
      </c>
      <c r="Q3774" s="5" t="s">
        <v>8317</v>
      </c>
      <c r="R3774" t="s">
        <v>8359</v>
      </c>
      <c r="S3774" s="9">
        <f t="shared" si="234"/>
        <v>42682.408634259256</v>
      </c>
      <c r="T3774" s="9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5">
        <f t="shared" si="232"/>
        <v>410</v>
      </c>
      <c r="E3775"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>
        <f t="shared" si="233"/>
        <v>2705</v>
      </c>
      <c r="Q3775" s="5" t="s">
        <v>8317</v>
      </c>
      <c r="R3775" t="s">
        <v>8359</v>
      </c>
      <c r="S3775" s="9">
        <f t="shared" si="234"/>
        <v>42655.796840277777</v>
      </c>
      <c r="T3775" s="9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5">
        <f t="shared" si="232"/>
        <v>0</v>
      </c>
      <c r="E3776"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>
        <f t="shared" si="233"/>
        <v>1250</v>
      </c>
      <c r="Q3776" s="5" t="s">
        <v>8317</v>
      </c>
      <c r="R3776" t="s">
        <v>8359</v>
      </c>
      <c r="S3776" s="9">
        <f t="shared" si="234"/>
        <v>42087.583969907406</v>
      </c>
      <c r="T3776" s="9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5">
        <f t="shared" si="232"/>
        <v>5</v>
      </c>
      <c r="E3777"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>
        <f t="shared" si="233"/>
        <v>1002.5</v>
      </c>
      <c r="Q3777" s="5" t="s">
        <v>8317</v>
      </c>
      <c r="R3777" t="s">
        <v>8359</v>
      </c>
      <c r="S3777" s="9">
        <f t="shared" si="234"/>
        <v>42075.734293981477</v>
      </c>
      <c r="T3777" s="9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5">
        <f t="shared" si="232"/>
        <v>537</v>
      </c>
      <c r="E3778"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>
        <f t="shared" si="233"/>
        <v>4268.5</v>
      </c>
      <c r="Q3778" s="5" t="s">
        <v>8317</v>
      </c>
      <c r="R3778" t="s">
        <v>8359</v>
      </c>
      <c r="S3778" s="9">
        <f t="shared" si="234"/>
        <v>41814.159467592588</v>
      </c>
      <c r="T3778" s="9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5">
        <f t="shared" ref="D3779:D3842" si="236">F3779-E3779</f>
        <v>864</v>
      </c>
      <c r="E3779"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>
        <f t="shared" ref="P3779:P3842" si="237">AVERAGE(D3779:E3779)</f>
        <v>1432</v>
      </c>
      <c r="Q3779" s="5" t="s">
        <v>8317</v>
      </c>
      <c r="R3779" t="s">
        <v>8359</v>
      </c>
      <c r="S3779" s="9">
        <f t="shared" ref="S3779:S3842" si="238">(K3779/86400)+25569+(-5/24)</f>
        <v>41886.903020833335</v>
      </c>
      <c r="T3779" s="9">
        <f t="shared" ref="T3779:T3842" si="239">(J3779/86400)+25569+(-5/24)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5">
        <f t="shared" si="236"/>
        <v>121</v>
      </c>
      <c r="E3780"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>
        <f t="shared" si="237"/>
        <v>1260.5</v>
      </c>
      <c r="Q3780" s="5" t="s">
        <v>8317</v>
      </c>
      <c r="R3780" t="s">
        <v>8359</v>
      </c>
      <c r="S3780" s="9">
        <f t="shared" si="238"/>
        <v>41989.610879629625</v>
      </c>
      <c r="T3780" s="9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5">
        <f t="shared" si="236"/>
        <v>597</v>
      </c>
      <c r="E3781"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>
        <f t="shared" si="237"/>
        <v>7798.5</v>
      </c>
      <c r="Q3781" s="5" t="s">
        <v>8317</v>
      </c>
      <c r="R3781" t="s">
        <v>8359</v>
      </c>
      <c r="S3781" s="9">
        <f t="shared" si="238"/>
        <v>42425.527083333327</v>
      </c>
      <c r="T3781" s="9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5">
        <f t="shared" si="236"/>
        <v>500</v>
      </c>
      <c r="E3782"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>
        <f t="shared" si="237"/>
        <v>1500</v>
      </c>
      <c r="Q3782" s="5" t="s">
        <v>8317</v>
      </c>
      <c r="R3782" t="s">
        <v>8359</v>
      </c>
      <c r="S3782" s="9">
        <f t="shared" si="238"/>
        <v>42166.011400462965</v>
      </c>
      <c r="T3782" s="9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5">
        <f t="shared" si="236"/>
        <v>435</v>
      </c>
      <c r="E3783"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>
        <f t="shared" si="237"/>
        <v>2467.5</v>
      </c>
      <c r="Q3783" s="5" t="s">
        <v>8317</v>
      </c>
      <c r="R3783" t="s">
        <v>8359</v>
      </c>
      <c r="S3783" s="9">
        <f t="shared" si="238"/>
        <v>41865.674594907403</v>
      </c>
      <c r="T3783" s="9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5">
        <f t="shared" si="236"/>
        <v>35</v>
      </c>
      <c r="E3784"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>
        <f t="shared" si="237"/>
        <v>1017.5</v>
      </c>
      <c r="Q3784" s="5" t="s">
        <v>8317</v>
      </c>
      <c r="R3784" t="s">
        <v>8359</v>
      </c>
      <c r="S3784" s="9">
        <f t="shared" si="238"/>
        <v>42546.653900462959</v>
      </c>
      <c r="T3784" s="9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5">
        <f t="shared" si="236"/>
        <v>347</v>
      </c>
      <c r="E3785"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>
        <f t="shared" si="237"/>
        <v>773.5</v>
      </c>
      <c r="Q3785" s="5" t="s">
        <v>8317</v>
      </c>
      <c r="R3785" t="s">
        <v>8359</v>
      </c>
      <c r="S3785" s="9">
        <f t="shared" si="238"/>
        <v>42419.931944444441</v>
      </c>
      <c r="T3785" s="9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5">
        <f t="shared" si="236"/>
        <v>150</v>
      </c>
      <c r="E3786"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>
        <f t="shared" si="237"/>
        <v>575</v>
      </c>
      <c r="Q3786" s="5" t="s">
        <v>8317</v>
      </c>
      <c r="R3786" t="s">
        <v>8359</v>
      </c>
      <c r="S3786" s="9">
        <f t="shared" si="238"/>
        <v>42531.772361111107</v>
      </c>
      <c r="T3786" s="9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5">
        <f t="shared" si="236"/>
        <v>1015</v>
      </c>
      <c r="E3787"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>
        <f t="shared" si="237"/>
        <v>1507.5</v>
      </c>
      <c r="Q3787" s="5" t="s">
        <v>8317</v>
      </c>
      <c r="R3787" t="s">
        <v>8359</v>
      </c>
      <c r="S3787" s="9">
        <f t="shared" si="238"/>
        <v>42548.430196759255</v>
      </c>
      <c r="T3787" s="9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5">
        <f t="shared" si="236"/>
        <v>658</v>
      </c>
      <c r="E3788"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>
        <f t="shared" si="237"/>
        <v>3329</v>
      </c>
      <c r="Q3788" s="5" t="s">
        <v>8317</v>
      </c>
      <c r="R3788" t="s">
        <v>8359</v>
      </c>
      <c r="S3788" s="9">
        <f t="shared" si="238"/>
        <v>42486.829571759255</v>
      </c>
      <c r="T3788" s="9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5">
        <f t="shared" si="236"/>
        <v>1</v>
      </c>
      <c r="E3789"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>
        <f t="shared" si="237"/>
        <v>175.5</v>
      </c>
      <c r="Q3789" s="5" t="s">
        <v>8317</v>
      </c>
      <c r="R3789" t="s">
        <v>8359</v>
      </c>
      <c r="S3789" s="9">
        <f t="shared" si="238"/>
        <v>42167.326458333329</v>
      </c>
      <c r="T3789" s="9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5">
        <f t="shared" si="236"/>
        <v>-74500</v>
      </c>
      <c r="E3790">
        <v>75000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>
        <f t="shared" si="237"/>
        <v>250</v>
      </c>
      <c r="Q3790" s="5" t="s">
        <v>8317</v>
      </c>
      <c r="R3790" t="s">
        <v>8359</v>
      </c>
      <c r="S3790" s="9">
        <f t="shared" si="238"/>
        <v>42333.487488425926</v>
      </c>
      <c r="T3790" s="9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5">
        <f t="shared" si="236"/>
        <v>-3434</v>
      </c>
      <c r="E3791">
        <v>3550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>
        <f t="shared" si="237"/>
        <v>58</v>
      </c>
      <c r="Q3791" s="5" t="s">
        <v>8317</v>
      </c>
      <c r="R3791" t="s">
        <v>8359</v>
      </c>
      <c r="S3791" s="9">
        <f t="shared" si="238"/>
        <v>42138.590486111112</v>
      </c>
      <c r="T3791" s="9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5">
        <f t="shared" si="236"/>
        <v>-15000</v>
      </c>
      <c r="E3792">
        <v>15000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>
        <f t="shared" si="237"/>
        <v>0</v>
      </c>
      <c r="Q3792" s="5" t="s">
        <v>8317</v>
      </c>
      <c r="R3792" t="s">
        <v>8359</v>
      </c>
      <c r="S3792" s="9">
        <f t="shared" si="238"/>
        <v>42666.458599537036</v>
      </c>
      <c r="T3792" s="9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5">
        <f t="shared" si="236"/>
        <v>-1500</v>
      </c>
      <c r="E3793">
        <v>1500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>
        <f t="shared" si="237"/>
        <v>0</v>
      </c>
      <c r="Q3793" s="5" t="s">
        <v>8317</v>
      </c>
      <c r="R3793" t="s">
        <v>8359</v>
      </c>
      <c r="S3793" s="9">
        <f t="shared" si="238"/>
        <v>41766.4837037037</v>
      </c>
      <c r="T3793" s="9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5">
        <f t="shared" si="236"/>
        <v>-12465</v>
      </c>
      <c r="E3794">
        <v>12500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>
        <f t="shared" si="237"/>
        <v>17.5</v>
      </c>
      <c r="Q3794" s="5" t="s">
        <v>8317</v>
      </c>
      <c r="R3794" t="s">
        <v>8359</v>
      </c>
      <c r="S3794" s="9">
        <f t="shared" si="238"/>
        <v>42170.238680555551</v>
      </c>
      <c r="T3794" s="9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5">
        <f t="shared" si="236"/>
        <v>-2824</v>
      </c>
      <c r="E3795">
        <v>7000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>
        <f t="shared" si="237"/>
        <v>2088</v>
      </c>
      <c r="Q3795" s="5" t="s">
        <v>8317</v>
      </c>
      <c r="R3795" t="s">
        <v>8359</v>
      </c>
      <c r="S3795" s="9">
        <f t="shared" si="238"/>
        <v>41968.73065972222</v>
      </c>
      <c r="T3795" s="9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5">
        <f t="shared" si="236"/>
        <v>-4950</v>
      </c>
      <c r="E3796">
        <v>5000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>
        <f t="shared" si="237"/>
        <v>25</v>
      </c>
      <c r="Q3796" s="5" t="s">
        <v>8317</v>
      </c>
      <c r="R3796" t="s">
        <v>8359</v>
      </c>
      <c r="S3796" s="9">
        <f t="shared" si="238"/>
        <v>42132.372152777774</v>
      </c>
      <c r="T3796" s="9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5">
        <f t="shared" si="236"/>
        <v>-590</v>
      </c>
      <c r="E3797">
        <v>600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>
        <f t="shared" si="237"/>
        <v>5</v>
      </c>
      <c r="Q3797" s="5" t="s">
        <v>8317</v>
      </c>
      <c r="R3797" t="s">
        <v>8359</v>
      </c>
      <c r="S3797" s="9">
        <f t="shared" si="238"/>
        <v>42201.227893518517</v>
      </c>
      <c r="T3797" s="9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5">
        <f t="shared" si="236"/>
        <v>-22499</v>
      </c>
      <c r="E3798">
        <v>22500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>
        <f t="shared" si="237"/>
        <v>0.5</v>
      </c>
      <c r="Q3798" s="5" t="s">
        <v>8317</v>
      </c>
      <c r="R3798" t="s">
        <v>8359</v>
      </c>
      <c r="S3798" s="9">
        <f t="shared" si="238"/>
        <v>42688.821250000001</v>
      </c>
      <c r="T3798" s="9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5">
        <f t="shared" si="236"/>
        <v>-620</v>
      </c>
      <c r="E3799">
        <v>6000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>
        <f t="shared" si="237"/>
        <v>2690</v>
      </c>
      <c r="Q3799" s="5" t="s">
        <v>8317</v>
      </c>
      <c r="R3799" t="s">
        <v>8359</v>
      </c>
      <c r="S3799" s="9">
        <f t="shared" si="238"/>
        <v>42084.673206018517</v>
      </c>
      <c r="T3799" s="9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5">
        <f t="shared" si="236"/>
        <v>-68975</v>
      </c>
      <c r="E3800">
        <v>70000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>
        <f t="shared" si="237"/>
        <v>512.5</v>
      </c>
      <c r="Q3800" s="5" t="s">
        <v>8317</v>
      </c>
      <c r="R3800" t="s">
        <v>8359</v>
      </c>
      <c r="S3800" s="9">
        <f t="shared" si="238"/>
        <v>41831.514444444438</v>
      </c>
      <c r="T3800" s="9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5">
        <f t="shared" si="236"/>
        <v>-9598</v>
      </c>
      <c r="E3801">
        <v>10000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>
        <f t="shared" si="237"/>
        <v>201</v>
      </c>
      <c r="Q3801" s="5" t="s">
        <v>8317</v>
      </c>
      <c r="R3801" t="s">
        <v>8359</v>
      </c>
      <c r="S3801" s="9">
        <f t="shared" si="238"/>
        <v>42410.722719907404</v>
      </c>
      <c r="T3801" s="9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5">
        <f t="shared" si="236"/>
        <v>-21119</v>
      </c>
      <c r="E3802">
        <v>22000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>
        <f t="shared" si="237"/>
        <v>440.5</v>
      </c>
      <c r="Q3802" s="5" t="s">
        <v>8317</v>
      </c>
      <c r="R3802" t="s">
        <v>8359</v>
      </c>
      <c r="S3802" s="9">
        <f t="shared" si="238"/>
        <v>41982.528738425921</v>
      </c>
      <c r="T3802" s="9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5">
        <f t="shared" si="236"/>
        <v>-4574</v>
      </c>
      <c r="E3803">
        <v>5000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>
        <f t="shared" si="237"/>
        <v>213</v>
      </c>
      <c r="Q3803" s="5" t="s">
        <v>8317</v>
      </c>
      <c r="R3803" t="s">
        <v>8359</v>
      </c>
      <c r="S3803" s="9">
        <f t="shared" si="238"/>
        <v>41975.467777777776</v>
      </c>
      <c r="T3803" s="9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5">
        <f t="shared" si="236"/>
        <v>-3000</v>
      </c>
      <c r="E3804">
        <v>3000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>
        <f t="shared" si="237"/>
        <v>0</v>
      </c>
      <c r="Q3804" s="5" t="s">
        <v>8317</v>
      </c>
      <c r="R3804" t="s">
        <v>8359</v>
      </c>
      <c r="S3804" s="9">
        <f t="shared" si="238"/>
        <v>42268.917893518512</v>
      </c>
      <c r="T3804" s="9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5">
        <f t="shared" si="236"/>
        <v>-9642</v>
      </c>
      <c r="E3805">
        <v>12000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>
        <f t="shared" si="237"/>
        <v>1179</v>
      </c>
      <c r="Q3805" s="5" t="s">
        <v>8317</v>
      </c>
      <c r="R3805" t="s">
        <v>8359</v>
      </c>
      <c r="S3805" s="9">
        <f t="shared" si="238"/>
        <v>42403.763518518514</v>
      </c>
      <c r="T3805" s="9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5">
        <f t="shared" si="236"/>
        <v>-8000</v>
      </c>
      <c r="E3806">
        <v>8000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>
        <f t="shared" si="237"/>
        <v>0</v>
      </c>
      <c r="Q3806" s="5" t="s">
        <v>8317</v>
      </c>
      <c r="R3806" t="s">
        <v>8359</v>
      </c>
      <c r="S3806" s="9">
        <f t="shared" si="238"/>
        <v>42526.801203703704</v>
      </c>
      <c r="T3806" s="9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5">
        <f t="shared" si="236"/>
        <v>-149997</v>
      </c>
      <c r="E3807">
        <v>150000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>
        <f t="shared" si="237"/>
        <v>1.5</v>
      </c>
      <c r="Q3807" s="5" t="s">
        <v>8317</v>
      </c>
      <c r="R3807" t="s">
        <v>8359</v>
      </c>
      <c r="S3807" s="9">
        <f t="shared" si="238"/>
        <v>41849.678703703699</v>
      </c>
      <c r="T3807" s="9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5">
        <f t="shared" si="236"/>
        <v>-7495</v>
      </c>
      <c r="E3808">
        <v>7500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>
        <f t="shared" si="237"/>
        <v>2.5</v>
      </c>
      <c r="Q3808" s="5" t="s">
        <v>8317</v>
      </c>
      <c r="R3808" t="s">
        <v>8359</v>
      </c>
      <c r="S3808" s="9">
        <f t="shared" si="238"/>
        <v>41799.050706018512</v>
      </c>
      <c r="T3808" s="9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5">
        <f t="shared" si="236"/>
        <v>-1045</v>
      </c>
      <c r="E3809">
        <v>1500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>
        <f t="shared" si="237"/>
        <v>227.5</v>
      </c>
      <c r="Q3809" s="5" t="s">
        <v>8317</v>
      </c>
      <c r="R3809" t="s">
        <v>8359</v>
      </c>
      <c r="S3809" s="9">
        <f t="shared" si="238"/>
        <v>42090.700682870367</v>
      </c>
      <c r="T3809" s="9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5">
        <f t="shared" si="236"/>
        <v>0</v>
      </c>
      <c r="E3810"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>
        <f t="shared" si="237"/>
        <v>500</v>
      </c>
      <c r="Q3810" s="5" t="s">
        <v>8317</v>
      </c>
      <c r="R3810" t="s">
        <v>8318</v>
      </c>
      <c r="S3810" s="9">
        <f t="shared" si="238"/>
        <v>42059.24559027778</v>
      </c>
      <c r="T3810" s="9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5">
        <f t="shared" si="236"/>
        <v>25</v>
      </c>
      <c r="E3811"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>
        <f t="shared" si="237"/>
        <v>1012.5</v>
      </c>
      <c r="Q3811" s="5" t="s">
        <v>8317</v>
      </c>
      <c r="R3811" t="s">
        <v>8318</v>
      </c>
      <c r="S3811" s="9">
        <f t="shared" si="238"/>
        <v>41800.318368055552</v>
      </c>
      <c r="T3811" s="9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5">
        <f t="shared" si="236"/>
        <v>326</v>
      </c>
      <c r="E3812"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>
        <f t="shared" si="237"/>
        <v>913</v>
      </c>
      <c r="Q3812" s="5" t="s">
        <v>8317</v>
      </c>
      <c r="R3812" t="s">
        <v>8318</v>
      </c>
      <c r="S3812" s="9">
        <f t="shared" si="238"/>
        <v>42054.640717592592</v>
      </c>
      <c r="T3812" s="9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5">
        <f t="shared" si="236"/>
        <v>575</v>
      </c>
      <c r="E3813"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>
        <f t="shared" si="237"/>
        <v>412.5</v>
      </c>
      <c r="Q3813" s="5" t="s">
        <v>8317</v>
      </c>
      <c r="R3813" t="s">
        <v>8318</v>
      </c>
      <c r="S3813" s="9">
        <f t="shared" si="238"/>
        <v>42487.418668981474</v>
      </c>
      <c r="T3813" s="9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5">
        <f t="shared" si="236"/>
        <v>191</v>
      </c>
      <c r="E3814"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>
        <f t="shared" si="237"/>
        <v>1095.5</v>
      </c>
      <c r="Q3814" s="5" t="s">
        <v>8317</v>
      </c>
      <c r="R3814" t="s">
        <v>8318</v>
      </c>
      <c r="S3814" s="9">
        <f t="shared" si="238"/>
        <v>42109.542916666665</v>
      </c>
      <c r="T3814" s="9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5">
        <f t="shared" si="236"/>
        <v>19.989999999999782</v>
      </c>
      <c r="E3815"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>
        <f t="shared" si="237"/>
        <v>1059.9949999999999</v>
      </c>
      <c r="Q3815" s="5" t="s">
        <v>8317</v>
      </c>
      <c r="R3815" t="s">
        <v>8318</v>
      </c>
      <c r="S3815" s="9">
        <f t="shared" si="238"/>
        <v>42497.067372685182</v>
      </c>
      <c r="T3815" s="9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5">
        <f t="shared" si="236"/>
        <v>602</v>
      </c>
      <c r="E3816"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>
        <f t="shared" si="237"/>
        <v>1051</v>
      </c>
      <c r="Q3816" s="5" t="s">
        <v>8317</v>
      </c>
      <c r="R3816" t="s">
        <v>8318</v>
      </c>
      <c r="S3816" s="9">
        <f t="shared" si="238"/>
        <v>42058.695740740739</v>
      </c>
      <c r="T3816" s="9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5">
        <f t="shared" si="236"/>
        <v>9.9999999999909051E-3</v>
      </c>
      <c r="E3817"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>
        <f t="shared" si="237"/>
        <v>500.005</v>
      </c>
      <c r="Q3817" s="5" t="s">
        <v>8317</v>
      </c>
      <c r="R3817" t="s">
        <v>8318</v>
      </c>
      <c r="S3817" s="9">
        <f t="shared" si="238"/>
        <v>42207.051585648143</v>
      </c>
      <c r="T3817" s="9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5">
        <f t="shared" si="236"/>
        <v>288.56999999999994</v>
      </c>
      <c r="E3818"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>
        <f t="shared" si="237"/>
        <v>894.28499999999997</v>
      </c>
      <c r="Q3818" s="5" t="s">
        <v>8317</v>
      </c>
      <c r="R3818" t="s">
        <v>8318</v>
      </c>
      <c r="S3818" s="9">
        <f t="shared" si="238"/>
        <v>41807.481747685182</v>
      </c>
      <c r="T3818" s="9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5">
        <f t="shared" si="236"/>
        <v>145</v>
      </c>
      <c r="E3819"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>
        <f t="shared" si="237"/>
        <v>1072.5</v>
      </c>
      <c r="Q3819" s="5" t="s">
        <v>8317</v>
      </c>
      <c r="R3819" t="s">
        <v>8318</v>
      </c>
      <c r="S3819" s="9">
        <f t="shared" si="238"/>
        <v>42284.488611111105</v>
      </c>
      <c r="T3819" s="9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5">
        <f t="shared" si="236"/>
        <v>320</v>
      </c>
      <c r="E3820"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>
        <f t="shared" si="237"/>
        <v>285</v>
      </c>
      <c r="Q3820" s="5" t="s">
        <v>8317</v>
      </c>
      <c r="R3820" t="s">
        <v>8318</v>
      </c>
      <c r="S3820" s="9">
        <f t="shared" si="238"/>
        <v>42045.634050925924</v>
      </c>
      <c r="T3820" s="9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5">
        <f t="shared" si="236"/>
        <v>64</v>
      </c>
      <c r="E3821"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>
        <f t="shared" si="237"/>
        <v>532</v>
      </c>
      <c r="Q3821" s="5" t="s">
        <v>8317</v>
      </c>
      <c r="R3821" t="s">
        <v>8318</v>
      </c>
      <c r="S3821" s="9">
        <f t="shared" si="238"/>
        <v>42184.001203703701</v>
      </c>
      <c r="T3821" s="9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5">
        <f t="shared" si="236"/>
        <v>130</v>
      </c>
      <c r="E3822"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>
        <f t="shared" si="237"/>
        <v>215</v>
      </c>
      <c r="Q3822" s="5" t="s">
        <v>8317</v>
      </c>
      <c r="R3822" t="s">
        <v>8318</v>
      </c>
      <c r="S3822" s="9">
        <f t="shared" si="238"/>
        <v>42160.443483796298</v>
      </c>
      <c r="T3822" s="9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5">
        <f t="shared" si="236"/>
        <v>159</v>
      </c>
      <c r="E3823"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>
        <f t="shared" si="237"/>
        <v>1829.5</v>
      </c>
      <c r="Q3823" s="5" t="s">
        <v>8317</v>
      </c>
      <c r="R3823" t="s">
        <v>8318</v>
      </c>
      <c r="S3823" s="9">
        <f t="shared" si="238"/>
        <v>42340.972303240742</v>
      </c>
      <c r="T3823" s="9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5">
        <f t="shared" si="236"/>
        <v>501</v>
      </c>
      <c r="E3824"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>
        <f t="shared" si="237"/>
        <v>2750.5</v>
      </c>
      <c r="Q3824" s="5" t="s">
        <v>8317</v>
      </c>
      <c r="R3824" t="s">
        <v>8318</v>
      </c>
      <c r="S3824" s="9">
        <f t="shared" si="238"/>
        <v>42329.629826388882</v>
      </c>
      <c r="T3824" s="9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5">
        <f t="shared" si="236"/>
        <v>150</v>
      </c>
      <c r="E3825"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>
        <f t="shared" si="237"/>
        <v>1325</v>
      </c>
      <c r="Q3825" s="5" t="s">
        <v>8317</v>
      </c>
      <c r="R3825" t="s">
        <v>8318</v>
      </c>
      <c r="S3825" s="9">
        <f t="shared" si="238"/>
        <v>42170.701898148145</v>
      </c>
      <c r="T3825" s="9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5">
        <f t="shared" si="236"/>
        <v>20</v>
      </c>
      <c r="E3826"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>
        <f t="shared" si="237"/>
        <v>135</v>
      </c>
      <c r="Q3826" s="5" t="s">
        <v>8317</v>
      </c>
      <c r="R3826" t="s">
        <v>8318</v>
      </c>
      <c r="S3826" s="9">
        <f t="shared" si="238"/>
        <v>42571.417858796289</v>
      </c>
      <c r="T3826" s="9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5">
        <f t="shared" si="236"/>
        <v>271</v>
      </c>
      <c r="E3827"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>
        <f t="shared" si="237"/>
        <v>2635.5</v>
      </c>
      <c r="Q3827" s="5" t="s">
        <v>8317</v>
      </c>
      <c r="R3827" t="s">
        <v>8318</v>
      </c>
      <c r="S3827" s="9">
        <f t="shared" si="238"/>
        <v>42150.861273148148</v>
      </c>
      <c r="T3827" s="9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5">
        <f t="shared" si="236"/>
        <v>115</v>
      </c>
      <c r="E3828"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>
        <f t="shared" si="237"/>
        <v>357.5</v>
      </c>
      <c r="Q3828" s="5" t="s">
        <v>8317</v>
      </c>
      <c r="R3828" t="s">
        <v>8318</v>
      </c>
      <c r="S3828" s="9">
        <f t="shared" si="238"/>
        <v>42101.215208333328</v>
      </c>
      <c r="T3828" s="9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5">
        <f t="shared" si="236"/>
        <v>1580</v>
      </c>
      <c r="E3829"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>
        <f t="shared" si="237"/>
        <v>2290</v>
      </c>
      <c r="Q3829" s="5" t="s">
        <v>8317</v>
      </c>
      <c r="R3829" t="s">
        <v>8318</v>
      </c>
      <c r="S3829" s="9">
        <f t="shared" si="238"/>
        <v>42034.719918981478</v>
      </c>
      <c r="T3829" s="9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5">
        <f t="shared" si="236"/>
        <v>0</v>
      </c>
      <c r="E3830"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>
        <f t="shared" si="237"/>
        <v>2500</v>
      </c>
      <c r="Q3830" s="5" t="s">
        <v>8317</v>
      </c>
      <c r="R3830" t="s">
        <v>8318</v>
      </c>
      <c r="S3830" s="9">
        <f t="shared" si="238"/>
        <v>41944.319293981483</v>
      </c>
      <c r="T3830" s="9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5">
        <f t="shared" si="236"/>
        <v>1</v>
      </c>
      <c r="E3831"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>
        <f t="shared" si="237"/>
        <v>250.5</v>
      </c>
      <c r="Q3831" s="5" t="s">
        <v>8317</v>
      </c>
      <c r="R3831" t="s">
        <v>8318</v>
      </c>
      <c r="S3831" s="9">
        <f t="shared" si="238"/>
        <v>42593.657071759262</v>
      </c>
      <c r="T3831" s="9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5">
        <f t="shared" si="236"/>
        <v>125</v>
      </c>
      <c r="E3832"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>
        <f t="shared" si="237"/>
        <v>112.5</v>
      </c>
      <c r="Q3832" s="5" t="s">
        <v>8317</v>
      </c>
      <c r="R3832" t="s">
        <v>8318</v>
      </c>
      <c r="S3832" s="9">
        <f t="shared" si="238"/>
        <v>42503.532534722217</v>
      </c>
      <c r="T3832" s="9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5">
        <f t="shared" si="236"/>
        <v>30.110000000000014</v>
      </c>
      <c r="E3833"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>
        <f t="shared" si="237"/>
        <v>265.05500000000001</v>
      </c>
      <c r="Q3833" s="5" t="s">
        <v>8317</v>
      </c>
      <c r="R3833" t="s">
        <v>8318</v>
      </c>
      <c r="S3833" s="9">
        <f t="shared" si="238"/>
        <v>41927.640567129631</v>
      </c>
      <c r="T3833" s="9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5">
        <f t="shared" si="236"/>
        <v>56</v>
      </c>
      <c r="E3834"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>
        <f t="shared" si="237"/>
        <v>628</v>
      </c>
      <c r="Q3834" s="5" t="s">
        <v>8317</v>
      </c>
      <c r="R3834" t="s">
        <v>8318</v>
      </c>
      <c r="S3834" s="9">
        <f t="shared" si="238"/>
        <v>42374.906655092585</v>
      </c>
      <c r="T3834" s="9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5">
        <f t="shared" si="236"/>
        <v>200</v>
      </c>
      <c r="E3835"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>
        <f t="shared" si="237"/>
        <v>700</v>
      </c>
      <c r="Q3835" s="5" t="s">
        <v>8317</v>
      </c>
      <c r="R3835" t="s">
        <v>8318</v>
      </c>
      <c r="S3835" s="9">
        <f t="shared" si="238"/>
        <v>41963.664027777777</v>
      </c>
      <c r="T3835" s="9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5">
        <f t="shared" si="236"/>
        <v>271</v>
      </c>
      <c r="E3836"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>
        <f t="shared" si="237"/>
        <v>1635.5</v>
      </c>
      <c r="Q3836" s="5" t="s">
        <v>8317</v>
      </c>
      <c r="R3836" t="s">
        <v>8318</v>
      </c>
      <c r="S3836" s="9">
        <f t="shared" si="238"/>
        <v>42143.236886574072</v>
      </c>
      <c r="T3836" s="9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5">
        <f t="shared" si="236"/>
        <v>120</v>
      </c>
      <c r="E3837"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>
        <f t="shared" si="237"/>
        <v>160</v>
      </c>
      <c r="Q3837" s="5" t="s">
        <v>8317</v>
      </c>
      <c r="R3837" t="s">
        <v>8318</v>
      </c>
      <c r="S3837" s="9">
        <f t="shared" si="238"/>
        <v>42460.733888888884</v>
      </c>
      <c r="T3837" s="9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5">
        <f t="shared" si="236"/>
        <v>100</v>
      </c>
      <c r="E3838"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>
        <f t="shared" si="237"/>
        <v>450</v>
      </c>
      <c r="Q3838" s="5" t="s">
        <v>8317</v>
      </c>
      <c r="R3838" t="s">
        <v>8318</v>
      </c>
      <c r="S3838" s="9">
        <f t="shared" si="238"/>
        <v>42553.718194444438</v>
      </c>
      <c r="T3838" s="9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5">
        <f t="shared" si="236"/>
        <v>42</v>
      </c>
      <c r="E3839"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>
        <f t="shared" si="237"/>
        <v>1021</v>
      </c>
      <c r="Q3839" s="5" t="s">
        <v>8317</v>
      </c>
      <c r="R3839" t="s">
        <v>8318</v>
      </c>
      <c r="S3839" s="9">
        <f t="shared" si="238"/>
        <v>42152.557384259257</v>
      </c>
      <c r="T3839" s="9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5">
        <f t="shared" si="236"/>
        <v>824</v>
      </c>
      <c r="E3840"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>
        <f t="shared" si="237"/>
        <v>50412</v>
      </c>
      <c r="Q3840" s="5" t="s">
        <v>8317</v>
      </c>
      <c r="R3840" t="s">
        <v>8318</v>
      </c>
      <c r="S3840" s="9">
        <f t="shared" si="238"/>
        <v>42116.502418981479</v>
      </c>
      <c r="T3840" s="9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5">
        <f t="shared" si="236"/>
        <v>25</v>
      </c>
      <c r="E3841"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>
        <f t="shared" si="237"/>
        <v>1012.5</v>
      </c>
      <c r="Q3841" s="5" t="s">
        <v>8317</v>
      </c>
      <c r="R3841" t="s">
        <v>8318</v>
      </c>
      <c r="S3841" s="9">
        <f t="shared" si="238"/>
        <v>42154.934305555558</v>
      </c>
      <c r="T3841" s="9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5">
        <f t="shared" si="236"/>
        <v>64</v>
      </c>
      <c r="E3842"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>
        <f t="shared" si="237"/>
        <v>32.5</v>
      </c>
      <c r="Q3842" s="5" t="s">
        <v>8317</v>
      </c>
      <c r="R3842" t="s">
        <v>8318</v>
      </c>
      <c r="S3842" s="9">
        <f t="shared" si="238"/>
        <v>42432.493391203701</v>
      </c>
      <c r="T3842" s="9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5">
        <f t="shared" ref="D3843:D3906" si="240">F3843-E3843</f>
        <v>-9128</v>
      </c>
      <c r="E3843">
        <v>10000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>
        <f t="shared" ref="P3843:P3906" si="241">AVERAGE(D3843:E3843)</f>
        <v>436</v>
      </c>
      <c r="Q3843" s="5" t="s">
        <v>8317</v>
      </c>
      <c r="R3843" t="s">
        <v>8318</v>
      </c>
      <c r="S3843" s="9">
        <f t="shared" ref="S3843:S3906" si="242">(K3843/86400)+25569+(-5/24)</f>
        <v>41780.57739583333</v>
      </c>
      <c r="T3843" s="9">
        <f t="shared" ref="T3843:T3906" si="243">(J3843/86400)+25569+(-5/24)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5">
        <f t="shared" si="240"/>
        <v>-3903</v>
      </c>
      <c r="E3844">
        <v>5000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>
        <f t="shared" si="241"/>
        <v>548.5</v>
      </c>
      <c r="Q3844" s="5" t="s">
        <v>8317</v>
      </c>
      <c r="R3844" t="s">
        <v>8318</v>
      </c>
      <c r="S3844" s="9">
        <f t="shared" si="242"/>
        <v>41740.285324074073</v>
      </c>
      <c r="T3844" s="9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5">
        <f t="shared" si="240"/>
        <v>-3935</v>
      </c>
      <c r="E3845">
        <v>5000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>
        <f t="shared" si="241"/>
        <v>532.5</v>
      </c>
      <c r="Q3845" s="5" t="s">
        <v>8317</v>
      </c>
      <c r="R3845" t="s">
        <v>8318</v>
      </c>
      <c r="S3845" s="9">
        <f t="shared" si="242"/>
        <v>41765.864166666666</v>
      </c>
      <c r="T3845" s="9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5">
        <f t="shared" si="240"/>
        <v>-5734</v>
      </c>
      <c r="E3846">
        <v>9800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>
        <f t="shared" si="241"/>
        <v>2033</v>
      </c>
      <c r="Q3846" s="5" t="s">
        <v>8317</v>
      </c>
      <c r="R3846" t="s">
        <v>8318</v>
      </c>
      <c r="S3846" s="9">
        <f t="shared" si="242"/>
        <v>41766.408958333333</v>
      </c>
      <c r="T3846" s="9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5">
        <f t="shared" si="240"/>
        <v>-39158</v>
      </c>
      <c r="E3847">
        <v>40000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>
        <f t="shared" si="241"/>
        <v>421</v>
      </c>
      <c r="Q3847" s="5" t="s">
        <v>8317</v>
      </c>
      <c r="R3847" t="s">
        <v>8318</v>
      </c>
      <c r="S3847" s="9">
        <f t="shared" si="242"/>
        <v>42248.418680555558</v>
      </c>
      <c r="T3847" s="9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5">
        <f t="shared" si="240"/>
        <v>-6811</v>
      </c>
      <c r="E3848">
        <v>7000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>
        <f t="shared" si="241"/>
        <v>94.5</v>
      </c>
      <c r="Q3848" s="5" t="s">
        <v>8317</v>
      </c>
      <c r="R3848" t="s">
        <v>8318</v>
      </c>
      <c r="S3848" s="9">
        <f t="shared" si="242"/>
        <v>41885.01321759259</v>
      </c>
      <c r="T3848" s="9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5">
        <f t="shared" si="240"/>
        <v>-8803</v>
      </c>
      <c r="E3849">
        <v>10500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>
        <f t="shared" si="241"/>
        <v>848.5</v>
      </c>
      <c r="Q3849" s="5" t="s">
        <v>8317</v>
      </c>
      <c r="R3849" t="s">
        <v>8318</v>
      </c>
      <c r="S3849" s="9">
        <f t="shared" si="242"/>
        <v>42159.016099537032</v>
      </c>
      <c r="T3849" s="9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5">
        <f t="shared" si="240"/>
        <v>-10871</v>
      </c>
      <c r="E3850">
        <v>13000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>
        <f t="shared" si="241"/>
        <v>1064.5</v>
      </c>
      <c r="Q3850" s="5" t="s">
        <v>8317</v>
      </c>
      <c r="R3850" t="s">
        <v>8318</v>
      </c>
      <c r="S3850" s="9">
        <f t="shared" si="242"/>
        <v>42265.608668981477</v>
      </c>
      <c r="T3850" s="9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5">
        <f t="shared" si="240"/>
        <v>-27887</v>
      </c>
      <c r="E3851">
        <v>30000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>
        <f t="shared" si="241"/>
        <v>1056.5</v>
      </c>
      <c r="Q3851" s="5" t="s">
        <v>8317</v>
      </c>
      <c r="R3851" t="s">
        <v>8318</v>
      </c>
      <c r="S3851" s="9">
        <f t="shared" si="242"/>
        <v>42136.558842592589</v>
      </c>
      <c r="T3851" s="9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5">
        <f t="shared" si="240"/>
        <v>-962</v>
      </c>
      <c r="E3852">
        <v>1000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>
        <f t="shared" si="241"/>
        <v>19</v>
      </c>
      <c r="Q3852" s="5" t="s">
        <v>8317</v>
      </c>
      <c r="R3852" t="s">
        <v>8318</v>
      </c>
      <c r="S3852" s="9">
        <f t="shared" si="242"/>
        <v>41974.916006944441</v>
      </c>
      <c r="T3852" s="9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5">
        <f t="shared" si="240"/>
        <v>-1648</v>
      </c>
      <c r="E3853">
        <v>2500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>
        <f t="shared" si="241"/>
        <v>426</v>
      </c>
      <c r="Q3853" s="5" t="s">
        <v>8317</v>
      </c>
      <c r="R3853" t="s">
        <v>8318</v>
      </c>
      <c r="S3853" s="9">
        <f t="shared" si="242"/>
        <v>42172.23123842592</v>
      </c>
      <c r="T3853" s="9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5">
        <f t="shared" si="240"/>
        <v>-9980</v>
      </c>
      <c r="E3854">
        <v>10000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>
        <f t="shared" si="241"/>
        <v>10</v>
      </c>
      <c r="Q3854" s="5" t="s">
        <v>8317</v>
      </c>
      <c r="R3854" t="s">
        <v>8318</v>
      </c>
      <c r="S3854" s="9">
        <f t="shared" si="242"/>
        <v>42064.982361111113</v>
      </c>
      <c r="T3854" s="9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5">
        <f t="shared" si="240"/>
        <v>-99974</v>
      </c>
      <c r="E3855">
        <v>100000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>
        <f t="shared" si="241"/>
        <v>13</v>
      </c>
      <c r="Q3855" s="5" t="s">
        <v>8317</v>
      </c>
      <c r="R3855" t="s">
        <v>8318</v>
      </c>
      <c r="S3855" s="9">
        <f t="shared" si="242"/>
        <v>41848.631689814814</v>
      </c>
      <c r="T3855" s="9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5">
        <f t="shared" si="240"/>
        <v>-9212</v>
      </c>
      <c r="E3856">
        <v>11000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>
        <f t="shared" si="241"/>
        <v>894</v>
      </c>
      <c r="Q3856" s="5" t="s">
        <v>8317</v>
      </c>
      <c r="R3856" t="s">
        <v>8318</v>
      </c>
      <c r="S3856" s="9">
        <f t="shared" si="242"/>
        <v>42103.67659722222</v>
      </c>
      <c r="T3856" s="9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5">
        <f t="shared" si="240"/>
        <v>-975</v>
      </c>
      <c r="E3857">
        <v>1000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>
        <f t="shared" si="241"/>
        <v>12.5</v>
      </c>
      <c r="Q3857" s="5" t="s">
        <v>8317</v>
      </c>
      <c r="R3857" t="s">
        <v>8318</v>
      </c>
      <c r="S3857" s="9">
        <f t="shared" si="242"/>
        <v>42059.762395833335</v>
      </c>
      <c r="T3857" s="9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5">
        <f t="shared" si="240"/>
        <v>-4999</v>
      </c>
      <c r="E3858">
        <v>5000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>
        <f t="shared" si="241"/>
        <v>0.5</v>
      </c>
      <c r="Q3858" s="5" t="s">
        <v>8317</v>
      </c>
      <c r="R3858" t="s">
        <v>8318</v>
      </c>
      <c r="S3858" s="9">
        <f t="shared" si="242"/>
        <v>42041.534756944442</v>
      </c>
      <c r="T3858" s="9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5">
        <f t="shared" si="240"/>
        <v>-4740</v>
      </c>
      <c r="E3859">
        <v>5000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>
        <f t="shared" si="241"/>
        <v>130</v>
      </c>
      <c r="Q3859" s="5" t="s">
        <v>8317</v>
      </c>
      <c r="R3859" t="s">
        <v>8318</v>
      </c>
      <c r="S3859" s="9">
        <f t="shared" si="242"/>
        <v>41829.528819444444</v>
      </c>
      <c r="T3859" s="9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5">
        <f t="shared" si="240"/>
        <v>-490</v>
      </c>
      <c r="E3860">
        <v>500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>
        <f t="shared" si="241"/>
        <v>5</v>
      </c>
      <c r="Q3860" s="5" t="s">
        <v>8317</v>
      </c>
      <c r="R3860" t="s">
        <v>8318</v>
      </c>
      <c r="S3860" s="9">
        <f t="shared" si="242"/>
        <v>42128.222731481474</v>
      </c>
      <c r="T3860" s="9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5">
        <f t="shared" si="240"/>
        <v>-2499</v>
      </c>
      <c r="E3861">
        <v>2500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>
        <f t="shared" si="241"/>
        <v>0.5</v>
      </c>
      <c r="Q3861" s="5" t="s">
        <v>8317</v>
      </c>
      <c r="R3861" t="s">
        <v>8318</v>
      </c>
      <c r="S3861" s="9">
        <f t="shared" si="242"/>
        <v>41789.685266203705</v>
      </c>
      <c r="T3861" s="9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5">
        <f t="shared" si="240"/>
        <v>-4940</v>
      </c>
      <c r="E3862">
        <v>6000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>
        <f t="shared" si="241"/>
        <v>530</v>
      </c>
      <c r="Q3862" s="5" t="s">
        <v>8317</v>
      </c>
      <c r="R3862" t="s">
        <v>8318</v>
      </c>
      <c r="S3862" s="9">
        <f t="shared" si="242"/>
        <v>41833.452662037038</v>
      </c>
      <c r="T3862" s="9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5">
        <f t="shared" si="240"/>
        <v>-1900</v>
      </c>
      <c r="E3863">
        <v>2000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>
        <f t="shared" si="241"/>
        <v>50</v>
      </c>
      <c r="Q3863" s="5" t="s">
        <v>8317</v>
      </c>
      <c r="R3863" t="s">
        <v>8318</v>
      </c>
      <c r="S3863" s="9">
        <f t="shared" si="242"/>
        <v>41914.381678240738</v>
      </c>
      <c r="T3863" s="9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5">
        <f t="shared" si="240"/>
        <v>-7499</v>
      </c>
      <c r="E3864">
        <v>7500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>
        <f t="shared" si="241"/>
        <v>0.5</v>
      </c>
      <c r="Q3864" s="5" t="s">
        <v>8317</v>
      </c>
      <c r="R3864" t="s">
        <v>8318</v>
      </c>
      <c r="S3864" s="9">
        <f t="shared" si="242"/>
        <v>42611.052731481475</v>
      </c>
      <c r="T3864" s="9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5">
        <f t="shared" si="240"/>
        <v>-6000</v>
      </c>
      <c r="E3865">
        <v>6000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>
        <f t="shared" si="241"/>
        <v>0</v>
      </c>
      <c r="Q3865" s="5" t="s">
        <v>8317</v>
      </c>
      <c r="R3865" t="s">
        <v>8318</v>
      </c>
      <c r="S3865" s="9">
        <f t="shared" si="242"/>
        <v>42253.424826388888</v>
      </c>
      <c r="T3865" s="9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5">
        <f t="shared" si="240"/>
        <v>-4940</v>
      </c>
      <c r="E3866">
        <v>5000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>
        <f t="shared" si="241"/>
        <v>30</v>
      </c>
      <c r="Q3866" s="5" t="s">
        <v>8317</v>
      </c>
      <c r="R3866" t="s">
        <v>8318</v>
      </c>
      <c r="S3866" s="9">
        <f t="shared" si="242"/>
        <v>42295.683495370373</v>
      </c>
      <c r="T3866" s="9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5">
        <f t="shared" si="240"/>
        <v>-1763</v>
      </c>
      <c r="E3867">
        <v>2413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>
        <f t="shared" si="241"/>
        <v>325</v>
      </c>
      <c r="Q3867" s="5" t="s">
        <v>8317</v>
      </c>
      <c r="R3867" t="s">
        <v>8318</v>
      </c>
      <c r="S3867" s="9">
        <f t="shared" si="242"/>
        <v>41841.44326388889</v>
      </c>
      <c r="T3867" s="9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5">
        <f t="shared" si="240"/>
        <v>-1989</v>
      </c>
      <c r="E3868">
        <v>2000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>
        <f t="shared" si="241"/>
        <v>5.5</v>
      </c>
      <c r="Q3868" s="5" t="s">
        <v>8317</v>
      </c>
      <c r="R3868" t="s">
        <v>8318</v>
      </c>
      <c r="S3868" s="9">
        <f t="shared" si="242"/>
        <v>42402.738668981481</v>
      </c>
      <c r="T3868" s="9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5">
        <f t="shared" si="240"/>
        <v>-1749</v>
      </c>
      <c r="E3869">
        <v>2000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>
        <f t="shared" si="241"/>
        <v>125.5</v>
      </c>
      <c r="Q3869" s="5" t="s">
        <v>8317</v>
      </c>
      <c r="R3869" t="s">
        <v>8318</v>
      </c>
      <c r="S3869" s="9">
        <f t="shared" si="242"/>
        <v>42509.605775462966</v>
      </c>
      <c r="T3869" s="9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5">
        <f t="shared" si="240"/>
        <v>-4990</v>
      </c>
      <c r="E3870">
        <v>5000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>
        <f t="shared" si="241"/>
        <v>5</v>
      </c>
      <c r="Q3870" s="5" t="s">
        <v>8317</v>
      </c>
      <c r="R3870" t="s">
        <v>8359</v>
      </c>
      <c r="S3870" s="9">
        <f t="shared" si="242"/>
        <v>41865.45144675926</v>
      </c>
      <c r="T3870" s="9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5">
        <f t="shared" si="240"/>
        <v>-12659</v>
      </c>
      <c r="E3871">
        <v>13111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>
        <f t="shared" si="241"/>
        <v>226</v>
      </c>
      <c r="Q3871" s="5" t="s">
        <v>8317</v>
      </c>
      <c r="R3871" t="s">
        <v>8359</v>
      </c>
      <c r="S3871" s="9">
        <f t="shared" si="242"/>
        <v>42047.516111111108</v>
      </c>
      <c r="T3871" s="9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5">
        <f t="shared" si="240"/>
        <v>-8500</v>
      </c>
      <c r="E3872">
        <v>10000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>
        <f t="shared" si="241"/>
        <v>750</v>
      </c>
      <c r="Q3872" s="5" t="s">
        <v>8317</v>
      </c>
      <c r="R3872" t="s">
        <v>8359</v>
      </c>
      <c r="S3872" s="9">
        <f t="shared" si="242"/>
        <v>41792.963865740741</v>
      </c>
      <c r="T3872" s="9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5">
        <f t="shared" si="240"/>
        <v>-1460</v>
      </c>
      <c r="E3873">
        <v>1500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>
        <f t="shared" si="241"/>
        <v>20</v>
      </c>
      <c r="Q3873" s="5" t="s">
        <v>8317</v>
      </c>
      <c r="R3873" t="s">
        <v>8359</v>
      </c>
      <c r="S3873" s="9">
        <f t="shared" si="242"/>
        <v>42763.572337962956</v>
      </c>
      <c r="T3873" s="9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5">
        <f t="shared" si="240"/>
        <v>-15000</v>
      </c>
      <c r="E3874"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>
        <f t="shared" si="241"/>
        <v>0</v>
      </c>
      <c r="Q3874" s="5" t="s">
        <v>8317</v>
      </c>
      <c r="R3874" t="s">
        <v>8359</v>
      </c>
      <c r="S3874" s="9">
        <f t="shared" si="242"/>
        <v>42179.9374537037</v>
      </c>
      <c r="T3874" s="9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5">
        <f t="shared" si="240"/>
        <v>-5500</v>
      </c>
      <c r="E3875"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>
        <f t="shared" si="241"/>
        <v>0</v>
      </c>
      <c r="Q3875" s="5" t="s">
        <v>8317</v>
      </c>
      <c r="R3875" t="s">
        <v>8359</v>
      </c>
      <c r="S3875" s="9">
        <f t="shared" si="242"/>
        <v>42255.487673611111</v>
      </c>
      <c r="T3875" s="9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5">
        <f t="shared" si="240"/>
        <v>-620</v>
      </c>
      <c r="E3876">
        <v>620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>
        <f t="shared" si="241"/>
        <v>0</v>
      </c>
      <c r="Q3876" s="5" t="s">
        <v>8317</v>
      </c>
      <c r="R3876" t="s">
        <v>8359</v>
      </c>
      <c r="S3876" s="9">
        <f t="shared" si="242"/>
        <v>42006.808124999996</v>
      </c>
      <c r="T3876" s="9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5">
        <f t="shared" si="240"/>
        <v>-30000</v>
      </c>
      <c r="E3877">
        <v>30000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>
        <f t="shared" si="241"/>
        <v>0</v>
      </c>
      <c r="Q3877" s="5" t="s">
        <v>8317</v>
      </c>
      <c r="R3877" t="s">
        <v>8359</v>
      </c>
      <c r="S3877" s="9">
        <f t="shared" si="242"/>
        <v>42615.138483796291</v>
      </c>
      <c r="T3877" s="9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5">
        <f t="shared" si="240"/>
        <v>-1841</v>
      </c>
      <c r="E3878">
        <v>3900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>
        <f t="shared" si="241"/>
        <v>1029.5</v>
      </c>
      <c r="Q3878" s="5" t="s">
        <v>8317</v>
      </c>
      <c r="R3878" t="s">
        <v>8359</v>
      </c>
      <c r="S3878" s="9">
        <f t="shared" si="242"/>
        <v>42372.415833333333</v>
      </c>
      <c r="T3878" s="9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5">
        <f t="shared" si="240"/>
        <v>-23759</v>
      </c>
      <c r="E3879">
        <v>25000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>
        <f t="shared" si="241"/>
        <v>620.5</v>
      </c>
      <c r="Q3879" s="5" t="s">
        <v>8317</v>
      </c>
      <c r="R3879" t="s">
        <v>8359</v>
      </c>
      <c r="S3879" s="9">
        <f t="shared" si="242"/>
        <v>42682.469351851854</v>
      </c>
      <c r="T3879" s="9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5">
        <f t="shared" si="240"/>
        <v>-17990</v>
      </c>
      <c r="E3880">
        <v>18000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>
        <f t="shared" si="241"/>
        <v>5</v>
      </c>
      <c r="Q3880" s="5" t="s">
        <v>8317</v>
      </c>
      <c r="R3880" t="s">
        <v>8359</v>
      </c>
      <c r="S3880" s="9">
        <f t="shared" si="242"/>
        <v>42154.610486111109</v>
      </c>
      <c r="T3880" s="9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5">
        <f t="shared" si="240"/>
        <v>-15000</v>
      </c>
      <c r="E3881">
        <v>15000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>
        <f t="shared" si="241"/>
        <v>0</v>
      </c>
      <c r="Q3881" s="5" t="s">
        <v>8317</v>
      </c>
      <c r="R3881" t="s">
        <v>8359</v>
      </c>
      <c r="S3881" s="9">
        <f t="shared" si="242"/>
        <v>41999.652731481481</v>
      </c>
      <c r="T3881" s="9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5">
        <f t="shared" si="240"/>
        <v>-6520</v>
      </c>
      <c r="E3882">
        <v>7500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>
        <f t="shared" si="241"/>
        <v>490</v>
      </c>
      <c r="Q3882" s="5" t="s">
        <v>8317</v>
      </c>
      <c r="R3882" t="s">
        <v>8359</v>
      </c>
      <c r="S3882" s="9">
        <f t="shared" si="242"/>
        <v>41815.606712962959</v>
      </c>
      <c r="T3882" s="9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5">
        <f t="shared" si="240"/>
        <v>-475</v>
      </c>
      <c r="E3883">
        <v>500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>
        <f t="shared" si="241"/>
        <v>12.5</v>
      </c>
      <c r="Q3883" s="5" t="s">
        <v>8317</v>
      </c>
      <c r="R3883" t="s">
        <v>8359</v>
      </c>
      <c r="S3883" s="9">
        <f t="shared" si="242"/>
        <v>42755.810173611106</v>
      </c>
      <c r="T3883" s="9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5">
        <f t="shared" si="240"/>
        <v>-30000</v>
      </c>
      <c r="E3884">
        <v>30000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>
        <f t="shared" si="241"/>
        <v>0</v>
      </c>
      <c r="Q3884" s="5" t="s">
        <v>8317</v>
      </c>
      <c r="R3884" t="s">
        <v>8359</v>
      </c>
      <c r="S3884" s="9">
        <f t="shared" si="242"/>
        <v>42373.77511574074</v>
      </c>
      <c r="T3884" s="9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5">
        <f t="shared" si="240"/>
        <v>-15000</v>
      </c>
      <c r="E3885">
        <v>15000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>
        <f t="shared" si="241"/>
        <v>0</v>
      </c>
      <c r="Q3885" s="5" t="s">
        <v>8317</v>
      </c>
      <c r="R3885" t="s">
        <v>8359</v>
      </c>
      <c r="S3885" s="9">
        <f t="shared" si="242"/>
        <v>41854.394317129627</v>
      </c>
      <c r="T3885" s="9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5">
        <f t="shared" si="240"/>
        <v>-10000</v>
      </c>
      <c r="E3886">
        <v>10000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>
        <f t="shared" si="241"/>
        <v>0</v>
      </c>
      <c r="Q3886" s="5" t="s">
        <v>8317</v>
      </c>
      <c r="R3886" t="s">
        <v>8359</v>
      </c>
      <c r="S3886" s="9">
        <f t="shared" si="242"/>
        <v>42065.583240740736</v>
      </c>
      <c r="T3886" s="9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5">
        <f t="shared" si="240"/>
        <v>-375000</v>
      </c>
      <c r="E3887">
        <v>375000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>
        <f t="shared" si="241"/>
        <v>0</v>
      </c>
      <c r="Q3887" s="5" t="s">
        <v>8317</v>
      </c>
      <c r="R3887" t="s">
        <v>8359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 s="15">
        <f t="shared" si="240"/>
        <v>-10000</v>
      </c>
      <c r="E3888">
        <v>10000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>
        <f t="shared" si="241"/>
        <v>0</v>
      </c>
      <c r="Q3888" s="5" t="s">
        <v>8317</v>
      </c>
      <c r="R3888" t="s">
        <v>8359</v>
      </c>
      <c r="S3888" s="9">
        <f t="shared" si="242"/>
        <v>41954.019699074073</v>
      </c>
      <c r="T3888" s="9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5">
        <f t="shared" si="240"/>
        <v>-1965</v>
      </c>
      <c r="E3889">
        <v>2000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>
        <f t="shared" si="241"/>
        <v>17.5</v>
      </c>
      <c r="Q3889" s="5" t="s">
        <v>8317</v>
      </c>
      <c r="R3889" t="s">
        <v>8359</v>
      </c>
      <c r="S3889" s="9">
        <f t="shared" si="242"/>
        <v>42079.649641203701</v>
      </c>
      <c r="T3889" s="9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5">
        <f t="shared" si="240"/>
        <v>-1458</v>
      </c>
      <c r="E3890">
        <v>2000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>
        <f t="shared" si="241"/>
        <v>271</v>
      </c>
      <c r="Q3890" s="5" t="s">
        <v>8317</v>
      </c>
      <c r="R3890" t="s">
        <v>8318</v>
      </c>
      <c r="S3890" s="9">
        <f t="shared" si="242"/>
        <v>42762.337476851848</v>
      </c>
      <c r="T3890" s="9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5">
        <f t="shared" si="240"/>
        <v>-7882</v>
      </c>
      <c r="E3891">
        <v>8000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>
        <f t="shared" si="241"/>
        <v>59</v>
      </c>
      <c r="Q3891" s="5" t="s">
        <v>8317</v>
      </c>
      <c r="R3891" t="s">
        <v>8318</v>
      </c>
      <c r="S3891" s="9">
        <f t="shared" si="242"/>
        <v>41976.796643518515</v>
      </c>
      <c r="T3891" s="9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5">
        <f t="shared" si="240"/>
        <v>-12476</v>
      </c>
      <c r="E3892">
        <v>15000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>
        <f t="shared" si="241"/>
        <v>1262</v>
      </c>
      <c r="Q3892" s="5" t="s">
        <v>8317</v>
      </c>
      <c r="R3892" t="s">
        <v>8318</v>
      </c>
      <c r="S3892" s="9">
        <f t="shared" si="242"/>
        <v>42171.55027777778</v>
      </c>
      <c r="T3892" s="9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5">
        <f t="shared" si="240"/>
        <v>-540</v>
      </c>
      <c r="E3893">
        <v>800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>
        <f t="shared" si="241"/>
        <v>130</v>
      </c>
      <c r="Q3893" s="5" t="s">
        <v>8317</v>
      </c>
      <c r="R3893" t="s">
        <v>8318</v>
      </c>
      <c r="S3893" s="9">
        <f t="shared" si="242"/>
        <v>42055.924120370364</v>
      </c>
      <c r="T3893" s="9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5">
        <f t="shared" si="240"/>
        <v>-1000</v>
      </c>
      <c r="E3894">
        <v>1000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>
        <f t="shared" si="241"/>
        <v>0</v>
      </c>
      <c r="Q3894" s="5" t="s">
        <v>8317</v>
      </c>
      <c r="R3894" t="s">
        <v>8318</v>
      </c>
      <c r="S3894" s="9">
        <f t="shared" si="242"/>
        <v>41867.443946759253</v>
      </c>
      <c r="T3894" s="9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5">
        <f t="shared" si="240"/>
        <v>-39225</v>
      </c>
      <c r="E3895">
        <v>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>
        <f t="shared" si="241"/>
        <v>5387.5</v>
      </c>
      <c r="Q3895" s="5" t="s">
        <v>8317</v>
      </c>
      <c r="R3895" t="s">
        <v>8318</v>
      </c>
      <c r="S3895" s="9">
        <f t="shared" si="242"/>
        <v>41779.449537037035</v>
      </c>
      <c r="T3895" s="9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5">
        <f t="shared" si="240"/>
        <v>-14480</v>
      </c>
      <c r="E3896">
        <v>15000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>
        <f t="shared" si="241"/>
        <v>260</v>
      </c>
      <c r="Q3896" s="5" t="s">
        <v>8317</v>
      </c>
      <c r="R3896" t="s">
        <v>8318</v>
      </c>
      <c r="S3896" s="9">
        <f t="shared" si="242"/>
        <v>42679.750138888885</v>
      </c>
      <c r="T3896" s="9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5">
        <f t="shared" si="240"/>
        <v>-950</v>
      </c>
      <c r="E3897">
        <v>1000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>
        <f t="shared" si="241"/>
        <v>25</v>
      </c>
      <c r="Q3897" s="5" t="s">
        <v>8317</v>
      </c>
      <c r="R3897" t="s">
        <v>8318</v>
      </c>
      <c r="S3897" s="9">
        <f t="shared" si="242"/>
        <v>42032.041875000003</v>
      </c>
      <c r="T3897" s="9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5">
        <f t="shared" si="240"/>
        <v>-1430</v>
      </c>
      <c r="E3898">
        <v>1600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>
        <f t="shared" si="241"/>
        <v>85</v>
      </c>
      <c r="Q3898" s="5" t="s">
        <v>8317</v>
      </c>
      <c r="R3898" t="s">
        <v>8318</v>
      </c>
      <c r="S3898" s="9">
        <f t="shared" si="242"/>
        <v>41792.983541666668</v>
      </c>
      <c r="T3898" s="9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5">
        <f t="shared" si="240"/>
        <v>-2060</v>
      </c>
      <c r="E3899">
        <v>2500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>
        <f t="shared" si="241"/>
        <v>220</v>
      </c>
      <c r="Q3899" s="5" t="s">
        <v>8317</v>
      </c>
      <c r="R3899" t="s">
        <v>8318</v>
      </c>
      <c r="S3899" s="9">
        <f t="shared" si="242"/>
        <v>41982.665312499994</v>
      </c>
      <c r="T3899" s="9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5">
        <f t="shared" si="240"/>
        <v>-1686</v>
      </c>
      <c r="E3900">
        <v>2500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>
        <f t="shared" si="241"/>
        <v>407</v>
      </c>
      <c r="Q3900" s="5" t="s">
        <v>8317</v>
      </c>
      <c r="R3900" t="s">
        <v>8318</v>
      </c>
      <c r="S3900" s="9">
        <f t="shared" si="242"/>
        <v>42193.273958333331</v>
      </c>
      <c r="T3900" s="9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5">
        <f t="shared" si="240"/>
        <v>-9875</v>
      </c>
      <c r="E3901">
        <v>10000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>
        <f t="shared" si="241"/>
        <v>62.5</v>
      </c>
      <c r="Q3901" s="5" t="s">
        <v>8317</v>
      </c>
      <c r="R3901" t="s">
        <v>8318</v>
      </c>
      <c r="S3901" s="9">
        <f t="shared" si="242"/>
        <v>41843.566678240742</v>
      </c>
      <c r="T3901" s="9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5">
        <f t="shared" si="240"/>
        <v>-2365</v>
      </c>
      <c r="E3902">
        <v>2500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>
        <f t="shared" si="241"/>
        <v>67.5</v>
      </c>
      <c r="Q3902" s="5" t="s">
        <v>8317</v>
      </c>
      <c r="R3902" t="s">
        <v>8318</v>
      </c>
      <c r="S3902" s="9">
        <f t="shared" si="242"/>
        <v>42135.884155092594</v>
      </c>
      <c r="T3902" s="9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5">
        <f t="shared" si="240"/>
        <v>-2975</v>
      </c>
      <c r="E3903">
        <v>3000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>
        <f t="shared" si="241"/>
        <v>12.5</v>
      </c>
      <c r="Q3903" s="5" t="s">
        <v>8317</v>
      </c>
      <c r="R3903" t="s">
        <v>8318</v>
      </c>
      <c r="S3903" s="9">
        <f t="shared" si="242"/>
        <v>42317.618043981478</v>
      </c>
      <c r="T3903" s="9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5">
        <f t="shared" si="240"/>
        <v>-1535</v>
      </c>
      <c r="E3904">
        <v>3000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>
        <f t="shared" si="241"/>
        <v>732.5</v>
      </c>
      <c r="Q3904" s="5" t="s">
        <v>8317</v>
      </c>
      <c r="R3904" t="s">
        <v>8318</v>
      </c>
      <c r="S3904" s="9">
        <f t="shared" si="242"/>
        <v>42663.259745370371</v>
      </c>
      <c r="T3904" s="9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5">
        <f t="shared" si="240"/>
        <v>-1500</v>
      </c>
      <c r="E3905">
        <v>1500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>
        <f t="shared" si="241"/>
        <v>0</v>
      </c>
      <c r="Q3905" s="5" t="s">
        <v>8317</v>
      </c>
      <c r="R3905" t="s">
        <v>8318</v>
      </c>
      <c r="S3905" s="9">
        <f t="shared" si="242"/>
        <v>42185.802835648145</v>
      </c>
      <c r="T3905" s="9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5">
        <f t="shared" si="240"/>
        <v>-9997</v>
      </c>
      <c r="E3906">
        <v>10000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>
        <f t="shared" si="241"/>
        <v>1.5</v>
      </c>
      <c r="Q3906" s="5" t="s">
        <v>8317</v>
      </c>
      <c r="R3906" t="s">
        <v>8318</v>
      </c>
      <c r="S3906" s="9">
        <f t="shared" si="242"/>
        <v>42095.020833333336</v>
      </c>
      <c r="T3906" s="9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5">
        <f t="shared" ref="D3907:D3970" si="244">F3907-E3907</f>
        <v>-1327</v>
      </c>
      <c r="E3907">
        <v>1500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>
        <f t="shared" ref="P3907:P3970" si="245">AVERAGE(D3907:E3907)</f>
        <v>86.5</v>
      </c>
      <c r="Q3907" s="5" t="s">
        <v>8317</v>
      </c>
      <c r="R3907" t="s">
        <v>8318</v>
      </c>
      <c r="S3907" s="9">
        <f t="shared" ref="S3907:S3970" si="246">(K3907/86400)+25569+(-5/24)</f>
        <v>42124.415543981479</v>
      </c>
      <c r="T3907" s="9">
        <f t="shared" ref="T3907:T3970" si="247">(J3907/86400)+25569+(-5/24)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5">
        <f t="shared" si="244"/>
        <v>-490</v>
      </c>
      <c r="E3908">
        <v>1500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>
        <f t="shared" si="245"/>
        <v>505</v>
      </c>
      <c r="Q3908" s="5" t="s">
        <v>8317</v>
      </c>
      <c r="R3908" t="s">
        <v>8318</v>
      </c>
      <c r="S3908" s="9">
        <f t="shared" si="246"/>
        <v>42143.709409722222</v>
      </c>
      <c r="T3908" s="9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5">
        <f t="shared" si="244"/>
        <v>-847</v>
      </c>
      <c r="E3909">
        <v>1000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>
        <f t="shared" si="245"/>
        <v>76.5</v>
      </c>
      <c r="Q3909" s="5" t="s">
        <v>8317</v>
      </c>
      <c r="R3909" t="s">
        <v>8318</v>
      </c>
      <c r="S3909" s="9">
        <f t="shared" si="246"/>
        <v>41906.611180555556</v>
      </c>
      <c r="T3909" s="9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5">
        <f t="shared" si="244"/>
        <v>-685</v>
      </c>
      <c r="E3910">
        <v>750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>
        <f t="shared" si="245"/>
        <v>32.5</v>
      </c>
      <c r="Q3910" s="5" t="s">
        <v>8317</v>
      </c>
      <c r="R3910" t="s">
        <v>8318</v>
      </c>
      <c r="S3910" s="9">
        <f t="shared" si="246"/>
        <v>41833.927037037036</v>
      </c>
      <c r="T3910" s="9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5">
        <f t="shared" si="244"/>
        <v>-59865</v>
      </c>
      <c r="E3911">
        <v>60000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>
        <f t="shared" si="245"/>
        <v>67.5</v>
      </c>
      <c r="Q3911" s="5" t="s">
        <v>8317</v>
      </c>
      <c r="R3911" t="s">
        <v>8318</v>
      </c>
      <c r="S3911" s="9">
        <f t="shared" si="246"/>
        <v>41863.150949074072</v>
      </c>
      <c r="T3911" s="9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5">
        <f t="shared" si="244"/>
        <v>-5815</v>
      </c>
      <c r="E3912">
        <v>6000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>
        <f t="shared" si="245"/>
        <v>92.5</v>
      </c>
      <c r="Q3912" s="5" t="s">
        <v>8317</v>
      </c>
      <c r="R3912" t="s">
        <v>8318</v>
      </c>
      <c r="S3912" s="9">
        <f t="shared" si="246"/>
        <v>42224.548576388886</v>
      </c>
      <c r="T3912" s="9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5">
        <f t="shared" si="244"/>
        <v>-5007</v>
      </c>
      <c r="E3913">
        <v>8000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>
        <f t="shared" si="245"/>
        <v>1496.5</v>
      </c>
      <c r="Q3913" s="5" t="s">
        <v>8317</v>
      </c>
      <c r="R3913" t="s">
        <v>8318</v>
      </c>
      <c r="S3913" s="9">
        <f t="shared" si="246"/>
        <v>41939.603900462964</v>
      </c>
      <c r="T3913" s="9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5">
        <f t="shared" si="244"/>
        <v>-14999</v>
      </c>
      <c r="E3914">
        <v>15000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>
        <f t="shared" si="245"/>
        <v>0.5</v>
      </c>
      <c r="Q3914" s="5" t="s">
        <v>8317</v>
      </c>
      <c r="R3914" t="s">
        <v>8318</v>
      </c>
      <c r="S3914" s="9">
        <f t="shared" si="246"/>
        <v>42059.061689814807</v>
      </c>
      <c r="T3914" s="9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5">
        <f t="shared" si="244"/>
        <v>-9000</v>
      </c>
      <c r="E3915">
        <v>10000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>
        <f t="shared" si="245"/>
        <v>500</v>
      </c>
      <c r="Q3915" s="5" t="s">
        <v>8317</v>
      </c>
      <c r="R3915" t="s">
        <v>8318</v>
      </c>
      <c r="S3915" s="9">
        <f t="shared" si="246"/>
        <v>42308.002881944441</v>
      </c>
      <c r="T3915" s="9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5">
        <f t="shared" si="244"/>
        <v>-1591</v>
      </c>
      <c r="E3916">
        <v>2500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>
        <f t="shared" si="245"/>
        <v>454.5</v>
      </c>
      <c r="Q3916" s="5" t="s">
        <v>8317</v>
      </c>
      <c r="R3916" t="s">
        <v>8318</v>
      </c>
      <c r="S3916" s="9">
        <f t="shared" si="246"/>
        <v>42114.610601851855</v>
      </c>
      <c r="T3916" s="9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5">
        <f t="shared" si="244"/>
        <v>-1495</v>
      </c>
      <c r="E3917">
        <v>1500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>
        <f t="shared" si="245"/>
        <v>2.5</v>
      </c>
      <c r="Q3917" s="5" t="s">
        <v>8317</v>
      </c>
      <c r="R3917" t="s">
        <v>8318</v>
      </c>
      <c r="S3917" s="9">
        <f t="shared" si="246"/>
        <v>42492.776724537034</v>
      </c>
      <c r="T3917" s="9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5">
        <f t="shared" si="244"/>
        <v>-2000</v>
      </c>
      <c r="E3918">
        <v>2000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>
        <f t="shared" si="245"/>
        <v>0</v>
      </c>
      <c r="Q3918" s="5" t="s">
        <v>8317</v>
      </c>
      <c r="R3918" t="s">
        <v>8318</v>
      </c>
      <c r="S3918" s="9">
        <f t="shared" si="246"/>
        <v>42494.263333333329</v>
      </c>
      <c r="T3918" s="9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5">
        <f t="shared" si="244"/>
        <v>-3490</v>
      </c>
      <c r="E3919">
        <v>3500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>
        <f t="shared" si="245"/>
        <v>5</v>
      </c>
      <c r="Q3919" s="5" t="s">
        <v>8317</v>
      </c>
      <c r="R3919" t="s">
        <v>8318</v>
      </c>
      <c r="S3919" s="9">
        <f t="shared" si="246"/>
        <v>41863.318993055553</v>
      </c>
      <c r="T3919" s="9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5">
        <f t="shared" si="244"/>
        <v>-59880</v>
      </c>
      <c r="E3920">
        <v>60000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>
        <f t="shared" si="245"/>
        <v>60</v>
      </c>
      <c r="Q3920" s="5" t="s">
        <v>8317</v>
      </c>
      <c r="R3920" t="s">
        <v>8318</v>
      </c>
      <c r="S3920" s="9">
        <f t="shared" si="246"/>
        <v>41843.456284722219</v>
      </c>
      <c r="T3920" s="9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5">
        <f t="shared" si="244"/>
        <v>-4910</v>
      </c>
      <c r="E3921">
        <v>5000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>
        <f t="shared" si="245"/>
        <v>45</v>
      </c>
      <c r="Q3921" s="5" t="s">
        <v>8317</v>
      </c>
      <c r="R3921" t="s">
        <v>8318</v>
      </c>
      <c r="S3921" s="9">
        <f t="shared" si="246"/>
        <v>42358.476539351854</v>
      </c>
      <c r="T3921" s="9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5">
        <f t="shared" si="244"/>
        <v>-2365</v>
      </c>
      <c r="E3922">
        <v>2500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>
        <f t="shared" si="245"/>
        <v>67.5</v>
      </c>
      <c r="Q3922" s="5" t="s">
        <v>8317</v>
      </c>
      <c r="R3922" t="s">
        <v>8318</v>
      </c>
      <c r="S3922" s="9">
        <f t="shared" si="246"/>
        <v>42657.178935185184</v>
      </c>
      <c r="T3922" s="9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5">
        <f t="shared" si="244"/>
        <v>-3000</v>
      </c>
      <c r="E3923">
        <v>3000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>
        <f t="shared" si="245"/>
        <v>0</v>
      </c>
      <c r="Q3923" s="5" t="s">
        <v>8317</v>
      </c>
      <c r="R3923" t="s">
        <v>8318</v>
      </c>
      <c r="S3923" s="9">
        <f t="shared" si="246"/>
        <v>41926.333969907406</v>
      </c>
      <c r="T3923" s="9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5">
        <f t="shared" si="244"/>
        <v>-689</v>
      </c>
      <c r="E3924">
        <v>750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>
        <f t="shared" si="245"/>
        <v>30.5</v>
      </c>
      <c r="Q3924" s="5" t="s">
        <v>8317</v>
      </c>
      <c r="R3924" t="s">
        <v>8318</v>
      </c>
      <c r="S3924" s="9">
        <f t="shared" si="246"/>
        <v>42020.560300925928</v>
      </c>
      <c r="T3924" s="9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5">
        <f t="shared" si="244"/>
        <v>-10116</v>
      </c>
      <c r="E3925">
        <v>11500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>
        <f t="shared" si="245"/>
        <v>692</v>
      </c>
      <c r="Q3925" s="5" t="s">
        <v>8317</v>
      </c>
      <c r="R3925" t="s">
        <v>8318</v>
      </c>
      <c r="S3925" s="9">
        <f t="shared" si="246"/>
        <v>42075.771655092591</v>
      </c>
      <c r="T3925" s="9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5">
        <f t="shared" si="244"/>
        <v>-12710</v>
      </c>
      <c r="E3926">
        <v>15000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>
        <f t="shared" si="245"/>
        <v>1145</v>
      </c>
      <c r="Q3926" s="5" t="s">
        <v>8317</v>
      </c>
      <c r="R3926" t="s">
        <v>8318</v>
      </c>
      <c r="S3926" s="9">
        <f t="shared" si="246"/>
        <v>41786.751412037032</v>
      </c>
      <c r="T3926" s="9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5">
        <f t="shared" si="244"/>
        <v>-135</v>
      </c>
      <c r="E3927">
        <v>150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>
        <f t="shared" si="245"/>
        <v>7.5</v>
      </c>
      <c r="Q3927" s="5" t="s">
        <v>8317</v>
      </c>
      <c r="R3927" t="s">
        <v>8318</v>
      </c>
      <c r="S3927" s="9">
        <f t="shared" si="246"/>
        <v>41820.662488425922</v>
      </c>
      <c r="T3927" s="9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5">
        <f t="shared" si="244"/>
        <v>-4985</v>
      </c>
      <c r="E3928">
        <v>5000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>
        <f t="shared" si="245"/>
        <v>7.5</v>
      </c>
      <c r="Q3928" s="5" t="s">
        <v>8317</v>
      </c>
      <c r="R3928" t="s">
        <v>8318</v>
      </c>
      <c r="S3928" s="9">
        <f t="shared" si="246"/>
        <v>41969.876712962963</v>
      </c>
      <c r="T3928" s="9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5">
        <f t="shared" si="244"/>
        <v>-2475</v>
      </c>
      <c r="E3929">
        <v>2500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>
        <f t="shared" si="245"/>
        <v>12.5</v>
      </c>
      <c r="Q3929" s="5" t="s">
        <v>8317</v>
      </c>
      <c r="R3929" t="s">
        <v>8318</v>
      </c>
      <c r="S3929" s="9">
        <f t="shared" si="246"/>
        <v>41830.059074074074</v>
      </c>
      <c r="T3929" s="9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5">
        <f t="shared" si="244"/>
        <v>-4349</v>
      </c>
      <c r="E3930">
        <v>5000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>
        <f t="shared" si="245"/>
        <v>325.5</v>
      </c>
      <c r="Q3930" s="5" t="s">
        <v>8317</v>
      </c>
      <c r="R3930" t="s">
        <v>8318</v>
      </c>
      <c r="S3930" s="9">
        <f t="shared" si="246"/>
        <v>42265.474849537037</v>
      </c>
      <c r="T3930" s="9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5">
        <f t="shared" si="244"/>
        <v>-19547</v>
      </c>
      <c r="E3931">
        <v>20000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>
        <f t="shared" si="245"/>
        <v>226.5</v>
      </c>
      <c r="Q3931" s="5" t="s">
        <v>8317</v>
      </c>
      <c r="R3931" t="s">
        <v>8318</v>
      </c>
      <c r="S3931" s="9">
        <f t="shared" si="246"/>
        <v>42601.618807870364</v>
      </c>
      <c r="T3931" s="9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5">
        <f t="shared" si="244"/>
        <v>-10000</v>
      </c>
      <c r="E3932">
        <v>10000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>
        <f t="shared" si="245"/>
        <v>0</v>
      </c>
      <c r="Q3932" s="5" t="s">
        <v>8317</v>
      </c>
      <c r="R3932" t="s">
        <v>8318</v>
      </c>
      <c r="S3932" s="9">
        <f t="shared" si="246"/>
        <v>42433.13041666666</v>
      </c>
      <c r="T3932" s="9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5">
        <f t="shared" si="244"/>
        <v>-8000</v>
      </c>
      <c r="E3933">
        <v>8000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>
        <f t="shared" si="245"/>
        <v>0</v>
      </c>
      <c r="Q3933" s="5" t="s">
        <v>8317</v>
      </c>
      <c r="R3933" t="s">
        <v>8318</v>
      </c>
      <c r="S3933" s="9">
        <f t="shared" si="246"/>
        <v>42227.943368055552</v>
      </c>
      <c r="T3933" s="9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5">
        <f t="shared" si="244"/>
        <v>-11999</v>
      </c>
      <c r="E3934">
        <v>12000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>
        <f t="shared" si="245"/>
        <v>0.5</v>
      </c>
      <c r="Q3934" s="5" t="s">
        <v>8317</v>
      </c>
      <c r="R3934" t="s">
        <v>8318</v>
      </c>
      <c r="S3934" s="9">
        <f t="shared" si="246"/>
        <v>42414.960231481477</v>
      </c>
      <c r="T3934" s="9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5">
        <f t="shared" si="244"/>
        <v>-5898</v>
      </c>
      <c r="E3935">
        <v>7000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>
        <f t="shared" si="245"/>
        <v>551</v>
      </c>
      <c r="Q3935" s="5" t="s">
        <v>8317</v>
      </c>
      <c r="R3935" t="s">
        <v>8318</v>
      </c>
      <c r="S3935" s="9">
        <f t="shared" si="246"/>
        <v>42538.759976851848</v>
      </c>
      <c r="T3935" s="9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5">
        <f t="shared" si="244"/>
        <v>-4450</v>
      </c>
      <c r="E3936">
        <v>5000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>
        <f t="shared" si="245"/>
        <v>275</v>
      </c>
      <c r="Q3936" s="5" t="s">
        <v>8317</v>
      </c>
      <c r="R3936" t="s">
        <v>8318</v>
      </c>
      <c r="S3936" s="9">
        <f t="shared" si="246"/>
        <v>42233.463414351849</v>
      </c>
      <c r="T3936" s="9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5">
        <f t="shared" si="244"/>
        <v>-1685</v>
      </c>
      <c r="E3937">
        <v>3000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>
        <f t="shared" si="245"/>
        <v>657.5</v>
      </c>
      <c r="Q3937" s="5" t="s">
        <v>8317</v>
      </c>
      <c r="R3937" t="s">
        <v>8318</v>
      </c>
      <c r="S3937" s="9">
        <f t="shared" si="246"/>
        <v>42221.448449074072</v>
      </c>
      <c r="T3937" s="9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5">
        <f t="shared" si="244"/>
        <v>-20000</v>
      </c>
      <c r="E3938">
        <v>20000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>
        <f t="shared" si="245"/>
        <v>0</v>
      </c>
      <c r="Q3938" s="5" t="s">
        <v>8317</v>
      </c>
      <c r="R3938" t="s">
        <v>8318</v>
      </c>
      <c r="S3938" s="9">
        <f t="shared" si="246"/>
        <v>42675.054629629631</v>
      </c>
      <c r="T3938" s="9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5">
        <f t="shared" si="244"/>
        <v>-400</v>
      </c>
      <c r="E3939">
        <v>2885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>
        <f t="shared" si="245"/>
        <v>1242.5</v>
      </c>
      <c r="Q3939" s="5" t="s">
        <v>8317</v>
      </c>
      <c r="R3939" t="s">
        <v>8318</v>
      </c>
      <c r="S3939" s="9">
        <f t="shared" si="246"/>
        <v>42534.423148148147</v>
      </c>
      <c r="T3939" s="9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5">
        <f t="shared" si="244"/>
        <v>-2858</v>
      </c>
      <c r="E3940">
        <v>3255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>
        <f t="shared" si="245"/>
        <v>198.5</v>
      </c>
      <c r="Q3940" s="5" t="s">
        <v>8317</v>
      </c>
      <c r="R3940" t="s">
        <v>8318</v>
      </c>
      <c r="S3940" s="9">
        <f t="shared" si="246"/>
        <v>42151.697384259256</v>
      </c>
      <c r="T3940" s="9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5">
        <f t="shared" si="244"/>
        <v>-4995</v>
      </c>
      <c r="E3941">
        <v>5000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>
        <f t="shared" si="245"/>
        <v>2.5</v>
      </c>
      <c r="Q3941" s="5" t="s">
        <v>8317</v>
      </c>
      <c r="R3941" t="s">
        <v>8318</v>
      </c>
      <c r="S3941" s="9">
        <f t="shared" si="246"/>
        <v>41915.191886574074</v>
      </c>
      <c r="T3941" s="9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5">
        <f t="shared" si="244"/>
        <v>-4989</v>
      </c>
      <c r="E3942">
        <v>5000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>
        <f t="shared" si="245"/>
        <v>5.5</v>
      </c>
      <c r="Q3942" s="5" t="s">
        <v>8317</v>
      </c>
      <c r="R3942" t="s">
        <v>8318</v>
      </c>
      <c r="S3942" s="9">
        <f t="shared" si="246"/>
        <v>41961.284155092588</v>
      </c>
      <c r="T3942" s="9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5">
        <f t="shared" si="244"/>
        <v>-5450</v>
      </c>
      <c r="E3943">
        <v>5500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>
        <f t="shared" si="245"/>
        <v>25</v>
      </c>
      <c r="Q3943" s="5" t="s">
        <v>8317</v>
      </c>
      <c r="R3943" t="s">
        <v>8318</v>
      </c>
      <c r="S3943" s="9">
        <f t="shared" si="246"/>
        <v>41940.378900462958</v>
      </c>
      <c r="T3943" s="9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5">
        <f t="shared" si="244"/>
        <v>-1200</v>
      </c>
      <c r="E3944">
        <v>1200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>
        <f t="shared" si="245"/>
        <v>0</v>
      </c>
      <c r="Q3944" s="5" t="s">
        <v>8317</v>
      </c>
      <c r="R3944" t="s">
        <v>8318</v>
      </c>
      <c r="S3944" s="9">
        <f t="shared" si="246"/>
        <v>42111.695763888885</v>
      </c>
      <c r="T3944" s="9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5">
        <f t="shared" si="244"/>
        <v>-3218</v>
      </c>
      <c r="E3945">
        <v>5000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>
        <f t="shared" si="245"/>
        <v>891</v>
      </c>
      <c r="Q3945" s="5" t="s">
        <v>8317</v>
      </c>
      <c r="R3945" t="s">
        <v>8318</v>
      </c>
      <c r="S3945" s="9">
        <f t="shared" si="246"/>
        <v>42279.570231481477</v>
      </c>
      <c r="T3945" s="9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5">
        <f t="shared" si="244"/>
        <v>-5000</v>
      </c>
      <c r="E3946">
        <v>5000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>
        <f t="shared" si="245"/>
        <v>0</v>
      </c>
      <c r="Q3946" s="5" t="s">
        <v>8317</v>
      </c>
      <c r="R3946" t="s">
        <v>8318</v>
      </c>
      <c r="S3946" s="9">
        <f t="shared" si="246"/>
        <v>42213.454571759255</v>
      </c>
      <c r="T3946" s="9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5">
        <f t="shared" si="244"/>
        <v>-1995</v>
      </c>
      <c r="E3947">
        <v>2000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>
        <f t="shared" si="245"/>
        <v>2.5</v>
      </c>
      <c r="Q3947" s="5" t="s">
        <v>8317</v>
      </c>
      <c r="R3947" t="s">
        <v>8318</v>
      </c>
      <c r="S3947" s="9">
        <f t="shared" si="246"/>
        <v>42109.593379629623</v>
      </c>
      <c r="T3947" s="9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5">
        <f t="shared" si="244"/>
        <v>-5805</v>
      </c>
      <c r="E3948">
        <v>6000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>
        <f t="shared" si="245"/>
        <v>97.5</v>
      </c>
      <c r="Q3948" s="5" t="s">
        <v>8317</v>
      </c>
      <c r="R3948" t="s">
        <v>8318</v>
      </c>
      <c r="S3948" s="9">
        <f t="shared" si="246"/>
        <v>42031.625254629624</v>
      </c>
      <c r="T3948" s="9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5">
        <f t="shared" si="244"/>
        <v>-2899</v>
      </c>
      <c r="E3949">
        <v>3000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>
        <f t="shared" si="245"/>
        <v>50.5</v>
      </c>
      <c r="Q3949" s="5" t="s">
        <v>8317</v>
      </c>
      <c r="R3949" t="s">
        <v>8318</v>
      </c>
      <c r="S3949" s="9">
        <f t="shared" si="246"/>
        <v>42614.934537037036</v>
      </c>
      <c r="T3949" s="9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5">
        <f t="shared" si="244"/>
        <v>-30000</v>
      </c>
      <c r="E3950">
        <v>30000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>
        <f t="shared" si="245"/>
        <v>0</v>
      </c>
      <c r="Q3950" s="5" t="s">
        <v>8317</v>
      </c>
      <c r="R3950" t="s">
        <v>8318</v>
      </c>
      <c r="S3950" s="9">
        <f t="shared" si="246"/>
        <v>41829.117164351854</v>
      </c>
      <c r="T3950" s="9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5">
        <f t="shared" si="244"/>
        <v>-8423</v>
      </c>
      <c r="E3951">
        <v>10000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>
        <f t="shared" si="245"/>
        <v>788.5</v>
      </c>
      <c r="Q3951" s="5" t="s">
        <v>8317</v>
      </c>
      <c r="R3951" t="s">
        <v>8318</v>
      </c>
      <c r="S3951" s="9">
        <f t="shared" si="246"/>
        <v>42015.912280092591</v>
      </c>
      <c r="T3951" s="9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5">
        <f t="shared" si="244"/>
        <v>-3975</v>
      </c>
      <c r="E3952">
        <v>4000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>
        <f t="shared" si="245"/>
        <v>12.5</v>
      </c>
      <c r="Q3952" s="5" t="s">
        <v>8317</v>
      </c>
      <c r="R3952" t="s">
        <v>8318</v>
      </c>
      <c r="S3952" s="9">
        <f t="shared" si="246"/>
        <v>42439.493981481479</v>
      </c>
      <c r="T3952" s="9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5">
        <f t="shared" si="244"/>
        <v>-199999</v>
      </c>
      <c r="E3953">
        <v>200000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>
        <f t="shared" si="245"/>
        <v>0.5</v>
      </c>
      <c r="Q3953" s="5" t="s">
        <v>8317</v>
      </c>
      <c r="R3953" t="s">
        <v>8318</v>
      </c>
      <c r="S3953" s="9">
        <f t="shared" si="246"/>
        <v>42433.617384259262</v>
      </c>
      <c r="T3953" s="9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5">
        <f t="shared" si="244"/>
        <v>-25975</v>
      </c>
      <c r="E3954">
        <v>26000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>
        <f t="shared" si="245"/>
        <v>12.5</v>
      </c>
      <c r="Q3954" s="5" t="s">
        <v>8317</v>
      </c>
      <c r="R3954" t="s">
        <v>8318</v>
      </c>
      <c r="S3954" s="9">
        <f t="shared" si="246"/>
        <v>42243.582060185181</v>
      </c>
      <c r="T3954" s="9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5">
        <f t="shared" si="244"/>
        <v>-17600</v>
      </c>
      <c r="E3955">
        <v>17600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>
        <f t="shared" si="245"/>
        <v>0</v>
      </c>
      <c r="Q3955" s="5" t="s">
        <v>8317</v>
      </c>
      <c r="R3955" t="s">
        <v>8318</v>
      </c>
      <c r="S3955" s="9">
        <f t="shared" si="246"/>
        <v>42549.840115740742</v>
      </c>
      <c r="T3955" s="9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5">
        <f t="shared" si="244"/>
        <v>-25000</v>
      </c>
      <c r="E3956">
        <v>25000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>
        <f t="shared" si="245"/>
        <v>0</v>
      </c>
      <c r="Q3956" s="5" t="s">
        <v>8317</v>
      </c>
      <c r="R3956" t="s">
        <v>8318</v>
      </c>
      <c r="S3956" s="9">
        <f t="shared" si="246"/>
        <v>41774.442870370367</v>
      </c>
      <c r="T3956" s="9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5">
        <f t="shared" si="244"/>
        <v>-1325</v>
      </c>
      <c r="E3957">
        <v>1750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>
        <f t="shared" si="245"/>
        <v>212.5</v>
      </c>
      <c r="Q3957" s="5" t="s">
        <v>8317</v>
      </c>
      <c r="R3957" t="s">
        <v>8318</v>
      </c>
      <c r="S3957" s="9">
        <f t="shared" si="246"/>
        <v>42306.640520833331</v>
      </c>
      <c r="T3957" s="9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5">
        <f t="shared" si="244"/>
        <v>-5500</v>
      </c>
      <c r="E3958">
        <v>5500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>
        <f t="shared" si="245"/>
        <v>0</v>
      </c>
      <c r="Q3958" s="5" t="s">
        <v>8317</v>
      </c>
      <c r="R3958" t="s">
        <v>8318</v>
      </c>
      <c r="S3958" s="9">
        <f t="shared" si="246"/>
        <v>42457.723692129628</v>
      </c>
      <c r="T3958" s="9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5">
        <f t="shared" si="244"/>
        <v>-27993</v>
      </c>
      <c r="E3959">
        <v>28000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>
        <f t="shared" si="245"/>
        <v>3.5</v>
      </c>
      <c r="Q3959" s="5" t="s">
        <v>8317</v>
      </c>
      <c r="R3959" t="s">
        <v>8318</v>
      </c>
      <c r="S3959" s="9">
        <f t="shared" si="246"/>
        <v>42513.76798611111</v>
      </c>
      <c r="T3959" s="9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5">
        <f t="shared" si="244"/>
        <v>-1359</v>
      </c>
      <c r="E3960">
        <v>2000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>
        <f t="shared" si="245"/>
        <v>320.5</v>
      </c>
      <c r="Q3960" s="5" t="s">
        <v>8317</v>
      </c>
      <c r="R3960" t="s">
        <v>8318</v>
      </c>
      <c r="S3960" s="9">
        <f t="shared" si="246"/>
        <v>41816.742037037031</v>
      </c>
      <c r="T3960" s="9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5">
        <f t="shared" si="244"/>
        <v>-908</v>
      </c>
      <c r="E3961">
        <v>1200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>
        <f t="shared" si="245"/>
        <v>146</v>
      </c>
      <c r="Q3961" s="5" t="s">
        <v>8317</v>
      </c>
      <c r="R3961" t="s">
        <v>8318</v>
      </c>
      <c r="S3961" s="9">
        <f t="shared" si="246"/>
        <v>41880.580509259256</v>
      </c>
      <c r="T3961" s="9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5">
        <f t="shared" si="244"/>
        <v>-2955</v>
      </c>
      <c r="E3962">
        <v>3000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>
        <f t="shared" si="245"/>
        <v>22.5</v>
      </c>
      <c r="Q3962" s="5" t="s">
        <v>8317</v>
      </c>
      <c r="R3962" t="s">
        <v>8318</v>
      </c>
      <c r="S3962" s="9">
        <f t="shared" si="246"/>
        <v>42342.63722222222</v>
      </c>
      <c r="T3962" s="9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5">
        <f t="shared" si="244"/>
        <v>-4979</v>
      </c>
      <c r="E3963">
        <v>5000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>
        <f t="shared" si="245"/>
        <v>10.5</v>
      </c>
      <c r="Q3963" s="5" t="s">
        <v>8317</v>
      </c>
      <c r="R3963" t="s">
        <v>8318</v>
      </c>
      <c r="S3963" s="9">
        <f t="shared" si="246"/>
        <v>41745.682986111111</v>
      </c>
      <c r="T3963" s="9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5">
        <f t="shared" si="244"/>
        <v>-1355</v>
      </c>
      <c r="E3964">
        <v>1400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>
        <f t="shared" si="245"/>
        <v>22.5</v>
      </c>
      <c r="Q3964" s="5" t="s">
        <v>8317</v>
      </c>
      <c r="R3964" t="s">
        <v>8318</v>
      </c>
      <c r="S3964" s="9">
        <f t="shared" si="246"/>
        <v>42311.413124999999</v>
      </c>
      <c r="T3964" s="9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5">
        <f t="shared" si="244"/>
        <v>-10000</v>
      </c>
      <c r="E3965">
        <v>10000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>
        <f t="shared" si="245"/>
        <v>0</v>
      </c>
      <c r="Q3965" s="5" t="s">
        <v>8317</v>
      </c>
      <c r="R3965" t="s">
        <v>8318</v>
      </c>
      <c r="S3965" s="9">
        <f t="shared" si="246"/>
        <v>42295.945798611108</v>
      </c>
      <c r="T3965" s="9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5">
        <f t="shared" si="244"/>
        <v>-1874</v>
      </c>
      <c r="E3966">
        <v>2000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>
        <f t="shared" si="245"/>
        <v>63</v>
      </c>
      <c r="Q3966" s="5" t="s">
        <v>8317</v>
      </c>
      <c r="R3966" t="s">
        <v>8318</v>
      </c>
      <c r="S3966" s="9">
        <f t="shared" si="246"/>
        <v>42053.513726851852</v>
      </c>
      <c r="T3966" s="9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5">
        <f t="shared" si="244"/>
        <v>-1715</v>
      </c>
      <c r="E3967">
        <v>2000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>
        <f t="shared" si="245"/>
        <v>142.5</v>
      </c>
      <c r="Q3967" s="5" t="s">
        <v>8317</v>
      </c>
      <c r="R3967" t="s">
        <v>8318</v>
      </c>
      <c r="S3967" s="9">
        <f t="shared" si="246"/>
        <v>42414.027546296296</v>
      </c>
      <c r="T3967" s="9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5">
        <f t="shared" si="244"/>
        <v>-7455</v>
      </c>
      <c r="E3968">
        <v>7500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>
        <f t="shared" si="245"/>
        <v>22.5</v>
      </c>
      <c r="Q3968" s="5" t="s">
        <v>8317</v>
      </c>
      <c r="R3968" t="s">
        <v>8318</v>
      </c>
      <c r="S3968" s="9">
        <f t="shared" si="246"/>
        <v>41801.503217592588</v>
      </c>
      <c r="T3968" s="9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5">
        <f t="shared" si="244"/>
        <v>-1290</v>
      </c>
      <c r="E3969">
        <v>1700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>
        <f t="shared" si="245"/>
        <v>205</v>
      </c>
      <c r="Q3969" s="5" t="s">
        <v>8317</v>
      </c>
      <c r="R3969" t="s">
        <v>8318</v>
      </c>
      <c r="S3969" s="9">
        <f t="shared" si="246"/>
        <v>42770.082256944443</v>
      </c>
      <c r="T3969" s="9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5">
        <f t="shared" si="244"/>
        <v>-4473</v>
      </c>
      <c r="E3970">
        <v>5000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>
        <f t="shared" si="245"/>
        <v>263.5</v>
      </c>
      <c r="Q3970" s="5" t="s">
        <v>8317</v>
      </c>
      <c r="R3970" t="s">
        <v>8318</v>
      </c>
      <c r="S3970" s="9">
        <f t="shared" si="246"/>
        <v>42452.60732638889</v>
      </c>
      <c r="T3970" s="9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5">
        <f t="shared" ref="D3971:D4034" si="248">F3971-E3971</f>
        <v>-2614</v>
      </c>
      <c r="E3971">
        <v>2825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>
        <f t="shared" ref="P3971:P4034" si="249">AVERAGE(D3971:E3971)</f>
        <v>105.5</v>
      </c>
      <c r="Q3971" s="5" t="s">
        <v>8317</v>
      </c>
      <c r="R3971" t="s">
        <v>8318</v>
      </c>
      <c r="S3971" s="9">
        <f t="shared" ref="S3971:S4034" si="250">(K3971/86400)+25569+(-5/24)</f>
        <v>42601.646365740737</v>
      </c>
      <c r="T3971" s="9">
        <f t="shared" ref="T3971:T4034" si="251">(J3971/86400)+25569+(-5/24)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5">
        <f t="shared" si="248"/>
        <v>-14989</v>
      </c>
      <c r="E3972">
        <v>15000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>
        <f t="shared" si="249"/>
        <v>5.5</v>
      </c>
      <c r="Q3972" s="5" t="s">
        <v>8317</v>
      </c>
      <c r="R3972" t="s">
        <v>8318</v>
      </c>
      <c r="S3972" s="9">
        <f t="shared" si="250"/>
        <v>42447.655219907407</v>
      </c>
      <c r="T3972" s="9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5">
        <f t="shared" si="248"/>
        <v>-13864</v>
      </c>
      <c r="E3973">
        <v>14000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>
        <f t="shared" si="249"/>
        <v>68</v>
      </c>
      <c r="Q3973" s="5" t="s">
        <v>8317</v>
      </c>
      <c r="R3973" t="s">
        <v>8318</v>
      </c>
      <c r="S3973" s="9">
        <f t="shared" si="250"/>
        <v>41811.327847222223</v>
      </c>
      <c r="T3973" s="9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5">
        <f t="shared" si="248"/>
        <v>-789</v>
      </c>
      <c r="E3974">
        <v>1000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>
        <f t="shared" si="249"/>
        <v>105.5</v>
      </c>
      <c r="Q3974" s="5" t="s">
        <v>8317</v>
      </c>
      <c r="R3974" t="s">
        <v>8318</v>
      </c>
      <c r="S3974" s="9">
        <f t="shared" si="250"/>
        <v>41980.859189814808</v>
      </c>
      <c r="T3974" s="9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5">
        <f t="shared" si="248"/>
        <v>-1095</v>
      </c>
      <c r="E3975">
        <v>5000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>
        <f t="shared" si="249"/>
        <v>1952.5</v>
      </c>
      <c r="Q3975" s="5" t="s">
        <v>8317</v>
      </c>
      <c r="R3975" t="s">
        <v>8318</v>
      </c>
      <c r="S3975" s="9">
        <f t="shared" si="250"/>
        <v>42469.475810185184</v>
      </c>
      <c r="T3975" s="9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5">
        <f t="shared" si="248"/>
        <v>-680</v>
      </c>
      <c r="E3976">
        <v>1000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>
        <f t="shared" si="249"/>
        <v>160</v>
      </c>
      <c r="Q3976" s="5" t="s">
        <v>8317</v>
      </c>
      <c r="R3976" t="s">
        <v>8318</v>
      </c>
      <c r="S3976" s="9">
        <f t="shared" si="250"/>
        <v>42493.338518518511</v>
      </c>
      <c r="T3976" s="9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5">
        <f t="shared" si="248"/>
        <v>-678</v>
      </c>
      <c r="E3977">
        <v>678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>
        <f t="shared" si="249"/>
        <v>0</v>
      </c>
      <c r="Q3977" s="5" t="s">
        <v>8317</v>
      </c>
      <c r="R3977" t="s">
        <v>8318</v>
      </c>
      <c r="S3977" s="9">
        <f t="shared" si="250"/>
        <v>42534.658541666664</v>
      </c>
      <c r="T3977" s="9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5">
        <f t="shared" si="248"/>
        <v>-680</v>
      </c>
      <c r="E3978">
        <v>1300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>
        <f t="shared" si="249"/>
        <v>310</v>
      </c>
      <c r="Q3978" s="5" t="s">
        <v>8317</v>
      </c>
      <c r="R3978" t="s">
        <v>8318</v>
      </c>
      <c r="S3978" s="9">
        <f t="shared" si="250"/>
        <v>41830.650011574071</v>
      </c>
      <c r="T3978" s="9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5">
        <f t="shared" si="248"/>
        <v>-88695</v>
      </c>
      <c r="E3979">
        <v>90000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>
        <f t="shared" si="249"/>
        <v>652.5</v>
      </c>
      <c r="Q3979" s="5" t="s">
        <v>8317</v>
      </c>
      <c r="R3979" t="s">
        <v>8318</v>
      </c>
      <c r="S3979" s="9">
        <f t="shared" si="250"/>
        <v>42543.580231481479</v>
      </c>
      <c r="T3979" s="9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5">
        <f t="shared" si="248"/>
        <v>-1786</v>
      </c>
      <c r="E3980">
        <v>2000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>
        <f t="shared" si="249"/>
        <v>107</v>
      </c>
      <c r="Q3980" s="5" t="s">
        <v>8317</v>
      </c>
      <c r="R3980" t="s">
        <v>8318</v>
      </c>
      <c r="S3980" s="9">
        <f t="shared" si="250"/>
        <v>41975.434641203705</v>
      </c>
      <c r="T3980" s="9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5">
        <f t="shared" si="248"/>
        <v>-5890</v>
      </c>
      <c r="E3981">
        <v>6000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>
        <f t="shared" si="249"/>
        <v>55</v>
      </c>
      <c r="Q3981" s="5" t="s">
        <v>8317</v>
      </c>
      <c r="R3981" t="s">
        <v>8318</v>
      </c>
      <c r="S3981" s="9">
        <f t="shared" si="250"/>
        <v>42069.695104166669</v>
      </c>
      <c r="T3981" s="9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5">
        <f t="shared" si="248"/>
        <v>-2050</v>
      </c>
      <c r="E3982">
        <v>2500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>
        <f t="shared" si="249"/>
        <v>225</v>
      </c>
      <c r="Q3982" s="5" t="s">
        <v>8317</v>
      </c>
      <c r="R3982" t="s">
        <v>8318</v>
      </c>
      <c r="S3982" s="9">
        <f t="shared" si="250"/>
        <v>41795.390590277777</v>
      </c>
      <c r="T3982" s="9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5">
        <f t="shared" si="248"/>
        <v>-28775</v>
      </c>
      <c r="E3983">
        <v>30000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>
        <f t="shared" si="249"/>
        <v>612.5</v>
      </c>
      <c r="Q3983" s="5" t="s">
        <v>8317</v>
      </c>
      <c r="R3983" t="s">
        <v>8318</v>
      </c>
      <c r="S3983" s="9">
        <f t="shared" si="250"/>
        <v>42507.971631944441</v>
      </c>
      <c r="T3983" s="9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5">
        <f t="shared" si="248"/>
        <v>-680</v>
      </c>
      <c r="E3984">
        <v>850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>
        <f t="shared" si="249"/>
        <v>85</v>
      </c>
      <c r="Q3984" s="5" t="s">
        <v>8317</v>
      </c>
      <c r="R3984" t="s">
        <v>8318</v>
      </c>
      <c r="S3984" s="9">
        <f t="shared" si="250"/>
        <v>42132.601620370369</v>
      </c>
      <c r="T3984" s="9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5">
        <f t="shared" si="248"/>
        <v>-7263</v>
      </c>
      <c r="E3985">
        <v>11140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>
        <f t="shared" si="249"/>
        <v>1938.5</v>
      </c>
      <c r="Q3985" s="5" t="s">
        <v>8317</v>
      </c>
      <c r="R3985" t="s">
        <v>8318</v>
      </c>
      <c r="S3985" s="9">
        <f t="shared" si="250"/>
        <v>41747.661527777775</v>
      </c>
      <c r="T3985" s="9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5">
        <f t="shared" si="248"/>
        <v>-1405</v>
      </c>
      <c r="E3986">
        <v>1500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>
        <f t="shared" si="249"/>
        <v>47.5</v>
      </c>
      <c r="Q3986" s="5" t="s">
        <v>8317</v>
      </c>
      <c r="R3986" t="s">
        <v>8318</v>
      </c>
      <c r="S3986" s="9">
        <f t="shared" si="250"/>
        <v>41920.75513888889</v>
      </c>
      <c r="T3986" s="9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5">
        <f t="shared" si="248"/>
        <v>-1359</v>
      </c>
      <c r="E3987">
        <v>2000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>
        <f t="shared" si="249"/>
        <v>320.5</v>
      </c>
      <c r="Q3987" s="5" t="s">
        <v>8317</v>
      </c>
      <c r="R3987" t="s">
        <v>8318</v>
      </c>
      <c r="S3987" s="9">
        <f t="shared" si="250"/>
        <v>42399.499074074069</v>
      </c>
      <c r="T3987" s="9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5">
        <f t="shared" si="248"/>
        <v>-4512</v>
      </c>
      <c r="E3988">
        <v>5000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>
        <f t="shared" si="249"/>
        <v>244</v>
      </c>
      <c r="Q3988" s="5" t="s">
        <v>8317</v>
      </c>
      <c r="R3988" t="s">
        <v>8318</v>
      </c>
      <c r="S3988" s="9">
        <f t="shared" si="250"/>
        <v>42467.340208333328</v>
      </c>
      <c r="T3988" s="9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5">
        <f t="shared" si="248"/>
        <v>-249</v>
      </c>
      <c r="E3989">
        <v>400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>
        <f t="shared" si="249"/>
        <v>75.5</v>
      </c>
      <c r="Q3989" s="5" t="s">
        <v>8317</v>
      </c>
      <c r="R3989" t="s">
        <v>8318</v>
      </c>
      <c r="S3989" s="9">
        <f t="shared" si="250"/>
        <v>41765.716319444444</v>
      </c>
      <c r="T3989" s="9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5">
        <f t="shared" si="248"/>
        <v>-1468</v>
      </c>
      <c r="E3990">
        <v>1500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>
        <f t="shared" si="249"/>
        <v>16</v>
      </c>
      <c r="Q3990" s="5" t="s">
        <v>8317</v>
      </c>
      <c r="R3990" t="s">
        <v>8318</v>
      </c>
      <c r="S3990" s="9">
        <f t="shared" si="250"/>
        <v>42229.872835648144</v>
      </c>
      <c r="T3990" s="9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5">
        <f t="shared" si="248"/>
        <v>-3000</v>
      </c>
      <c r="E3991">
        <v>3000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>
        <f t="shared" si="249"/>
        <v>0</v>
      </c>
      <c r="Q3991" s="5" t="s">
        <v>8317</v>
      </c>
      <c r="R3991" t="s">
        <v>8318</v>
      </c>
      <c r="S3991" s="9">
        <f t="shared" si="250"/>
        <v>42286.541446759256</v>
      </c>
      <c r="T3991" s="9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5">
        <f t="shared" si="248"/>
        <v>-1581</v>
      </c>
      <c r="E3992">
        <v>1650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>
        <f t="shared" si="249"/>
        <v>34.5</v>
      </c>
      <c r="Q3992" s="5" t="s">
        <v>8317</v>
      </c>
      <c r="R3992" t="s">
        <v>8318</v>
      </c>
      <c r="S3992" s="9">
        <f t="shared" si="250"/>
        <v>42401.464039351849</v>
      </c>
      <c r="T3992" s="9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5">
        <f t="shared" si="248"/>
        <v>-400</v>
      </c>
      <c r="E3993">
        <v>500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>
        <f t="shared" si="249"/>
        <v>50</v>
      </c>
      <c r="Q3993" s="5" t="s">
        <v>8317</v>
      </c>
      <c r="R3993" t="s">
        <v>8318</v>
      </c>
      <c r="S3993" s="9">
        <f t="shared" si="250"/>
        <v>42125.436134259253</v>
      </c>
      <c r="T3993" s="9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5">
        <f t="shared" si="248"/>
        <v>-9459</v>
      </c>
      <c r="E3994">
        <v>10000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>
        <f t="shared" si="249"/>
        <v>270.5</v>
      </c>
      <c r="Q3994" s="5" t="s">
        <v>8317</v>
      </c>
      <c r="R3994" t="s">
        <v>8318</v>
      </c>
      <c r="S3994" s="9">
        <f t="shared" si="250"/>
        <v>42289.732164351844</v>
      </c>
      <c r="T3994" s="9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5">
        <f t="shared" si="248"/>
        <v>-49997</v>
      </c>
      <c r="E3995">
        <v>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>
        <f t="shared" si="249"/>
        <v>1.5</v>
      </c>
      <c r="Q3995" s="5" t="s">
        <v>8317</v>
      </c>
      <c r="R3995" t="s">
        <v>8318</v>
      </c>
      <c r="S3995" s="9">
        <f t="shared" si="250"/>
        <v>42107.656388888885</v>
      </c>
      <c r="T3995" s="9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5">
        <f t="shared" si="248"/>
        <v>-1995</v>
      </c>
      <c r="E3996">
        <v>2000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>
        <f t="shared" si="249"/>
        <v>2.5</v>
      </c>
      <c r="Q3996" s="5" t="s">
        <v>8317</v>
      </c>
      <c r="R3996" t="s">
        <v>8318</v>
      </c>
      <c r="S3996" s="9">
        <f t="shared" si="250"/>
        <v>41809.181597222218</v>
      </c>
      <c r="T3996" s="9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5">
        <f t="shared" si="248"/>
        <v>-130</v>
      </c>
      <c r="E3997">
        <v>200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>
        <f t="shared" si="249"/>
        <v>35</v>
      </c>
      <c r="Q3997" s="5" t="s">
        <v>8317</v>
      </c>
      <c r="R3997" t="s">
        <v>8318</v>
      </c>
      <c r="S3997" s="9">
        <f t="shared" si="250"/>
        <v>42019.475428240738</v>
      </c>
      <c r="T3997" s="9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5">
        <f t="shared" si="248"/>
        <v>-2503</v>
      </c>
      <c r="E3998">
        <v>3000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>
        <f t="shared" si="249"/>
        <v>248.5</v>
      </c>
      <c r="Q3998" s="5" t="s">
        <v>8317</v>
      </c>
      <c r="R3998" t="s">
        <v>8318</v>
      </c>
      <c r="S3998" s="9">
        <f t="shared" si="250"/>
        <v>41950.058611111112</v>
      </c>
      <c r="T3998" s="9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5">
        <f t="shared" si="248"/>
        <v>-3000</v>
      </c>
      <c r="E3999">
        <v>3000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>
        <f t="shared" si="249"/>
        <v>0</v>
      </c>
      <c r="Q3999" s="5" t="s">
        <v>8317</v>
      </c>
      <c r="R3999" t="s">
        <v>8318</v>
      </c>
      <c r="S3999" s="9">
        <f t="shared" si="250"/>
        <v>42069.183113425919</v>
      </c>
      <c r="T3999" s="9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5">
        <f t="shared" si="248"/>
        <v>-535</v>
      </c>
      <c r="E4000">
        <v>1250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>
        <f t="shared" si="249"/>
        <v>357.5</v>
      </c>
      <c r="Q4000" s="5" t="s">
        <v>8317</v>
      </c>
      <c r="R4000" t="s">
        <v>8318</v>
      </c>
      <c r="S4000" s="9">
        <f t="shared" si="250"/>
        <v>42061.754930555551</v>
      </c>
      <c r="T4000" s="9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5">
        <f t="shared" si="248"/>
        <v>-5844</v>
      </c>
      <c r="E4001">
        <v>7000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>
        <f t="shared" si="249"/>
        <v>578</v>
      </c>
      <c r="Q4001" s="5" t="s">
        <v>8317</v>
      </c>
      <c r="R4001" t="s">
        <v>8318</v>
      </c>
      <c r="S4001" s="9">
        <f t="shared" si="250"/>
        <v>41842.620347222219</v>
      </c>
      <c r="T4001" s="9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5">
        <f t="shared" si="248"/>
        <v>-7990</v>
      </c>
      <c r="E4002">
        <v>8000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>
        <f t="shared" si="249"/>
        <v>5</v>
      </c>
      <c r="Q4002" s="5" t="s">
        <v>8317</v>
      </c>
      <c r="R4002" t="s">
        <v>8318</v>
      </c>
      <c r="S4002" s="9">
        <f t="shared" si="250"/>
        <v>42437.437013888884</v>
      </c>
      <c r="T4002" s="9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5">
        <f t="shared" si="248"/>
        <v>-747</v>
      </c>
      <c r="E4003">
        <v>1200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>
        <f t="shared" si="249"/>
        <v>226.5</v>
      </c>
      <c r="Q4003" s="5" t="s">
        <v>8317</v>
      </c>
      <c r="R4003" t="s">
        <v>8318</v>
      </c>
      <c r="S4003" s="9">
        <f t="shared" si="250"/>
        <v>42775.755879629629</v>
      </c>
      <c r="T4003" s="9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5">
        <f t="shared" si="248"/>
        <v>-1227</v>
      </c>
      <c r="E4004">
        <v>1250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>
        <f t="shared" si="249"/>
        <v>11.5</v>
      </c>
      <c r="Q4004" s="5" t="s">
        <v>8317</v>
      </c>
      <c r="R4004" t="s">
        <v>8318</v>
      </c>
      <c r="S4004" s="9">
        <f t="shared" si="250"/>
        <v>41878.835196759253</v>
      </c>
      <c r="T4004" s="9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5">
        <f t="shared" si="248"/>
        <v>-1799</v>
      </c>
      <c r="E4005">
        <v>2000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>
        <f t="shared" si="249"/>
        <v>100.5</v>
      </c>
      <c r="Q4005" s="5" t="s">
        <v>8317</v>
      </c>
      <c r="R4005" t="s">
        <v>8318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5">
        <f t="shared" si="248"/>
        <v>-499</v>
      </c>
      <c r="E4006">
        <v>500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>
        <f t="shared" si="249"/>
        <v>0.5</v>
      </c>
      <c r="Q4006" s="5" t="s">
        <v>8317</v>
      </c>
      <c r="R4006" t="s">
        <v>8318</v>
      </c>
      <c r="S4006" s="9">
        <f t="shared" si="250"/>
        <v>41889.954363425924</v>
      </c>
      <c r="T4006" s="9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5">
        <f t="shared" si="248"/>
        <v>-2960</v>
      </c>
      <c r="E4007">
        <v>3000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>
        <f t="shared" si="249"/>
        <v>20</v>
      </c>
      <c r="Q4007" s="5" t="s">
        <v>8317</v>
      </c>
      <c r="R4007" t="s">
        <v>8318</v>
      </c>
      <c r="S4007" s="9">
        <f t="shared" si="250"/>
        <v>41872.599363425921</v>
      </c>
      <c r="T4007" s="9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5">
        <f t="shared" si="248"/>
        <v>-29998</v>
      </c>
      <c r="E4008">
        <v>30000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>
        <f t="shared" si="249"/>
        <v>1</v>
      </c>
      <c r="Q4008" s="5" t="s">
        <v>8317</v>
      </c>
      <c r="R4008" t="s">
        <v>8318</v>
      </c>
      <c r="S4008" s="9">
        <f t="shared" si="250"/>
        <v>42391.564664351848</v>
      </c>
      <c r="T4008" s="9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5">
        <f t="shared" si="248"/>
        <v>-1995</v>
      </c>
      <c r="E4009">
        <v>2000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>
        <f t="shared" si="249"/>
        <v>2.5</v>
      </c>
      <c r="Q4009" s="5" t="s">
        <v>8317</v>
      </c>
      <c r="R4009" t="s">
        <v>8318</v>
      </c>
      <c r="S4009" s="9">
        <f t="shared" si="250"/>
        <v>41848.564594907402</v>
      </c>
      <c r="T4009" s="9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5">
        <f t="shared" si="248"/>
        <v>-940</v>
      </c>
      <c r="E4010">
        <v>1000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>
        <f t="shared" si="249"/>
        <v>30</v>
      </c>
      <c r="Q4010" s="5" t="s">
        <v>8317</v>
      </c>
      <c r="R4010" t="s">
        <v>8318</v>
      </c>
      <c r="S4010" s="9">
        <f t="shared" si="250"/>
        <v>42177.755868055552</v>
      </c>
      <c r="T4010" s="9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5">
        <f t="shared" si="248"/>
        <v>-1855</v>
      </c>
      <c r="E4011">
        <v>1930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>
        <f t="shared" si="249"/>
        <v>37.5</v>
      </c>
      <c r="Q4011" s="5" t="s">
        <v>8317</v>
      </c>
      <c r="R4011" t="s">
        <v>8318</v>
      </c>
      <c r="S4011" s="9">
        <f t="shared" si="250"/>
        <v>41851.492592592593</v>
      </c>
      <c r="T4011" s="9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5">
        <f t="shared" si="248"/>
        <v>-5458</v>
      </c>
      <c r="E4012">
        <v>7200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>
        <f t="shared" si="249"/>
        <v>871</v>
      </c>
      <c r="Q4012" s="5" t="s">
        <v>8317</v>
      </c>
      <c r="R4012" t="s">
        <v>8318</v>
      </c>
      <c r="S4012" s="9">
        <f t="shared" si="250"/>
        <v>41921.562106481477</v>
      </c>
      <c r="T4012" s="9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5">
        <f t="shared" si="248"/>
        <v>-231</v>
      </c>
      <c r="E4013">
        <v>250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>
        <f t="shared" si="249"/>
        <v>9.5</v>
      </c>
      <c r="Q4013" s="5" t="s">
        <v>8317</v>
      </c>
      <c r="R4013" t="s">
        <v>8318</v>
      </c>
      <c r="S4013" s="9">
        <f t="shared" si="250"/>
        <v>42002.336550925924</v>
      </c>
      <c r="T4013" s="9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5">
        <f t="shared" si="248"/>
        <v>-575</v>
      </c>
      <c r="E4014">
        <v>575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>
        <f t="shared" si="249"/>
        <v>0</v>
      </c>
      <c r="Q4014" s="5" t="s">
        <v>8317</v>
      </c>
      <c r="R4014" t="s">
        <v>8318</v>
      </c>
      <c r="S4014" s="9">
        <f t="shared" si="250"/>
        <v>42096.336215277777</v>
      </c>
      <c r="T4014" s="9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5">
        <f t="shared" si="248"/>
        <v>-1974</v>
      </c>
      <c r="E4015">
        <v>2000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>
        <f t="shared" si="249"/>
        <v>13</v>
      </c>
      <c r="Q4015" s="5" t="s">
        <v>8317</v>
      </c>
      <c r="R4015" t="s">
        <v>8318</v>
      </c>
      <c r="S4015" s="9">
        <f t="shared" si="250"/>
        <v>42021.092858796292</v>
      </c>
      <c r="T4015" s="9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5">
        <f t="shared" si="248"/>
        <v>-9000</v>
      </c>
      <c r="E4016">
        <v>9000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>
        <f t="shared" si="249"/>
        <v>0</v>
      </c>
      <c r="Q4016" s="5" t="s">
        <v>8317</v>
      </c>
      <c r="R4016" t="s">
        <v>8318</v>
      </c>
      <c r="S4016" s="9">
        <f t="shared" si="250"/>
        <v>42419.037835648145</v>
      </c>
      <c r="T4016" s="9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5">
        <f t="shared" si="248"/>
        <v>-6999</v>
      </c>
      <c r="E4017">
        <v>7000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>
        <f t="shared" si="249"/>
        <v>0.5</v>
      </c>
      <c r="Q4017" s="5" t="s">
        <v>8317</v>
      </c>
      <c r="R4017" t="s">
        <v>8318</v>
      </c>
      <c r="S4017" s="9">
        <f t="shared" si="250"/>
        <v>42174.572488425925</v>
      </c>
      <c r="T4017" s="9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5">
        <f t="shared" si="248"/>
        <v>-430</v>
      </c>
      <c r="E4018">
        <v>500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>
        <f t="shared" si="249"/>
        <v>35</v>
      </c>
      <c r="Q4018" s="5" t="s">
        <v>8317</v>
      </c>
      <c r="R4018" t="s">
        <v>8318</v>
      </c>
      <c r="S4018" s="9">
        <f t="shared" si="250"/>
        <v>41869.664351851847</v>
      </c>
      <c r="T4018" s="9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5">
        <f t="shared" si="248"/>
        <v>-9895</v>
      </c>
      <c r="E4019">
        <v>10000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>
        <f t="shared" si="249"/>
        <v>52.5</v>
      </c>
      <c r="Q4019" s="5" t="s">
        <v>8317</v>
      </c>
      <c r="R4019" t="s">
        <v>8318</v>
      </c>
      <c r="S4019" s="9">
        <f t="shared" si="250"/>
        <v>41856.463819444441</v>
      </c>
      <c r="T4019" s="9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5">
        <f t="shared" si="248"/>
        <v>-1370</v>
      </c>
      <c r="E4020">
        <v>1500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>
        <f t="shared" si="249"/>
        <v>65</v>
      </c>
      <c r="Q4020" s="5" t="s">
        <v>8317</v>
      </c>
      <c r="R4020" t="s">
        <v>8318</v>
      </c>
      <c r="S4020" s="9">
        <f t="shared" si="250"/>
        <v>42620.702638888884</v>
      </c>
      <c r="T4020" s="9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5">
        <f t="shared" si="248"/>
        <v>-3471</v>
      </c>
      <c r="E4021">
        <v>3500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>
        <f t="shared" si="249"/>
        <v>14.5</v>
      </c>
      <c r="Q4021" s="5" t="s">
        <v>8317</v>
      </c>
      <c r="R4021" t="s">
        <v>8318</v>
      </c>
      <c r="S4021" s="9">
        <f t="shared" si="250"/>
        <v>42417.467546296299</v>
      </c>
      <c r="T4021" s="9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5">
        <f t="shared" si="248"/>
        <v>-500</v>
      </c>
      <c r="E4022">
        <v>600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>
        <f t="shared" si="249"/>
        <v>50</v>
      </c>
      <c r="Q4022" s="5" t="s">
        <v>8317</v>
      </c>
      <c r="R4022" t="s">
        <v>8318</v>
      </c>
      <c r="S4022" s="9">
        <f t="shared" si="250"/>
        <v>42056.982627314814</v>
      </c>
      <c r="T4022" s="9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5">
        <f t="shared" si="248"/>
        <v>-14875</v>
      </c>
      <c r="E4023">
        <v>15000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>
        <f t="shared" si="249"/>
        <v>62.5</v>
      </c>
      <c r="Q4023" s="5" t="s">
        <v>8317</v>
      </c>
      <c r="R4023" t="s">
        <v>8318</v>
      </c>
      <c r="S4023" s="9">
        <f t="shared" si="250"/>
        <v>41878.703217592592</v>
      </c>
      <c r="T4023" s="9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5">
        <f t="shared" si="248"/>
        <v>-5479</v>
      </c>
      <c r="E4024">
        <v>18000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>
        <f t="shared" si="249"/>
        <v>6260.5</v>
      </c>
      <c r="Q4024" s="5" t="s">
        <v>8317</v>
      </c>
      <c r="R4024" t="s">
        <v>8318</v>
      </c>
      <c r="S4024" s="9">
        <f t="shared" si="250"/>
        <v>41990.375775462962</v>
      </c>
      <c r="T4024" s="9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5">
        <f t="shared" si="248"/>
        <v>-7000</v>
      </c>
      <c r="E4025">
        <v>7000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>
        <f t="shared" si="249"/>
        <v>0</v>
      </c>
      <c r="Q4025" s="5" t="s">
        <v>8317</v>
      </c>
      <c r="R4025" t="s">
        <v>8318</v>
      </c>
      <c r="S4025" s="9">
        <f t="shared" si="250"/>
        <v>42408.791238425925</v>
      </c>
      <c r="T4025" s="9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5">
        <f t="shared" si="248"/>
        <v>-790</v>
      </c>
      <c r="E4026">
        <v>800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>
        <f t="shared" si="249"/>
        <v>5</v>
      </c>
      <c r="Q4026" s="5" t="s">
        <v>8317</v>
      </c>
      <c r="R4026" t="s">
        <v>8318</v>
      </c>
      <c r="S4026" s="9">
        <f t="shared" si="250"/>
        <v>42217.461770833332</v>
      </c>
      <c r="T4026" s="9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5">
        <f t="shared" si="248"/>
        <v>-4750</v>
      </c>
      <c r="E4027">
        <v>5000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>
        <f t="shared" si="249"/>
        <v>125</v>
      </c>
      <c r="Q4027" s="5" t="s">
        <v>8317</v>
      </c>
      <c r="R4027" t="s">
        <v>8318</v>
      </c>
      <c r="S4027" s="9">
        <f t="shared" si="250"/>
        <v>42151.029351851852</v>
      </c>
      <c r="T4027" s="9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5">
        <f t="shared" si="248"/>
        <v>-4000</v>
      </c>
      <c r="E4028">
        <v>4000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>
        <f t="shared" si="249"/>
        <v>0</v>
      </c>
      <c r="Q4028" s="5" t="s">
        <v>8317</v>
      </c>
      <c r="R4028" t="s">
        <v>8318</v>
      </c>
      <c r="S4028" s="9">
        <f t="shared" si="250"/>
        <v>42282.447210648148</v>
      </c>
      <c r="T4028" s="9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5">
        <f t="shared" si="248"/>
        <v>-2785</v>
      </c>
      <c r="E4029">
        <v>3000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>
        <f t="shared" si="249"/>
        <v>107.5</v>
      </c>
      <c r="Q4029" s="5" t="s">
        <v>8317</v>
      </c>
      <c r="R4029" t="s">
        <v>8318</v>
      </c>
      <c r="S4029" s="9">
        <f t="shared" si="250"/>
        <v>42768.762511574074</v>
      </c>
      <c r="T4029" s="9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5">
        <f t="shared" si="248"/>
        <v>-1439</v>
      </c>
      <c r="E4030">
        <v>2000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>
        <f t="shared" si="249"/>
        <v>280.5</v>
      </c>
      <c r="Q4030" s="5" t="s">
        <v>8317</v>
      </c>
      <c r="R4030" t="s">
        <v>8318</v>
      </c>
      <c r="S4030" s="9">
        <f t="shared" si="250"/>
        <v>41765.730324074073</v>
      </c>
      <c r="T4030" s="9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5">
        <f t="shared" si="248"/>
        <v>-20000</v>
      </c>
      <c r="E4031">
        <v>20000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>
        <f t="shared" si="249"/>
        <v>0</v>
      </c>
      <c r="Q4031" s="5" t="s">
        <v>8317</v>
      </c>
      <c r="R4031" t="s">
        <v>8318</v>
      </c>
      <c r="S4031" s="9">
        <f t="shared" si="250"/>
        <v>42321.816782407404</v>
      </c>
      <c r="T4031" s="9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5">
        <f t="shared" si="248"/>
        <v>-2100</v>
      </c>
      <c r="E4032">
        <v>2500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>
        <f t="shared" si="249"/>
        <v>200</v>
      </c>
      <c r="Q4032" s="5" t="s">
        <v>8317</v>
      </c>
      <c r="R4032" t="s">
        <v>8318</v>
      </c>
      <c r="S4032" s="9">
        <f t="shared" si="250"/>
        <v>42374.446747685179</v>
      </c>
      <c r="T4032" s="9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5">
        <f t="shared" si="248"/>
        <v>-5000</v>
      </c>
      <c r="E4033">
        <v>5000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>
        <f t="shared" si="249"/>
        <v>0</v>
      </c>
      <c r="Q4033" s="5" t="s">
        <v>8317</v>
      </c>
      <c r="R4033" t="s">
        <v>8318</v>
      </c>
      <c r="S4033" s="9">
        <f t="shared" si="250"/>
        <v>41941.376898148148</v>
      </c>
      <c r="T4033" s="9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5">
        <f t="shared" si="248"/>
        <v>-5635</v>
      </c>
      <c r="E4034">
        <v>6048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>
        <f t="shared" si="249"/>
        <v>206.5</v>
      </c>
      <c r="Q4034" s="5" t="s">
        <v>8317</v>
      </c>
      <c r="R4034" t="s">
        <v>8318</v>
      </c>
      <c r="S4034" s="9">
        <f t="shared" si="250"/>
        <v>42293.60087962963</v>
      </c>
      <c r="T4034" s="9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5">
        <f t="shared" ref="D4035:D4098" si="252">F4035-E4035</f>
        <v>-17758.010000000002</v>
      </c>
      <c r="E4035">
        <v>23900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>
        <f t="shared" ref="P4035:P4098" si="253">AVERAGE(D4035:E4035)</f>
        <v>3070.994999999999</v>
      </c>
      <c r="Q4035" s="5" t="s">
        <v>8317</v>
      </c>
      <c r="R4035" t="s">
        <v>8318</v>
      </c>
      <c r="S4035" s="9">
        <f t="shared" ref="S4035:S4098" si="254">(K4035/86400)+25569+(-5/24)</f>
        <v>42614.06046296296</v>
      </c>
      <c r="T4035" s="9">
        <f t="shared" ref="T4035:T4098" si="255">(J4035/86400)+25569+(-5/24)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5">
        <f t="shared" si="252"/>
        <v>-13300</v>
      </c>
      <c r="E4036">
        <v>13500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>
        <f t="shared" si="253"/>
        <v>100</v>
      </c>
      <c r="Q4036" s="5" t="s">
        <v>8317</v>
      </c>
      <c r="R4036" t="s">
        <v>8318</v>
      </c>
      <c r="S4036" s="9">
        <f t="shared" si="254"/>
        <v>42067.739004629628</v>
      </c>
      <c r="T4036" s="9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5">
        <f t="shared" si="252"/>
        <v>-6315</v>
      </c>
      <c r="E4037">
        <v>10000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>
        <f t="shared" si="253"/>
        <v>1842.5</v>
      </c>
      <c r="Q4037" s="5" t="s">
        <v>8317</v>
      </c>
      <c r="R4037" t="s">
        <v>8318</v>
      </c>
      <c r="S4037" s="9">
        <f t="shared" si="254"/>
        <v>41903.674618055556</v>
      </c>
      <c r="T4037" s="9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5">
        <f t="shared" si="252"/>
        <v>-3177</v>
      </c>
      <c r="E4038">
        <v>6000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>
        <f t="shared" si="253"/>
        <v>1411.5</v>
      </c>
      <c r="Q4038" s="5" t="s">
        <v>8317</v>
      </c>
      <c r="R4038" t="s">
        <v>8318</v>
      </c>
      <c r="S4038" s="9">
        <f t="shared" si="254"/>
        <v>41804.728750000002</v>
      </c>
      <c r="T4038" s="9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5">
        <f t="shared" si="252"/>
        <v>-620</v>
      </c>
      <c r="E4039">
        <v>700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>
        <f t="shared" si="253"/>
        <v>40</v>
      </c>
      <c r="Q4039" s="5" t="s">
        <v>8317</v>
      </c>
      <c r="R4039" t="s">
        <v>8318</v>
      </c>
      <c r="S4039" s="9">
        <f t="shared" si="254"/>
        <v>42496.862442129626</v>
      </c>
      <c r="T4039" s="9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5">
        <f t="shared" si="252"/>
        <v>-2199</v>
      </c>
      <c r="E4040">
        <v>2500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>
        <f t="shared" si="253"/>
        <v>150.5</v>
      </c>
      <c r="Q4040" s="5" t="s">
        <v>8317</v>
      </c>
      <c r="R4040" t="s">
        <v>8318</v>
      </c>
      <c r="S4040" s="9">
        <f t="shared" si="254"/>
        <v>41869.590393518512</v>
      </c>
      <c r="T4040" s="9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5">
        <f t="shared" si="252"/>
        <v>-200</v>
      </c>
      <c r="E4041">
        <v>500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>
        <f t="shared" si="253"/>
        <v>150</v>
      </c>
      <c r="Q4041" s="5" t="s">
        <v>8317</v>
      </c>
      <c r="R4041" t="s">
        <v>8318</v>
      </c>
      <c r="S4041" s="9">
        <f t="shared" si="254"/>
        <v>42305.462581018517</v>
      </c>
      <c r="T4041" s="9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5">
        <f t="shared" si="252"/>
        <v>-5500</v>
      </c>
      <c r="E4042">
        <v>8000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>
        <f t="shared" si="253"/>
        <v>1250</v>
      </c>
      <c r="Q4042" s="5" t="s">
        <v>8317</v>
      </c>
      <c r="R4042" t="s">
        <v>8318</v>
      </c>
      <c r="S4042" s="9">
        <f t="shared" si="254"/>
        <v>42144.023194444446</v>
      </c>
      <c r="T4042" s="9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5">
        <f t="shared" si="252"/>
        <v>-4979</v>
      </c>
      <c r="E4043">
        <v>5000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>
        <f t="shared" si="253"/>
        <v>10.5</v>
      </c>
      <c r="Q4043" s="5" t="s">
        <v>8317</v>
      </c>
      <c r="R4043" t="s">
        <v>8318</v>
      </c>
      <c r="S4043" s="9">
        <f t="shared" si="254"/>
        <v>42559.265671296293</v>
      </c>
      <c r="T4043" s="9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5">
        <f t="shared" si="252"/>
        <v>-9979</v>
      </c>
      <c r="E4044">
        <v>10000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>
        <f t="shared" si="253"/>
        <v>10.5</v>
      </c>
      <c r="Q4044" s="5" t="s">
        <v>8317</v>
      </c>
      <c r="R4044" t="s">
        <v>8318</v>
      </c>
      <c r="S4044" s="9">
        <f t="shared" si="254"/>
        <v>41994.875740740739</v>
      </c>
      <c r="T4044" s="9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5">
        <f t="shared" si="252"/>
        <v>-300</v>
      </c>
      <c r="E4045">
        <v>300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>
        <f t="shared" si="253"/>
        <v>0</v>
      </c>
      <c r="Q4045" s="5" t="s">
        <v>8317</v>
      </c>
      <c r="R4045" t="s">
        <v>8318</v>
      </c>
      <c r="S4045" s="9">
        <f t="shared" si="254"/>
        <v>41948.749131944445</v>
      </c>
      <c r="T4045" s="9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5">
        <f t="shared" si="252"/>
        <v>-375</v>
      </c>
      <c r="E4046">
        <v>600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>
        <f t="shared" si="253"/>
        <v>112.5</v>
      </c>
      <c r="Q4046" s="5" t="s">
        <v>8317</v>
      </c>
      <c r="R4046" t="s">
        <v>8318</v>
      </c>
      <c r="S4046" s="9">
        <f t="shared" si="254"/>
        <v>42074.011365740742</v>
      </c>
      <c r="T4046" s="9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5">
        <f t="shared" si="252"/>
        <v>-4999</v>
      </c>
      <c r="E4047">
        <v>5000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>
        <f t="shared" si="253"/>
        <v>0.5</v>
      </c>
      <c r="Q4047" s="5" t="s">
        <v>8317</v>
      </c>
      <c r="R4047" t="s">
        <v>8318</v>
      </c>
      <c r="S4047" s="9">
        <f t="shared" si="254"/>
        <v>41841.992928240739</v>
      </c>
      <c r="T4047" s="9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5">
        <f t="shared" si="252"/>
        <v>-5140</v>
      </c>
      <c r="E4048">
        <v>5600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>
        <f t="shared" si="253"/>
        <v>230</v>
      </c>
      <c r="Q4048" s="5" t="s">
        <v>8317</v>
      </c>
      <c r="R4048" t="s">
        <v>8318</v>
      </c>
      <c r="S4048" s="9">
        <f t="shared" si="254"/>
        <v>41904.442245370366</v>
      </c>
      <c r="T4048" s="9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5">
        <f t="shared" si="252"/>
        <v>-4890</v>
      </c>
      <c r="E4049">
        <v>5000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>
        <f t="shared" si="253"/>
        <v>55</v>
      </c>
      <c r="Q4049" s="5" t="s">
        <v>8317</v>
      </c>
      <c r="R4049" t="s">
        <v>8318</v>
      </c>
      <c r="S4049" s="9">
        <f t="shared" si="254"/>
        <v>41990.814155092587</v>
      </c>
      <c r="T4049" s="9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5">
        <f t="shared" si="252"/>
        <v>-13999</v>
      </c>
      <c r="E4050">
        <v>17000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>
        <f t="shared" si="253"/>
        <v>1500.5</v>
      </c>
      <c r="Q4050" s="5" t="s">
        <v>8317</v>
      </c>
      <c r="R4050" t="s">
        <v>8318</v>
      </c>
      <c r="S4050" s="9">
        <f t="shared" si="254"/>
        <v>42436.300775462958</v>
      </c>
      <c r="T4050" s="9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5">
        <f t="shared" si="252"/>
        <v>-19984</v>
      </c>
      <c r="E4051">
        <v>20000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>
        <f t="shared" si="253"/>
        <v>8</v>
      </c>
      <c r="Q4051" s="5" t="s">
        <v>8317</v>
      </c>
      <c r="R4051" t="s">
        <v>8318</v>
      </c>
      <c r="S4051" s="9">
        <f t="shared" si="254"/>
        <v>42169.750173611108</v>
      </c>
      <c r="T4051" s="9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5">
        <f t="shared" si="252"/>
        <v>-1499</v>
      </c>
      <c r="E4052">
        <v>1500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>
        <f t="shared" si="253"/>
        <v>0.5</v>
      </c>
      <c r="Q4052" s="5" t="s">
        <v>8317</v>
      </c>
      <c r="R4052" t="s">
        <v>8318</v>
      </c>
      <c r="S4052" s="9">
        <f t="shared" si="254"/>
        <v>41905.428136574068</v>
      </c>
      <c r="T4052" s="9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5">
        <f t="shared" si="252"/>
        <v>-500</v>
      </c>
      <c r="E4053">
        <v>500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>
        <f t="shared" si="253"/>
        <v>0</v>
      </c>
      <c r="Q4053" s="5" t="s">
        <v>8317</v>
      </c>
      <c r="R4053" t="s">
        <v>8318</v>
      </c>
      <c r="S4053" s="9">
        <f t="shared" si="254"/>
        <v>41761.601817129624</v>
      </c>
      <c r="T4053" s="9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5">
        <f t="shared" si="252"/>
        <v>-1874</v>
      </c>
      <c r="E4054">
        <v>3000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>
        <f t="shared" si="253"/>
        <v>563</v>
      </c>
      <c r="Q4054" s="5" t="s">
        <v>8317</v>
      </c>
      <c r="R4054" t="s">
        <v>8318</v>
      </c>
      <c r="S4054" s="9">
        <f t="shared" si="254"/>
        <v>41865.670324074068</v>
      </c>
      <c r="T4054" s="9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5">
        <f t="shared" si="252"/>
        <v>-390</v>
      </c>
      <c r="E4055">
        <v>500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>
        <f t="shared" si="253"/>
        <v>55</v>
      </c>
      <c r="Q4055" s="5" t="s">
        <v>8317</v>
      </c>
      <c r="R4055" t="s">
        <v>8318</v>
      </c>
      <c r="S4055" s="9">
        <f t="shared" si="254"/>
        <v>41928.481805555552</v>
      </c>
      <c r="T4055" s="9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5">
        <f t="shared" si="252"/>
        <v>-8880</v>
      </c>
      <c r="E4056">
        <v>8880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>
        <f t="shared" si="253"/>
        <v>0</v>
      </c>
      <c r="Q4056" s="5" t="s">
        <v>8317</v>
      </c>
      <c r="R4056" t="s">
        <v>8318</v>
      </c>
      <c r="S4056" s="9">
        <f t="shared" si="254"/>
        <v>42613.632928240739</v>
      </c>
      <c r="T4056" s="9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5">
        <f t="shared" si="252"/>
        <v>-4119</v>
      </c>
      <c r="E4057">
        <v>5000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>
        <f t="shared" si="253"/>
        <v>440.5</v>
      </c>
      <c r="Q4057" s="5" t="s">
        <v>8317</v>
      </c>
      <c r="R4057" t="s">
        <v>8318</v>
      </c>
      <c r="S4057" s="9">
        <f t="shared" si="254"/>
        <v>41779.44017361111</v>
      </c>
      <c r="T4057" s="9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5">
        <f t="shared" si="252"/>
        <v>-705</v>
      </c>
      <c r="E4058">
        <v>1500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>
        <f t="shared" si="253"/>
        <v>397.5</v>
      </c>
      <c r="Q4058" s="5" t="s">
        <v>8317</v>
      </c>
      <c r="R4058" t="s">
        <v>8318</v>
      </c>
      <c r="S4058" s="9">
        <f t="shared" si="254"/>
        <v>42534.724988425922</v>
      </c>
      <c r="T4058" s="9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5">
        <f t="shared" si="252"/>
        <v>-2725</v>
      </c>
      <c r="E4059">
        <v>3500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>
        <f t="shared" si="253"/>
        <v>387.5</v>
      </c>
      <c r="Q4059" s="5" t="s">
        <v>8317</v>
      </c>
      <c r="R4059" t="s">
        <v>8318</v>
      </c>
      <c r="S4059" s="9">
        <f t="shared" si="254"/>
        <v>42310.760185185187</v>
      </c>
      <c r="T4059" s="9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5">
        <f t="shared" si="252"/>
        <v>-3655</v>
      </c>
      <c r="E4060">
        <v>3750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>
        <f t="shared" si="253"/>
        <v>47.5</v>
      </c>
      <c r="Q4060" s="5" t="s">
        <v>8317</v>
      </c>
      <c r="R4060" t="s">
        <v>8318</v>
      </c>
      <c r="S4060" s="9">
        <f t="shared" si="254"/>
        <v>42445.852361111109</v>
      </c>
      <c r="T4060" s="9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5">
        <f t="shared" si="252"/>
        <v>-9750</v>
      </c>
      <c r="E4061">
        <v>10000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>
        <f t="shared" si="253"/>
        <v>125</v>
      </c>
      <c r="Q4061" s="5" t="s">
        <v>8317</v>
      </c>
      <c r="R4061" t="s">
        <v>8318</v>
      </c>
      <c r="S4061" s="9">
        <f t="shared" si="254"/>
        <v>41866.432314814811</v>
      </c>
      <c r="T4061" s="9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5">
        <f t="shared" si="252"/>
        <v>-9715</v>
      </c>
      <c r="E4062">
        <v>10000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>
        <f t="shared" si="253"/>
        <v>142.5</v>
      </c>
      <c r="Q4062" s="5" t="s">
        <v>8317</v>
      </c>
      <c r="R4062" t="s">
        <v>8318</v>
      </c>
      <c r="S4062" s="9">
        <f t="shared" si="254"/>
        <v>41779.486759259256</v>
      </c>
      <c r="T4062" s="9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5">
        <f t="shared" si="252"/>
        <v>-525</v>
      </c>
      <c r="E4063">
        <v>525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>
        <f t="shared" si="253"/>
        <v>0</v>
      </c>
      <c r="Q4063" s="5" t="s">
        <v>8317</v>
      </c>
      <c r="R4063" t="s">
        <v>8318</v>
      </c>
      <c r="S4063" s="9">
        <f t="shared" si="254"/>
        <v>42420.933136574073</v>
      </c>
      <c r="T4063" s="9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5">
        <f t="shared" si="252"/>
        <v>-19510</v>
      </c>
      <c r="E4064">
        <v>20000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>
        <f t="shared" si="253"/>
        <v>245</v>
      </c>
      <c r="Q4064" s="5" t="s">
        <v>8317</v>
      </c>
      <c r="R4064" t="s">
        <v>8318</v>
      </c>
      <c r="S4064" s="9">
        <f t="shared" si="254"/>
        <v>42523.530879629623</v>
      </c>
      <c r="T4064" s="9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5">
        <f t="shared" si="252"/>
        <v>-9365</v>
      </c>
      <c r="E4065">
        <v>9500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>
        <f t="shared" si="253"/>
        <v>67.5</v>
      </c>
      <c r="Q4065" s="5" t="s">
        <v>8317</v>
      </c>
      <c r="R4065" t="s">
        <v>8318</v>
      </c>
      <c r="S4065" s="9">
        <f t="shared" si="254"/>
        <v>41787.473194444443</v>
      </c>
      <c r="T4065" s="9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5">
        <f t="shared" si="252"/>
        <v>-1615</v>
      </c>
      <c r="E4066">
        <v>2000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>
        <f t="shared" si="253"/>
        <v>192.5</v>
      </c>
      <c r="Q4066" s="5" t="s">
        <v>8317</v>
      </c>
      <c r="R4066" t="s">
        <v>8318</v>
      </c>
      <c r="S4066" s="9">
        <f t="shared" si="254"/>
        <v>42093.379930555551</v>
      </c>
      <c r="T4066" s="9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5">
        <f t="shared" si="252"/>
        <v>-3973</v>
      </c>
      <c r="E4067">
        <v>4000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>
        <f t="shared" si="253"/>
        <v>13.5</v>
      </c>
      <c r="Q4067" s="5" t="s">
        <v>8317</v>
      </c>
      <c r="R4067" t="s">
        <v>8318</v>
      </c>
      <c r="S4067" s="9">
        <f t="shared" si="254"/>
        <v>41833.74318287037</v>
      </c>
      <c r="T4067" s="9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5">
        <f t="shared" si="252"/>
        <v>-14975</v>
      </c>
      <c r="E4068">
        <v>15000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>
        <f t="shared" si="253"/>
        <v>12.5</v>
      </c>
      <c r="Q4068" s="5" t="s">
        <v>8317</v>
      </c>
      <c r="R4068" t="s">
        <v>8318</v>
      </c>
      <c r="S4068" s="9">
        <f t="shared" si="254"/>
        <v>42478.830879629626</v>
      </c>
      <c r="T4068" s="9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5">
        <f t="shared" si="252"/>
        <v>-1955</v>
      </c>
      <c r="E4069">
        <v>5000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>
        <f t="shared" si="253"/>
        <v>1522.5</v>
      </c>
      <c r="Q4069" s="5" t="s">
        <v>8317</v>
      </c>
      <c r="R4069" t="s">
        <v>8318</v>
      </c>
      <c r="S4069" s="9">
        <f t="shared" si="254"/>
        <v>42234.909143518518</v>
      </c>
      <c r="T4069" s="9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5">
        <f t="shared" si="252"/>
        <v>-3460.05</v>
      </c>
      <c r="E4070">
        <v>3495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>
        <f t="shared" si="253"/>
        <v>17.474999999999909</v>
      </c>
      <c r="Q4070" s="5" t="s">
        <v>8317</v>
      </c>
      <c r="R4070" t="s">
        <v>8318</v>
      </c>
      <c r="S4070" s="9">
        <f t="shared" si="254"/>
        <v>42718.755266203698</v>
      </c>
      <c r="T4070" s="9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5">
        <f t="shared" si="252"/>
        <v>-820</v>
      </c>
      <c r="E4071">
        <v>1250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>
        <f t="shared" si="253"/>
        <v>215</v>
      </c>
      <c r="Q4071" s="5" t="s">
        <v>8317</v>
      </c>
      <c r="R4071" t="s">
        <v>8318</v>
      </c>
      <c r="S4071" s="9">
        <f t="shared" si="254"/>
        <v>42022.453194444439</v>
      </c>
      <c r="T4071" s="9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5">
        <f t="shared" si="252"/>
        <v>-835</v>
      </c>
      <c r="E4072">
        <v>1000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>
        <f t="shared" si="253"/>
        <v>82.5</v>
      </c>
      <c r="Q4072" s="5" t="s">
        <v>8317</v>
      </c>
      <c r="R4072" t="s">
        <v>8318</v>
      </c>
      <c r="S4072" s="9">
        <f t="shared" si="254"/>
        <v>42031.458564814813</v>
      </c>
      <c r="T4072" s="9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5">
        <f t="shared" si="252"/>
        <v>-20000</v>
      </c>
      <c r="E4073">
        <v>20000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>
        <f t="shared" si="253"/>
        <v>0</v>
      </c>
      <c r="Q4073" s="5" t="s">
        <v>8317</v>
      </c>
      <c r="R4073" t="s">
        <v>8318</v>
      </c>
      <c r="S4073" s="9">
        <f t="shared" si="254"/>
        <v>42700.59642361111</v>
      </c>
      <c r="T4073" s="9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5">
        <f t="shared" si="252"/>
        <v>-996</v>
      </c>
      <c r="E4074">
        <v>1000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>
        <f t="shared" si="253"/>
        <v>2</v>
      </c>
      <c r="Q4074" s="5" t="s">
        <v>8317</v>
      </c>
      <c r="R4074" t="s">
        <v>8318</v>
      </c>
      <c r="S4074" s="9">
        <f t="shared" si="254"/>
        <v>41812.566099537034</v>
      </c>
      <c r="T4074" s="9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5">
        <f t="shared" si="252"/>
        <v>-3463</v>
      </c>
      <c r="E4075">
        <v>3500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>
        <f t="shared" si="253"/>
        <v>18.5</v>
      </c>
      <c r="Q4075" s="5" t="s">
        <v>8317</v>
      </c>
      <c r="R4075" t="s">
        <v>8318</v>
      </c>
      <c r="S4075" s="9">
        <f t="shared" si="254"/>
        <v>42078.136874999997</v>
      </c>
      <c r="T4075" s="9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5">
        <f t="shared" si="252"/>
        <v>-2015</v>
      </c>
      <c r="E4076">
        <v>2750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>
        <f t="shared" si="253"/>
        <v>367.5</v>
      </c>
      <c r="Q4076" s="5" t="s">
        <v>8317</v>
      </c>
      <c r="R4076" t="s">
        <v>8318</v>
      </c>
      <c r="S4076" s="9">
        <f t="shared" si="254"/>
        <v>42283.344618055555</v>
      </c>
      <c r="T4076" s="9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5">
        <f t="shared" si="252"/>
        <v>-1424</v>
      </c>
      <c r="E4077">
        <v>2000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>
        <f t="shared" si="253"/>
        <v>288</v>
      </c>
      <c r="Q4077" s="5" t="s">
        <v>8317</v>
      </c>
      <c r="R4077" t="s">
        <v>8318</v>
      </c>
      <c r="S4077" s="9">
        <f t="shared" si="254"/>
        <v>41778.837604166663</v>
      </c>
      <c r="T4077" s="9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5">
        <f t="shared" si="252"/>
        <v>-700</v>
      </c>
      <c r="E4078">
        <v>700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>
        <f t="shared" si="253"/>
        <v>0</v>
      </c>
      <c r="Q4078" s="5" t="s">
        <v>8317</v>
      </c>
      <c r="R4078" t="s">
        <v>8318</v>
      </c>
      <c r="S4078" s="9">
        <f t="shared" si="254"/>
        <v>41905.587372685179</v>
      </c>
      <c r="T4078" s="9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5">
        <f t="shared" si="252"/>
        <v>-13665</v>
      </c>
      <c r="E4079">
        <v>15000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>
        <f t="shared" si="253"/>
        <v>667.5</v>
      </c>
      <c r="Q4079" s="5" t="s">
        <v>8317</v>
      </c>
      <c r="R4079" t="s">
        <v>8318</v>
      </c>
      <c r="S4079" s="9">
        <f t="shared" si="254"/>
        <v>42695.502245370364</v>
      </c>
      <c r="T4079" s="9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5">
        <f t="shared" si="252"/>
        <v>-250</v>
      </c>
      <c r="E4080">
        <v>250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>
        <f t="shared" si="253"/>
        <v>0</v>
      </c>
      <c r="Q4080" s="5" t="s">
        <v>8317</v>
      </c>
      <c r="R4080" t="s">
        <v>8318</v>
      </c>
      <c r="S4080" s="9">
        <f t="shared" si="254"/>
        <v>42732.579189814809</v>
      </c>
      <c r="T4080" s="9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5">
        <f t="shared" si="252"/>
        <v>-2995</v>
      </c>
      <c r="E4081">
        <v>3000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>
        <f t="shared" si="253"/>
        <v>2.5</v>
      </c>
      <c r="Q4081" s="5" t="s">
        <v>8317</v>
      </c>
      <c r="R4081" t="s">
        <v>8318</v>
      </c>
      <c r="S4081" s="9">
        <f t="shared" si="254"/>
        <v>42510.730567129627</v>
      </c>
      <c r="T4081" s="9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5">
        <f t="shared" si="252"/>
        <v>-3000</v>
      </c>
      <c r="E4082">
        <v>3000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>
        <f t="shared" si="253"/>
        <v>0</v>
      </c>
      <c r="Q4082" s="5" t="s">
        <v>8317</v>
      </c>
      <c r="R4082" t="s">
        <v>8318</v>
      </c>
      <c r="S4082" s="9">
        <f t="shared" si="254"/>
        <v>42511.489768518521</v>
      </c>
      <c r="T4082" s="9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5">
        <f t="shared" si="252"/>
        <v>-1874</v>
      </c>
      <c r="E4083">
        <v>2224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>
        <f t="shared" si="253"/>
        <v>175</v>
      </c>
      <c r="Q4083" s="5" t="s">
        <v>8317</v>
      </c>
      <c r="R4083" t="s">
        <v>8318</v>
      </c>
      <c r="S4083" s="9">
        <f t="shared" si="254"/>
        <v>42041.372974537029</v>
      </c>
      <c r="T4083" s="9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5">
        <f t="shared" si="252"/>
        <v>-147</v>
      </c>
      <c r="E4084">
        <v>150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>
        <f t="shared" si="253"/>
        <v>1.5</v>
      </c>
      <c r="Q4084" s="5" t="s">
        <v>8317</v>
      </c>
      <c r="R4084" t="s">
        <v>8318</v>
      </c>
      <c r="S4084" s="9">
        <f t="shared" si="254"/>
        <v>42306.980937499997</v>
      </c>
      <c r="T4084" s="9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5">
        <f t="shared" si="252"/>
        <v>-2741</v>
      </c>
      <c r="E4085">
        <v>3500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>
        <f t="shared" si="253"/>
        <v>379.5</v>
      </c>
      <c r="Q4085" s="5" t="s">
        <v>8317</v>
      </c>
      <c r="R4085" t="s">
        <v>8318</v>
      </c>
      <c r="S4085" s="9">
        <f t="shared" si="254"/>
        <v>42353.553425925922</v>
      </c>
      <c r="T4085" s="9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5">
        <f t="shared" si="252"/>
        <v>-2990</v>
      </c>
      <c r="E4086">
        <v>3000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>
        <f t="shared" si="253"/>
        <v>5</v>
      </c>
      <c r="Q4086" s="5" t="s">
        <v>8317</v>
      </c>
      <c r="R4086" t="s">
        <v>8318</v>
      </c>
      <c r="S4086" s="9">
        <f t="shared" si="254"/>
        <v>42622.228078703702</v>
      </c>
      <c r="T4086" s="9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5">
        <f t="shared" si="252"/>
        <v>-3490</v>
      </c>
      <c r="E4087">
        <v>3500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>
        <f t="shared" si="253"/>
        <v>5</v>
      </c>
      <c r="Q4087" s="5" t="s">
        <v>8317</v>
      </c>
      <c r="R4087" t="s">
        <v>8318</v>
      </c>
      <c r="S4087" s="9">
        <f t="shared" si="254"/>
        <v>42058.395543981482</v>
      </c>
      <c r="T4087" s="9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5">
        <f t="shared" si="252"/>
        <v>-953</v>
      </c>
      <c r="E4088">
        <v>1000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>
        <f t="shared" si="253"/>
        <v>23.5</v>
      </c>
      <c r="Q4088" s="5" t="s">
        <v>8317</v>
      </c>
      <c r="R4088" t="s">
        <v>8318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5">
        <f t="shared" si="252"/>
        <v>-9600</v>
      </c>
      <c r="E4089">
        <v>9600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>
        <f t="shared" si="253"/>
        <v>0</v>
      </c>
      <c r="Q4089" s="5" t="s">
        <v>8317</v>
      </c>
      <c r="R4089" t="s">
        <v>8318</v>
      </c>
      <c r="S4089" s="9">
        <f t="shared" si="254"/>
        <v>42538.53456018518</v>
      </c>
      <c r="T4089" s="9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5">
        <f t="shared" si="252"/>
        <v>-1784</v>
      </c>
      <c r="E4090">
        <v>2000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>
        <f t="shared" si="253"/>
        <v>108</v>
      </c>
      <c r="Q4090" s="5" t="s">
        <v>8317</v>
      </c>
      <c r="R4090" t="s">
        <v>8318</v>
      </c>
      <c r="S4090" s="9">
        <f t="shared" si="254"/>
        <v>41990.40421296296</v>
      </c>
      <c r="T4090" s="9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5">
        <f t="shared" si="252"/>
        <v>-4760</v>
      </c>
      <c r="E4091">
        <v>5000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>
        <f t="shared" si="253"/>
        <v>120</v>
      </c>
      <c r="Q4091" s="5" t="s">
        <v>8317</v>
      </c>
      <c r="R4091" t="s">
        <v>8318</v>
      </c>
      <c r="S4091" s="9">
        <f t="shared" si="254"/>
        <v>42122.524166666662</v>
      </c>
      <c r="T4091" s="9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5">
        <f t="shared" si="252"/>
        <v>-968</v>
      </c>
      <c r="E4092">
        <v>1000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>
        <f t="shared" si="253"/>
        <v>16</v>
      </c>
      <c r="Q4092" s="5" t="s">
        <v>8317</v>
      </c>
      <c r="R4092" t="s">
        <v>8318</v>
      </c>
      <c r="S4092" s="9">
        <f t="shared" si="254"/>
        <v>42209.464548611104</v>
      </c>
      <c r="T4092" s="9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5">
        <f t="shared" si="252"/>
        <v>-1396</v>
      </c>
      <c r="E4093">
        <v>1600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>
        <f t="shared" si="253"/>
        <v>102</v>
      </c>
      <c r="Q4093" s="5" t="s">
        <v>8317</v>
      </c>
      <c r="R4093" t="s">
        <v>8318</v>
      </c>
      <c r="S4093" s="9">
        <f t="shared" si="254"/>
        <v>41990.298043981478</v>
      </c>
      <c r="T4093" s="9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5">
        <f t="shared" si="252"/>
        <v>-109980</v>
      </c>
      <c r="E4094">
        <v>110000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>
        <f t="shared" si="253"/>
        <v>10</v>
      </c>
      <c r="Q4094" s="5" t="s">
        <v>8317</v>
      </c>
      <c r="R4094" t="s">
        <v>8318</v>
      </c>
      <c r="S4094" s="9">
        <f t="shared" si="254"/>
        <v>42038.986655092587</v>
      </c>
      <c r="T4094" s="9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5">
        <f t="shared" si="252"/>
        <v>-2440</v>
      </c>
      <c r="E4095">
        <v>2500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>
        <f t="shared" si="253"/>
        <v>30</v>
      </c>
      <c r="Q4095" s="5" t="s">
        <v>8317</v>
      </c>
      <c r="R4095" t="s">
        <v>8318</v>
      </c>
      <c r="S4095" s="9">
        <f t="shared" si="254"/>
        <v>42178.607557870368</v>
      </c>
      <c r="T4095" s="9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5">
        <f t="shared" si="252"/>
        <v>-1270</v>
      </c>
      <c r="E4096">
        <v>2000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>
        <f t="shared" si="253"/>
        <v>365</v>
      </c>
      <c r="Q4096" s="5" t="s">
        <v>8317</v>
      </c>
      <c r="R4096" t="s">
        <v>8318</v>
      </c>
      <c r="S4096" s="9">
        <f t="shared" si="254"/>
        <v>41889.878472222219</v>
      </c>
      <c r="T4096" s="9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5">
        <f t="shared" si="252"/>
        <v>-29200</v>
      </c>
      <c r="E4097">
        <v>30000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>
        <f t="shared" si="253"/>
        <v>400</v>
      </c>
      <c r="Q4097" s="5" t="s">
        <v>8317</v>
      </c>
      <c r="R4097" t="s">
        <v>8318</v>
      </c>
      <c r="S4097" s="9">
        <f t="shared" si="254"/>
        <v>42692.823495370372</v>
      </c>
      <c r="T4097" s="9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5">
        <f t="shared" si="252"/>
        <v>-3100</v>
      </c>
      <c r="E4098">
        <v>3500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>
        <f t="shared" si="253"/>
        <v>200</v>
      </c>
      <c r="Q4098" s="5" t="s">
        <v>8317</v>
      </c>
      <c r="R4098" t="s">
        <v>8318</v>
      </c>
      <c r="S4098" s="9">
        <f t="shared" si="254"/>
        <v>42750.321979166663</v>
      </c>
      <c r="T4098" s="9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5">
        <f t="shared" ref="D4099:D4115" si="256">F4099-E4099</f>
        <v>-10000</v>
      </c>
      <c r="E4099">
        <v>10000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>
        <f t="shared" ref="P4099:P4115" si="257">AVERAGE(D4099:E4099)</f>
        <v>0</v>
      </c>
      <c r="Q4099" s="5" t="s">
        <v>8317</v>
      </c>
      <c r="R4099" t="s">
        <v>8318</v>
      </c>
      <c r="S4099" s="9">
        <f t="shared" ref="S4099:S4115" si="258">(K4099/86400)+25569+(-5/24)</f>
        <v>42344.616168981483</v>
      </c>
      <c r="T4099" s="9">
        <f t="shared" ref="T4099:T4115" si="259">(J4099/86400)+25569+(-5/24)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5">
        <f t="shared" si="256"/>
        <v>-75000</v>
      </c>
      <c r="E4100">
        <v>75000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>
        <f t="shared" si="257"/>
        <v>0</v>
      </c>
      <c r="Q4100" s="5" t="s">
        <v>8317</v>
      </c>
      <c r="R4100" t="s">
        <v>8318</v>
      </c>
      <c r="S4100" s="9">
        <f t="shared" si="258"/>
        <v>42495.51385416666</v>
      </c>
      <c r="T4100" s="9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5">
        <f t="shared" si="256"/>
        <v>-4450</v>
      </c>
      <c r="E4101">
        <v>4500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>
        <f t="shared" si="257"/>
        <v>25</v>
      </c>
      <c r="Q4101" s="5" t="s">
        <v>8317</v>
      </c>
      <c r="R4101" t="s">
        <v>8318</v>
      </c>
      <c r="S4101" s="9">
        <f t="shared" si="258"/>
        <v>42570.642048611109</v>
      </c>
      <c r="T4101" s="9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5">
        <f t="shared" si="256"/>
        <v>-270</v>
      </c>
      <c r="E4102">
        <v>270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>
        <f t="shared" si="257"/>
        <v>0</v>
      </c>
      <c r="Q4102" s="5" t="s">
        <v>8317</v>
      </c>
      <c r="R4102" t="s">
        <v>8318</v>
      </c>
      <c r="S4102" s="9">
        <f t="shared" si="258"/>
        <v>41926.916550925926</v>
      </c>
      <c r="T4102" s="9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5">
        <f t="shared" si="256"/>
        <v>-600</v>
      </c>
      <c r="E4103">
        <v>600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>
        <f t="shared" si="257"/>
        <v>0</v>
      </c>
      <c r="Q4103" s="5" t="s">
        <v>8317</v>
      </c>
      <c r="R4103" t="s">
        <v>8318</v>
      </c>
      <c r="S4103" s="9">
        <f t="shared" si="258"/>
        <v>42730.695393518516</v>
      </c>
      <c r="T4103" s="9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5">
        <f t="shared" si="256"/>
        <v>-363</v>
      </c>
      <c r="E4104">
        <v>500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>
        <f t="shared" si="257"/>
        <v>68.5</v>
      </c>
      <c r="Q4104" s="5" t="s">
        <v>8317</v>
      </c>
      <c r="R4104" t="s">
        <v>8318</v>
      </c>
      <c r="S4104" s="9">
        <f t="shared" si="258"/>
        <v>42475.639733796292</v>
      </c>
      <c r="T4104" s="9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5">
        <f t="shared" si="256"/>
        <v>-900</v>
      </c>
      <c r="E4105">
        <v>1000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>
        <f t="shared" si="257"/>
        <v>50</v>
      </c>
      <c r="Q4105" s="5" t="s">
        <v>8317</v>
      </c>
      <c r="R4105" t="s">
        <v>8318</v>
      </c>
      <c r="S4105" s="9">
        <f t="shared" si="258"/>
        <v>42188.624606481484</v>
      </c>
      <c r="T4105" s="9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5">
        <f t="shared" si="256"/>
        <v>-2359</v>
      </c>
      <c r="E4106">
        <v>3000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>
        <f t="shared" si="257"/>
        <v>320.5</v>
      </c>
      <c r="Q4106" s="5" t="s">
        <v>8317</v>
      </c>
      <c r="R4106" t="s">
        <v>8318</v>
      </c>
      <c r="S4106" s="9">
        <f t="shared" si="258"/>
        <v>42640.069837962961</v>
      </c>
      <c r="T4106" s="9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5">
        <f t="shared" si="256"/>
        <v>-30700</v>
      </c>
      <c r="E4107">
        <v>33000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>
        <f t="shared" si="257"/>
        <v>1150</v>
      </c>
      <c r="Q4107" s="5" t="s">
        <v>8317</v>
      </c>
      <c r="R4107" t="s">
        <v>8318</v>
      </c>
      <c r="S4107" s="9">
        <f t="shared" si="258"/>
        <v>42696.802187499998</v>
      </c>
      <c r="T4107" s="9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5">
        <f t="shared" si="256"/>
        <v>-1470</v>
      </c>
      <c r="E4108">
        <v>5000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>
        <f t="shared" si="257"/>
        <v>1765</v>
      </c>
      <c r="Q4108" s="5" t="s">
        <v>8317</v>
      </c>
      <c r="R4108" t="s">
        <v>8318</v>
      </c>
      <c r="S4108" s="9">
        <f t="shared" si="258"/>
        <v>42052.841041666667</v>
      </c>
      <c r="T4108" s="9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5">
        <f t="shared" si="256"/>
        <v>-1959</v>
      </c>
      <c r="E4109">
        <v>2000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>
        <f t="shared" si="257"/>
        <v>20.5</v>
      </c>
      <c r="Q4109" s="5" t="s">
        <v>8317</v>
      </c>
      <c r="R4109" t="s">
        <v>8318</v>
      </c>
      <c r="S4109" s="9">
        <f t="shared" si="258"/>
        <v>41883.708344907405</v>
      </c>
      <c r="T4109" s="9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5">
        <f t="shared" si="256"/>
        <v>-2941</v>
      </c>
      <c r="E4110">
        <v>3000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>
        <f t="shared" si="257"/>
        <v>29.5</v>
      </c>
      <c r="Q4110" s="5" t="s">
        <v>8317</v>
      </c>
      <c r="R4110" t="s">
        <v>8318</v>
      </c>
      <c r="S4110" s="9">
        <f t="shared" si="258"/>
        <v>42766.823344907403</v>
      </c>
      <c r="T4110" s="9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5">
        <f t="shared" si="256"/>
        <v>-500</v>
      </c>
      <c r="E4111">
        <v>500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>
        <f t="shared" si="257"/>
        <v>0</v>
      </c>
      <c r="Q4111" s="5" t="s">
        <v>8317</v>
      </c>
      <c r="R4111" t="s">
        <v>8318</v>
      </c>
      <c r="S4111" s="9">
        <f t="shared" si="258"/>
        <v>42307.331064814811</v>
      </c>
      <c r="T4111" s="9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5">
        <f t="shared" si="256"/>
        <v>-214</v>
      </c>
      <c r="E4112">
        <v>300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>
        <f t="shared" si="257"/>
        <v>43</v>
      </c>
      <c r="Q4112" s="5" t="s">
        <v>8317</v>
      </c>
      <c r="R4112" t="s">
        <v>8318</v>
      </c>
      <c r="S4112" s="9">
        <f t="shared" si="258"/>
        <v>42512.418414351851</v>
      </c>
      <c r="T4112" s="9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5">
        <f t="shared" si="256"/>
        <v>-2906</v>
      </c>
      <c r="E4113">
        <v>3000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>
        <f t="shared" si="257"/>
        <v>47</v>
      </c>
      <c r="Q4113" s="5" t="s">
        <v>8317</v>
      </c>
      <c r="R4113" t="s">
        <v>8318</v>
      </c>
      <c r="S4113" s="9">
        <f t="shared" si="258"/>
        <v>42028.927546296291</v>
      </c>
      <c r="T4113" s="9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5">
        <f t="shared" si="256"/>
        <v>-2499</v>
      </c>
      <c r="E4114">
        <v>2500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>
        <f t="shared" si="257"/>
        <v>0.5</v>
      </c>
      <c r="Q4114" s="5" t="s">
        <v>8317</v>
      </c>
      <c r="R4114" t="s">
        <v>8318</v>
      </c>
      <c r="S4114" s="9">
        <f t="shared" si="258"/>
        <v>42400.738263888888</v>
      </c>
      <c r="T4114" s="9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5">
        <f t="shared" si="256"/>
        <v>-1497</v>
      </c>
      <c r="E4115">
        <v>1500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>
        <f t="shared" si="257"/>
        <v>1.5</v>
      </c>
      <c r="Q4115" s="5" t="s">
        <v>8317</v>
      </c>
      <c r="R4115" t="s">
        <v>8318</v>
      </c>
      <c r="S4115" s="9">
        <f t="shared" si="258"/>
        <v>42358.364849537036</v>
      </c>
      <c r="T4115" s="9">
        <f t="shared" si="259"/>
        <v>42377.06527777778</v>
      </c>
    </row>
  </sheetData>
  <conditionalFormatting sqref="G1:G1048576">
    <cfRule type="containsText" dxfId="3" priority="2" operator="containsText" text="live">
      <formula>NOT(ISERROR(SEARCH("live",G1)))</formula>
    </cfRule>
    <cfRule type="containsText" dxfId="2" priority="3" operator="containsText" text="failed">
      <formula>NOT(ISERROR(SEARCH("failed",G1)))</formula>
    </cfRule>
    <cfRule type="containsText" dxfId="1" priority="4" operator="containsText" text="canceled">
      <formula>NOT(ISERROR(SEARCH("canceled",G1)))</formula>
    </cfRule>
    <cfRule type="containsText" dxfId="0" priority="5" operator="containsText" text="successful">
      <formula>NOT(ISERROR(SEARCH("successful",G1)))</formula>
    </cfRule>
  </conditionalFormatting>
  <conditionalFormatting sqref="D2:D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4CCE-61CC-4609-AE07-E5F2167962D8}">
  <dimension ref="A1:B10"/>
  <sheetViews>
    <sheetView workbookViewId="0">
      <selection activeCell="B11" sqref="B11"/>
    </sheetView>
  </sheetViews>
  <sheetFormatPr defaultRowHeight="15" x14ac:dyDescent="0.25"/>
  <cols>
    <col min="1" max="16384" width="9.140625" style="10"/>
  </cols>
  <sheetData>
    <row r="1" spans="1:2" s="11" customFormat="1" x14ac:dyDescent="0.25">
      <c r="A1" s="11" t="s">
        <v>8371</v>
      </c>
    </row>
    <row r="2" spans="1:2" x14ac:dyDescent="0.25">
      <c r="B2" s="10" t="s">
        <v>8374</v>
      </c>
    </row>
    <row r="3" spans="1:2" x14ac:dyDescent="0.25">
      <c r="B3" s="10" t="s">
        <v>8375</v>
      </c>
    </row>
    <row r="4" spans="1:2" x14ac:dyDescent="0.25">
      <c r="B4" s="10" t="s">
        <v>8376</v>
      </c>
    </row>
    <row r="6" spans="1:2" s="11" customFormat="1" x14ac:dyDescent="0.25">
      <c r="A6" s="11" t="s">
        <v>8372</v>
      </c>
    </row>
    <row r="7" spans="1:2" x14ac:dyDescent="0.25">
      <c r="B7" s="10" t="s">
        <v>8377</v>
      </c>
    </row>
    <row r="9" spans="1:2" s="11" customFormat="1" x14ac:dyDescent="0.25">
      <c r="A9" s="11" t="s">
        <v>8373</v>
      </c>
    </row>
    <row r="10" spans="1:2" x14ac:dyDescent="0.25">
      <c r="B10" s="10" t="s">
        <v>8378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</vt:lpstr>
      <vt:lpstr>sub-category by country</vt:lpstr>
      <vt:lpstr>table_graph state by month</vt:lpstr>
      <vt:lpstr>Starter_Book</vt:lpstr>
      <vt:lpstr>outcome</vt:lpstr>
      <vt:lpstr>Date Conversion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Adriana .</cp:lastModifiedBy>
  <dcterms:created xsi:type="dcterms:W3CDTF">2017-04-20T15:17:24Z</dcterms:created>
  <dcterms:modified xsi:type="dcterms:W3CDTF">2019-02-27T16:11:24Z</dcterms:modified>
</cp:coreProperties>
</file>