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dria\Desktop\data-analyst-portfolio\portfolio_projects\employee-masterlist-sql-portfolio\data\"/>
    </mc:Choice>
  </mc:AlternateContent>
  <xr:revisionPtr revIDLastSave="0" documentId="13_ncr:1_{4FE9C202-5BEA-414A-A79B-D1979673A23D}" xr6:coauthVersionLast="47" xr6:coauthVersionMax="47" xr10:uidLastSave="{00000000-0000-0000-0000-000000000000}"/>
  <bookViews>
    <workbookView xWindow="-120" yWindow="-120" windowWidth="29040" windowHeight="15720" xr2:uid="{00000000-000D-0000-FFFF-FFFF00000000}"/>
  </bookViews>
  <sheets>
    <sheet name="dashboard" sheetId="16" r:id="rId1"/>
    <sheet name="pivot_tables" sheetId="14" r:id="rId2"/>
    <sheet name="employee_assignment_view" sheetId="18" r:id="rId3"/>
  </sheets>
  <definedNames>
    <definedName name="_xlchart.v1.4" hidden="1">employee_assignment_view!$L$2:$L$35</definedName>
    <definedName name="_xlchart.v1.5" hidden="1">employee_assignment_view!$L$2:$L$35</definedName>
    <definedName name="_xlchart.v1.6" hidden="1">employee_assignment_view!$L$2:$L$35</definedName>
    <definedName name="_xlchart.v1.7" hidden="1">employee_assignment_view!$L$2:$L$35</definedName>
    <definedName name="_xlchart.v5.0" hidden="1">pivot_tables!$F$23</definedName>
    <definedName name="_xlchart.v5.1" hidden="1">pivot_tables!$F$24:$F$33</definedName>
    <definedName name="_xlchart.v5.2" hidden="1">pivot_tables!$G$23</definedName>
    <definedName name="_xlchart.v5.3" hidden="1">pivot_tables!$G$24:$G$33</definedName>
    <definedName name="ExternalData_1" localSheetId="2" hidden="1">employee_assignment_view!$A$1:$M$35</definedName>
    <definedName name="Slicer_Month">#N/A</definedName>
    <definedName name="Slicer_Year">#N/A</definedName>
  </definedNames>
  <calcPr calcId="191029"/>
  <pivotCaches>
    <pivotCache cacheId="10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8" l="1"/>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O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D4" i="14"/>
  <c r="D14" i="14"/>
  <c r="D13" i="14"/>
  <c r="D1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11BDC4-B979-474F-B35C-9852C726D5FC}" keepAlive="1" name="Query - employee_assignment_view" description="Connection to the 'employee_assignment_view' query in the workbook." type="5" refreshedVersion="8" background="1" saveData="1">
    <dbPr connection="Provider=Microsoft.Mashup.OleDb.1;Data Source=$Workbook$;Location=employee_assignment_view;Extended Properties=&quot;&quot;" command="SELECT * FROM [employee_assignment_view]"/>
  </connection>
</connections>
</file>

<file path=xl/sharedStrings.xml><?xml version="1.0" encoding="utf-8"?>
<sst xmlns="http://schemas.openxmlformats.org/spreadsheetml/2006/main" count="326" uniqueCount="124">
  <si>
    <t>employee_id</t>
  </si>
  <si>
    <t>gender</t>
  </si>
  <si>
    <t>location</t>
  </si>
  <si>
    <t>Male</t>
  </si>
  <si>
    <t>Female</t>
  </si>
  <si>
    <t>Brown</t>
  </si>
  <si>
    <t>Johnson</t>
  </si>
  <si>
    <t>Emily</t>
  </si>
  <si>
    <t>Sophia</t>
  </si>
  <si>
    <t>Martinez</t>
  </si>
  <si>
    <t>James</t>
  </si>
  <si>
    <t>David</t>
  </si>
  <si>
    <t>Billing</t>
  </si>
  <si>
    <t>Accounts Receivable</t>
  </si>
  <si>
    <t>Order Management</t>
  </si>
  <si>
    <t>Cash Application</t>
  </si>
  <si>
    <t>Garcia</t>
  </si>
  <si>
    <t>Daniel</t>
  </si>
  <si>
    <t>Lopez</t>
  </si>
  <si>
    <t>Rebecca</t>
  </si>
  <si>
    <t>Scott</t>
  </si>
  <si>
    <t>Foster</t>
  </si>
  <si>
    <t>Laura</t>
  </si>
  <si>
    <t>Miller</t>
  </si>
  <si>
    <t>Matthew</t>
  </si>
  <si>
    <t>Wood</t>
  </si>
  <si>
    <t>Mitchell</t>
  </si>
  <si>
    <t>Parker</t>
  </si>
  <si>
    <t>Robinson</t>
  </si>
  <si>
    <t>Sarah</t>
  </si>
  <si>
    <t>Megan</t>
  </si>
  <si>
    <t>Clark</t>
  </si>
  <si>
    <t>Edward</t>
  </si>
  <si>
    <t>Harris</t>
  </si>
  <si>
    <t>Tina</t>
  </si>
  <si>
    <t>Nelson</t>
  </si>
  <si>
    <t>Jessica</t>
  </si>
  <si>
    <t>Kevin</t>
  </si>
  <si>
    <t>Rodriguez</t>
  </si>
  <si>
    <t>Lee</t>
  </si>
  <si>
    <t>Evans</t>
  </si>
  <si>
    <t>Diana</t>
  </si>
  <si>
    <t>Paula</t>
  </si>
  <si>
    <t>Adams</t>
  </si>
  <si>
    <t>Cole</t>
  </si>
  <si>
    <t>Ryan</t>
  </si>
  <si>
    <t>Row Labels</t>
  </si>
  <si>
    <t>Grand Total</t>
  </si>
  <si>
    <t>Employee_First_Name</t>
  </si>
  <si>
    <t>Employee_Last_Name</t>
  </si>
  <si>
    <t>Supervisor_Name</t>
  </si>
  <si>
    <t>Cluster_Manager_Name</t>
  </si>
  <si>
    <t>Line_of_Business</t>
  </si>
  <si>
    <t>assigned_date</t>
  </si>
  <si>
    <t>Makati</t>
  </si>
  <si>
    <t>Evan Green</t>
  </si>
  <si>
    <t>Bob Smith</t>
  </si>
  <si>
    <t>Taguig</t>
  </si>
  <si>
    <t>Diane Taylor</t>
  </si>
  <si>
    <t>Quezon City</t>
  </si>
  <si>
    <t>Wilson</t>
  </si>
  <si>
    <t>Pasig</t>
  </si>
  <si>
    <t>Charlie Brown</t>
  </si>
  <si>
    <t>Alice Johnson</t>
  </si>
  <si>
    <t>Olivia</t>
  </si>
  <si>
    <t>Mandaluyong</t>
  </si>
  <si>
    <t>Manila</t>
  </si>
  <si>
    <t>Las Piñas</t>
  </si>
  <si>
    <t>Parañaque</t>
  </si>
  <si>
    <t>Caloocan</t>
  </si>
  <si>
    <t>Ethan</t>
  </si>
  <si>
    <t>San Juan</t>
  </si>
  <si>
    <t>Aaron</t>
  </si>
  <si>
    <t>Brenda</t>
  </si>
  <si>
    <t>King</t>
  </si>
  <si>
    <t>Cameron</t>
  </si>
  <si>
    <t>Simmons</t>
  </si>
  <si>
    <t>Fiona</t>
  </si>
  <si>
    <t>Black</t>
  </si>
  <si>
    <t>George</t>
  </si>
  <si>
    <t>Lisa White</t>
  </si>
  <si>
    <t>Michael Thompson</t>
  </si>
  <si>
    <t>Hannah</t>
  </si>
  <si>
    <t>Stewart</t>
  </si>
  <si>
    <t>Mark Johnson</t>
  </si>
  <si>
    <t>Isaac</t>
  </si>
  <si>
    <t>Warren</t>
  </si>
  <si>
    <t>Hill</t>
  </si>
  <si>
    <t>Natalie</t>
  </si>
  <si>
    <t>Oscar</t>
  </si>
  <si>
    <t>Campbell</t>
  </si>
  <si>
    <t>Quincy</t>
  </si>
  <si>
    <t>Samuel</t>
  </si>
  <si>
    <t>Count of Employee_First_Name</t>
  </si>
  <si>
    <t>hire_date</t>
  </si>
  <si>
    <t>termination_date</t>
  </si>
  <si>
    <t>Cebu City</t>
  </si>
  <si>
    <t>Isabella</t>
  </si>
  <si>
    <t>Reyes</t>
  </si>
  <si>
    <t>Davao City</t>
  </si>
  <si>
    <t>Liam</t>
  </si>
  <si>
    <t>Cruz</t>
  </si>
  <si>
    <t>City</t>
  </si>
  <si>
    <t>Count of Employee</t>
  </si>
  <si>
    <t>EMPLOYEE MASTERLIST DASHBOARD</t>
  </si>
  <si>
    <t>Description:
A centralized dashboard for tracking and managing employee information, including names, departments, roles, and statuses.</t>
  </si>
  <si>
    <t>Company_Tenure_Years</t>
  </si>
  <si>
    <t>Assignment_Tenure_Days</t>
  </si>
  <si>
    <t xml:space="preserve"> Company_Tenure_Years</t>
  </si>
  <si>
    <t>2014</t>
  </si>
  <si>
    <t>2015</t>
  </si>
  <si>
    <t>2016</t>
  </si>
  <si>
    <t>2017</t>
  </si>
  <si>
    <t>2018</t>
  </si>
  <si>
    <t>2019</t>
  </si>
  <si>
    <t>2020</t>
  </si>
  <si>
    <t>2021</t>
  </si>
  <si>
    <t>2022</t>
  </si>
  <si>
    <t>2023</t>
  </si>
  <si>
    <t>Year</t>
  </si>
  <si>
    <t>Month</t>
  </si>
  <si>
    <t>Count of hire_date</t>
  </si>
  <si>
    <t>Count of hire</t>
  </si>
  <si>
    <t>Count of 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</si>
</sst>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36"/>
      <color theme="4" tint="-0.499984740745262"/>
      <name val="Calibri"/>
      <family val="2"/>
      <scheme val="minor"/>
    </font>
    <font>
      <b/>
      <sz val="11"/>
      <color theme="4" tint="-0.499984740745262"/>
      <name val="Calibri"/>
      <family val="2"/>
      <scheme val="minor"/>
    </font>
    <font>
      <b/>
      <sz val="40"/>
      <color theme="4" tint="-0.499984740745262"/>
      <name val="Calibri"/>
      <family val="2"/>
      <scheme val="minor"/>
    </font>
    <font>
      <sz val="8"/>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xf numFmtId="14"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left" vertical="top" wrapText="1"/>
    </xf>
    <xf numFmtId="43" fontId="0" fillId="0" borderId="0" xfId="0" applyNumberFormat="1"/>
    <xf numFmtId="0" fontId="0" fillId="2" borderId="0" xfId="0" applyFill="1" applyAlignment="1"/>
  </cellXfs>
  <cellStyles count="1">
    <cellStyle name="Normal" xfId="0" builtinId="0"/>
  </cellStyles>
  <dxfs count="2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27" formatCode="m/d/yyyy\ h:mm"/>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[pivot_tables.xlsx]pivot_tables!LOB Count</c:name>
    <c:fmtId val="9"/>
  </c:pivotSource>
  <c:chart>
    <c:title>
      <c:tx>
        <c:rich>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r>
              <a:rPr lang="en-US" sz="1800" b="0">
                <a:solidFill>
                  <a:schemeClr val="bg1">
                    <a:lumMod val="50000"/>
                  </a:schemeClr>
                </a:solidFill>
              </a:rPr>
              <a:t>Lines of Business - HC</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4"/>
                <c:pt idx="0">
                  <c:v>Order Management</c:v>
                </c:pt>
                <c:pt idx="1">
                  <c:v>Billing</c:v>
                </c:pt>
                <c:pt idx="2">
                  <c:v>Accounts Receivable</c:v>
                </c:pt>
                <c:pt idx="3">
                  <c:v>Cash Application</c:v>
                </c:pt>
              </c:strCache>
            </c:strRef>
          </c:cat>
          <c:val>
            <c:numRef>
              <c:f>pivot_tables!$B$4:$B$8</c:f>
              <c:numCache>
                <c:formatCode>General</c:formatCode>
                <c:ptCount val="4"/>
                <c:pt idx="0">
                  <c:v>8</c:v>
                </c:pt>
                <c:pt idx="1">
                  <c:v>7</c:v>
                </c:pt>
                <c:pt idx="2">
                  <c:v>15</c:v>
                </c:pt>
                <c:pt idx="3">
                  <c:v>4</c:v>
                </c:pt>
              </c:numCache>
            </c:numRef>
          </c:val>
          <c:extLst>
            <c:ext xmlns:c16="http://schemas.microsoft.com/office/drawing/2014/chart" uri="{C3380CC4-5D6E-409C-BE32-E72D297353CC}">
              <c16:uniqueId val="{00000000-B97B-4737-A7A5-DE3A9FBC9CCE}"/>
            </c:ext>
          </c:extLst>
        </c:ser>
        <c:dLbls>
          <c:dLblPos val="inEnd"/>
          <c:showLegendKey val="0"/>
          <c:showVal val="1"/>
          <c:showCatName val="0"/>
          <c:showSerName val="0"/>
          <c:showPercent val="0"/>
          <c:showBubbleSize val="0"/>
        </c:dLbls>
        <c:gapWidth val="120"/>
        <c:overlap val="-27"/>
        <c:axId val="680551615"/>
        <c:axId val="680550655"/>
      </c:barChart>
      <c:catAx>
        <c:axId val="6805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0655"/>
        <c:crosses val="autoZero"/>
        <c:auto val="1"/>
        <c:lblAlgn val="ctr"/>
        <c:lblOffset val="100"/>
        <c:noMultiLvlLbl val="0"/>
      </c:catAx>
      <c:valAx>
        <c:axId val="6805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[pivot_tables.xlsx]pivot_tables!Gender</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pivot_tables!$B$11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DA-4ED0-8D0F-D76051EEB54A}"/>
              </c:ext>
            </c:extLst>
          </c:dPt>
          <c:dPt>
            <c:idx val="1"/>
            <c:bubble3D val="0"/>
            <c:spPr>
              <a:solidFill>
                <a:schemeClr val="accent3"/>
              </a:solidFill>
              <a:ln>
                <a:noFill/>
              </a:ln>
              <a:effectLst/>
            </c:spPr>
            <c:extLst>
              <c:ext xmlns:c16="http://schemas.microsoft.com/office/drawing/2014/chart" uri="{C3380CC4-5D6E-409C-BE32-E72D297353CC}">
                <c16:uniqueId val="{00000003-FDDA-4ED0-8D0F-D76051EEB54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pivot_tables!$A$12:$A$14</c:f>
              <c:strCache>
                <c:ptCount val="2"/>
                <c:pt idx="0">
                  <c:v>Male</c:v>
                </c:pt>
                <c:pt idx="1">
                  <c:v>Female</c:v>
                </c:pt>
              </c:strCache>
            </c:strRef>
          </c:cat>
          <c:val>
            <c:numRef>
              <c:f>pivot_tables!$B$12:$B$14</c:f>
              <c:numCache>
                <c:formatCode>General</c:formatCode>
                <c:ptCount val="2"/>
                <c:pt idx="0">
                  <c:v>17</c:v>
                </c:pt>
                <c:pt idx="1">
                  <c:v>17</c:v>
                </c:pt>
              </c:numCache>
            </c:numRef>
          </c:val>
          <c:extLst>
            <c:ext xmlns:c16="http://schemas.microsoft.com/office/drawing/2014/chart" uri="{C3380CC4-5D6E-409C-BE32-E72D297353CC}">
              <c16:uniqueId val="{00000000-6266-49CA-976D-DFEAEAE32D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[pivot_tables.xlsx]pivot_tables!Team Leader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Leaders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pivot_tables!$F$4:$F$13</c:f>
              <c:multiLvlStrCache>
                <c:ptCount val="5"/>
                <c:lvl>
                  <c:pt idx="0">
                    <c:v>Charlie Brown</c:v>
                  </c:pt>
                  <c:pt idx="1">
                    <c:v>Diane Taylor</c:v>
                  </c:pt>
                  <c:pt idx="2">
                    <c:v>Evan Green</c:v>
                  </c:pt>
                  <c:pt idx="3">
                    <c:v>Lisa White</c:v>
                  </c:pt>
                  <c:pt idx="4">
                    <c:v>Mark Johnson</c:v>
                  </c:pt>
                </c:lvl>
                <c:lvl>
                  <c:pt idx="0">
                    <c:v>Order Management</c:v>
                  </c:pt>
                  <c:pt idx="1">
                    <c:v>Billing</c:v>
                  </c:pt>
                  <c:pt idx="2">
                    <c:v>Accounts Receivable</c:v>
                  </c:pt>
                  <c:pt idx="4">
                    <c:v>Cash Application</c:v>
                  </c:pt>
                </c:lvl>
              </c:multiLvlStrCache>
            </c:multiLvlStrRef>
          </c:cat>
          <c:val>
            <c:numRef>
              <c:f>pivot_tables!$G$4:$G$13</c:f>
              <c:numCache>
                <c:formatCode>General</c:formatCode>
                <c:ptCount val="5"/>
                <c:pt idx="0">
                  <c:v>8</c:v>
                </c:pt>
                <c:pt idx="1">
                  <c:v>7</c:v>
                </c:pt>
                <c:pt idx="2">
                  <c:v>10</c:v>
                </c:pt>
                <c:pt idx="3">
                  <c:v>5</c:v>
                </c:pt>
                <c:pt idx="4">
                  <c:v>4</c:v>
                </c:pt>
              </c:numCache>
            </c:numRef>
          </c:val>
          <c:extLst>
            <c:ext xmlns:c16="http://schemas.microsoft.com/office/drawing/2014/chart" uri="{C3380CC4-5D6E-409C-BE32-E72D297353CC}">
              <c16:uniqueId val="{00000000-EB24-42EF-B796-3C57DB3DEEEE}"/>
            </c:ext>
          </c:extLst>
        </c:ser>
        <c:dLbls>
          <c:dLblPos val="ctr"/>
          <c:showLegendKey val="0"/>
          <c:showVal val="1"/>
          <c:showCatName val="0"/>
          <c:showSerName val="0"/>
          <c:showPercent val="0"/>
          <c:showBubbleSize val="0"/>
        </c:dLbls>
        <c:gapWidth val="75"/>
        <c:overlap val="100"/>
        <c:axId val="137518815"/>
        <c:axId val="1205498015"/>
      </c:barChart>
      <c:catAx>
        <c:axId val="1375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98015"/>
        <c:crosses val="autoZero"/>
        <c:auto val="1"/>
        <c:lblAlgn val="ctr"/>
        <c:lblOffset val="100"/>
        <c:noMultiLvlLbl val="0"/>
      </c:catAx>
      <c:valAx>
        <c:axId val="120549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1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[pivot_tables.xlsx]pivot_tables!Tenure</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Company Tenure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pivot_tables!$J$3</c:f>
              <c:strCache>
                <c:ptCount val="1"/>
                <c:pt idx="0">
                  <c:v> Company_Tenure_Years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pivot_tables!$I$4:$I$8</c:f>
              <c:strCache>
                <c:ptCount val="4"/>
                <c:pt idx="0">
                  <c:v>Order Management</c:v>
                </c:pt>
                <c:pt idx="1">
                  <c:v>Billing</c:v>
                </c:pt>
                <c:pt idx="2">
                  <c:v>Accounts Receivable</c:v>
                </c:pt>
                <c:pt idx="3">
                  <c:v>Cash Application</c:v>
                </c:pt>
              </c:strCache>
            </c:strRef>
          </c:cat>
          <c:val>
            <c:numRef>
              <c:f>pivot_tables!$J$4:$J$8</c:f>
              <c:numCache>
                <c:formatCode>_(* #,##0.00_);_(* \(#,##0.00\);_(* "-"??_);_(@_)</c:formatCode>
                <c:ptCount val="4"/>
                <c:pt idx="0">
                  <c:v>7.0150000000000006</c:v>
                </c:pt>
                <c:pt idx="1">
                  <c:v>6.5642857142857149</c:v>
                </c:pt>
                <c:pt idx="2">
                  <c:v>5.3133333333333335</c:v>
                </c:pt>
                <c:pt idx="3">
                  <c:v>5.6849999999999996</c:v>
                </c:pt>
              </c:numCache>
            </c:numRef>
          </c:val>
          <c:extLst>
            <c:ext xmlns:c16="http://schemas.microsoft.com/office/drawing/2014/chart" uri="{C3380CC4-5D6E-409C-BE32-E72D297353CC}">
              <c16:uniqueId val="{00000000-514A-4B3D-B060-79C84E7CD2BD}"/>
            </c:ext>
          </c:extLst>
        </c:ser>
        <c:dLbls>
          <c:showLegendKey val="0"/>
          <c:showVal val="1"/>
          <c:showCatName val="0"/>
          <c:showSerName val="0"/>
          <c:showPercent val="0"/>
          <c:showBubbleSize val="0"/>
        </c:dLbls>
        <c:gapWidth val="75"/>
        <c:overlap val="-25"/>
        <c:axId val="1115283935"/>
        <c:axId val="1115284415"/>
      </c:barChart>
      <c:lineChart>
        <c:grouping val="standard"/>
        <c:varyColors val="0"/>
        <c:ser>
          <c:idx val="1"/>
          <c:order val="1"/>
          <c:tx>
            <c:strRef>
              <c:f>pivot_tables!$K$3</c:f>
              <c:strCache>
                <c:ptCount val="1"/>
                <c:pt idx="0">
                  <c:v>Count of Employee</c:v>
                </c:pt>
              </c:strCache>
            </c:strRef>
          </c:tx>
          <c:spPr>
            <a:ln w="28575" cap="rnd">
              <a:solidFill>
                <a:schemeClr val="accent2"/>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pivot_tables!$I$4:$I$8</c:f>
              <c:strCache>
                <c:ptCount val="4"/>
                <c:pt idx="0">
                  <c:v>Order Management</c:v>
                </c:pt>
                <c:pt idx="1">
                  <c:v>Billing</c:v>
                </c:pt>
                <c:pt idx="2">
                  <c:v>Accounts Receivable</c:v>
                </c:pt>
                <c:pt idx="3">
                  <c:v>Cash Application</c:v>
                </c:pt>
              </c:strCache>
            </c:strRef>
          </c:cat>
          <c:val>
            <c:numRef>
              <c:f>pivot_tables!$K$4:$K$8</c:f>
              <c:numCache>
                <c:formatCode>_(* #,##0.00_);_(* \(#,##0.00\);_(* "-"??_);_(@_)</c:formatCode>
                <c:ptCount val="4"/>
                <c:pt idx="0">
                  <c:v>8</c:v>
                </c:pt>
                <c:pt idx="1">
                  <c:v>7</c:v>
                </c:pt>
                <c:pt idx="2">
                  <c:v>15</c:v>
                </c:pt>
                <c:pt idx="3">
                  <c:v>4</c:v>
                </c:pt>
              </c:numCache>
            </c:numRef>
          </c:val>
          <c:smooth val="0"/>
          <c:extLst>
            <c:ext xmlns:c16="http://schemas.microsoft.com/office/drawing/2014/chart" uri="{C3380CC4-5D6E-409C-BE32-E72D297353CC}">
              <c16:uniqueId val="{00000001-514A-4B3D-B060-79C84E7CD2BD}"/>
            </c:ext>
          </c:extLst>
        </c:ser>
        <c:dLbls>
          <c:showLegendKey val="0"/>
          <c:showVal val="1"/>
          <c:showCatName val="0"/>
          <c:showSerName val="0"/>
          <c:showPercent val="0"/>
          <c:showBubbleSize val="0"/>
        </c:dLbls>
        <c:marker val="1"/>
        <c:smooth val="0"/>
        <c:axId val="1216996575"/>
        <c:axId val="1216996095"/>
      </c:lineChart>
      <c:catAx>
        <c:axId val="111528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4415"/>
        <c:crosses val="autoZero"/>
        <c:auto val="1"/>
        <c:lblAlgn val="ctr"/>
        <c:lblOffset val="100"/>
        <c:noMultiLvlLbl val="0"/>
      </c:catAx>
      <c:valAx>
        <c:axId val="11152844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3935"/>
        <c:crosses val="autoZero"/>
        <c:crossBetween val="between"/>
      </c:valAx>
      <c:valAx>
        <c:axId val="1216996095"/>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96575"/>
        <c:crosses val="max"/>
        <c:crossBetween val="between"/>
      </c:valAx>
      <c:catAx>
        <c:axId val="1216996575"/>
        <c:scaling>
          <c:orientation val="minMax"/>
        </c:scaling>
        <c:delete val="1"/>
        <c:axPos val="b"/>
        <c:numFmt formatCode="General" sourceLinked="1"/>
        <c:majorTickMark val="out"/>
        <c:minorTickMark val="none"/>
        <c:tickLblPos val="nextTo"/>
        <c:crossAx val="1216996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[pivot_tables.xlsx]pivot_tables!Term Trend</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Monthly/Yearly Headcount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pivot_tables!$J$11</c:f>
              <c:strCache>
                <c:ptCount val="1"/>
                <c:pt idx="0">
                  <c:v>Count of hire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pivot_tables!$I$12:$I$21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pivot_tables!$J$12:$J$21</c:f>
              <c:numCache>
                <c:formatCode>General</c:formatCode>
                <c:ptCount val="10"/>
                <c:pt idx="0">
                  <c:v>1</c:v>
                </c:pt>
                <c:pt idx="1">
                  <c:v>2</c:v>
                </c:pt>
                <c:pt idx="2">
                  <c:v>4</c:v>
                </c:pt>
                <c:pt idx="3">
                  <c:v>4</c:v>
                </c:pt>
                <c:pt idx="4">
                  <c:v>4</c:v>
                </c:pt>
                <c:pt idx="5">
                  <c:v>5</c:v>
                </c:pt>
                <c:pt idx="6">
                  <c:v>4</c:v>
                </c:pt>
                <c:pt idx="7">
                  <c:v>4</c:v>
                </c:pt>
                <c:pt idx="8">
                  <c:v>3</c:v>
                </c:pt>
                <c:pt idx="9">
                  <c:v>3</c:v>
                </c:pt>
              </c:numCache>
            </c:numRef>
          </c:val>
          <c:extLst>
            <c:ext xmlns:c16="http://schemas.microsoft.com/office/drawing/2014/chart" uri="{C3380CC4-5D6E-409C-BE32-E72D297353CC}">
              <c16:uniqueId val="{00000000-AB7D-4382-A6B4-32272DFAEF80}"/>
            </c:ext>
          </c:extLst>
        </c:ser>
        <c:dLbls>
          <c:showLegendKey val="0"/>
          <c:showVal val="1"/>
          <c:showCatName val="0"/>
          <c:showSerName val="0"/>
          <c:showPercent val="0"/>
          <c:showBubbleSize val="0"/>
        </c:dLbls>
        <c:gapWidth val="75"/>
        <c:axId val="1256637215"/>
        <c:axId val="1256635295"/>
      </c:barChart>
      <c:lineChart>
        <c:grouping val="stacked"/>
        <c:varyColors val="0"/>
        <c:ser>
          <c:idx val="1"/>
          <c:order val="1"/>
          <c:tx>
            <c:strRef>
              <c:f>pivot_tables!$K$11</c:f>
              <c:strCache>
                <c:ptCount val="1"/>
                <c:pt idx="0">
                  <c:v>Count of termination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pivot_tables!$I$12:$I$21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pivot_tables!$K$12:$K$21</c:f>
              <c:numCache>
                <c:formatCode>General</c:formatCode>
                <c:ptCount val="10"/>
                <c:pt idx="2">
                  <c:v>1</c:v>
                </c:pt>
                <c:pt idx="4">
                  <c:v>1</c:v>
                </c:pt>
                <c:pt idx="5">
                  <c:v>1</c:v>
                </c:pt>
              </c:numCache>
            </c:numRef>
          </c:val>
          <c:smooth val="0"/>
          <c:extLst>
            <c:ext xmlns:c16="http://schemas.microsoft.com/office/drawing/2014/chart" uri="{C3380CC4-5D6E-409C-BE32-E72D297353CC}">
              <c16:uniqueId val="{00000001-AB7D-4382-A6B4-32272DFAEF80}"/>
            </c:ext>
          </c:extLst>
        </c:ser>
        <c:dLbls>
          <c:showLegendKey val="0"/>
          <c:showVal val="0"/>
          <c:showCatName val="0"/>
          <c:showSerName val="0"/>
          <c:showPercent val="0"/>
          <c:showBubbleSize val="0"/>
        </c:dLbls>
        <c:marker val="1"/>
        <c:smooth val="0"/>
        <c:axId val="1256637215"/>
        <c:axId val="1256635295"/>
      </c:lineChart>
      <c:catAx>
        <c:axId val="12566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5295"/>
        <c:crosses val="autoZero"/>
        <c:auto val="1"/>
        <c:lblAlgn val="ctr"/>
        <c:lblOffset val="100"/>
        <c:noMultiLvlLbl val="0"/>
      </c:catAx>
      <c:valAx>
        <c:axId val="125663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[pivot_tables.xlsx]pivot_tables!Dept. Term and Hire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pivot_tables!$J$25</c:f>
              <c:strCache>
                <c:ptCount val="1"/>
                <c:pt idx="0">
                  <c:v>Count of hire_date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pivot_tables!$I$26:$I$29</c:f>
              <c:strCache>
                <c:ptCount val="4"/>
                <c:pt idx="0">
                  <c:v>Order Management</c:v>
                </c:pt>
                <c:pt idx="1">
                  <c:v>Billing</c:v>
                </c:pt>
                <c:pt idx="2">
                  <c:v>Accounts Receivable</c:v>
                </c:pt>
                <c:pt idx="3">
                  <c:v>Cash Application</c:v>
                </c:pt>
              </c:strCache>
            </c:strRef>
          </c:cat>
          <c:val>
            <c:numRef>
              <c:f>pivot_tables!$J$26:$J$29</c:f>
              <c:numCache>
                <c:formatCode>General</c:formatCode>
                <c:ptCount val="4"/>
                <c:pt idx="0">
                  <c:v>8</c:v>
                </c:pt>
                <c:pt idx="1">
                  <c:v>7</c:v>
                </c:pt>
                <c:pt idx="2">
                  <c:v>15</c:v>
                </c:pt>
                <c:pt idx="3">
                  <c:v>4</c:v>
                </c:pt>
              </c:numCache>
            </c:numRef>
          </c:val>
          <c:extLst>
            <c:ext xmlns:c16="http://schemas.microsoft.com/office/drawing/2014/chart" uri="{C3380CC4-5D6E-409C-BE32-E72D297353CC}">
              <c16:uniqueId val="{00000000-DB87-48BA-98B3-3C3B039110EC}"/>
            </c:ext>
          </c:extLst>
        </c:ser>
        <c:ser>
          <c:idx val="1"/>
          <c:order val="1"/>
          <c:tx>
            <c:strRef>
              <c:f>pivot_tables!$K$25</c:f>
              <c:strCache>
                <c:ptCount val="1"/>
                <c:pt idx="0">
                  <c:v>Count of termination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pivot_tables!$I$26:$I$29</c:f>
              <c:strCache>
                <c:ptCount val="4"/>
                <c:pt idx="0">
                  <c:v>Order Management</c:v>
                </c:pt>
                <c:pt idx="1">
                  <c:v>Billing</c:v>
                </c:pt>
                <c:pt idx="2">
                  <c:v>Accounts Receivable</c:v>
                </c:pt>
                <c:pt idx="3">
                  <c:v>Cash Application</c:v>
                </c:pt>
              </c:strCache>
            </c:strRef>
          </c:cat>
          <c:val>
            <c:numRef>
              <c:f>pivot_tables!$K$26:$K$29</c:f>
              <c:numCache>
                <c:formatCode>General</c:formatCode>
                <c:ptCount val="4"/>
                <c:pt idx="0">
                  <c:v>1</c:v>
                </c:pt>
                <c:pt idx="1">
                  <c:v>1</c:v>
                </c:pt>
                <c:pt idx="2">
                  <c:v>1</c:v>
                </c:pt>
              </c:numCache>
            </c:numRef>
          </c:val>
          <c:extLst>
            <c:ext xmlns:c16="http://schemas.microsoft.com/office/drawing/2014/chart" uri="{C3380CC4-5D6E-409C-BE32-E72D297353CC}">
              <c16:uniqueId val="{00000001-DB87-48BA-98B3-3C3B039110EC}"/>
            </c:ext>
          </c:extLst>
        </c:ser>
        <c:dLbls>
          <c:dLblPos val="outEnd"/>
          <c:showLegendKey val="0"/>
          <c:showVal val="1"/>
          <c:showCatName val="0"/>
          <c:showSerName val="0"/>
          <c:showPercent val="0"/>
          <c:showBubbleSize val="0"/>
        </c:dLbls>
        <c:gapWidth val="75"/>
        <c:overlap val="-25"/>
        <c:axId val="1118614783"/>
        <c:axId val="1118614303"/>
      </c:barChart>
      <c:catAx>
        <c:axId val="11186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303"/>
        <c:crosses val="autoZero"/>
        <c:auto val="1"/>
        <c:lblAlgn val="ctr"/>
        <c:lblOffset val="100"/>
        <c:noMultiLvlLbl val="0"/>
      </c:catAx>
      <c:valAx>
        <c:axId val="111861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Location </a:t>
            </a:r>
            <a:r>
              <a:rPr lang="en-US"/>
              <a:t>ocation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C6F6AB32-D467-474B-BD4F-0A2F91AA2524}">
          <cx:tx>
            <cx:txData>
              <cx:f>_xlchart.v5.2</cx:f>
              <cx:v>Count of Employee</cx:v>
            </cx:txData>
          </cx:tx>
          <cx:dataId val="0"/>
          <cx:layoutPr>
            <cx:geography cultureLanguage="en-US" cultureRegion="US" attribution="Powered by Bing">
              <cx:geoCache provider="{E9337A44-BEBE-4D9F-B70C-5C5E7DAFC167}">
                <cx:binary>7FjLcts4Fv0VldbDGAABgujqZAFSsiPHHT/y6PSGpcgKABIESILvv5pvmB8byHbScew4UzWVyWa0
kIq64H0e3HuA33fjbzu93zaLsdTG/bYbny9l21a/HR25ndyXW/esVLvGOvupfbaz5ZH99Ent9kfX
zXZQRhwhAPHRTm6bdj8uX/zutYm9fWV321ZZc9Htm+ly7zrduidkj4oW2+tSmVS5tlG7Fj5fnm0L
r3S52JtWtdObqdo/X95bs1wcvfj96LsePGrl1rlHRQ8cSLf91i4Sb/xHTtz34UHoC+0DabtrHwB9
BiIch4DG4PYTLhfaGnEnhog8i0AMIkRDdvP5bPqPbelfv3Xpci98sj9LHsvMTYDb6+tm75yP6+b3
27fv5fL58vwkgHC52NnOtIciHkz4f6XSqqqU2bvlQjmb3IoTewjm/OSxEjyoic/HT6xSstXWw+/J
dPxkoJxvm+2//rmtu/1TNfnJTiT7j91/BNafWItXW7c4Vz4VHiy/bNuebc31VneT31W/1gult7/Q
gfOtU78yAX4WzNb8rxH5VPu61/D8gLnreE8D9f+t/av5/qCR/6C1f7/VfJmR6bbdrm4m/GPk4VHp
5+n9jfCpjnNb45fXz5cBZSxiMKQE3wyv2/oeVN29//1B++D1/da1z5cQRc8Ii+OIhSikIcB0uRj2
txLyDBDEEIGAxVGI4uXC2KaVz5fxgQeQw4QHMcYURdFy4Wx3EJFnYUQIBSCKQ8K8o19o1rnVk7Dm
S+7unhemK8+tMq3zepeL6nbVwVvKYBxREDJAw4hh6BV7+W576ZmcXwz/kTM2T0U/itOmygAvoHir
4EBWtO7WVjLMA2J7TpGU/KtsPWL3oPcbu4wQjEDkvwhE4L7dYYqngQVGnVLQRmvRs0taxcOqleLN
04bgIxGyGJIQA28Pk5jdt9SXSOQZzsUpKsIqTnwotEoaO6KW29EPiSQmjS547/Mg1nGjiotmsuRN
ITC+YmLAER+1zSnHdUlL7oJOXLO2R3sKNEo6YylOkNWY3HKhWzg9kiCIHmQojmNMoYdjGEUIflOZ
oja1wiIONiOzeKUDFr6cXBAdx0EH+ViT9iKykTqVuB1eV6UsCj7IoOIoH7t1Ber+7Ok8PizYAaZh
GIcHlzwq76cxYkOIQyvUqQ6J4aZvusSzwnoFrNTnT5tCkeeV99CBIKMEetyHiEHkgXLfWE3jts+z
OdyUIhs/KMjAxWxGOXMkSFWtWjSJq4HmFqbTPInNHAj5ISCTuuidmMs/XT/Xl6GeG/ISRTKSXMTy
MoyNw+edEuploYKy4gBNkUkJLsnwkswj2IUTkZ+ykQUsyS2ybTpHgLY8K4DbuxJnrweSdxEHpWSG
S4dnPuV6/pjlAFzQsJSrsHA5SQJARZyoosxBCgsw2lUJTRXzlllY8zxv8Mhphqti0xJRXIiGUpMU
vc1skoGK1DzTk2q4g0WeBtDOfTqKoSanbHLTO+aiAqZBHWWfXI+mS+xkmCewlebYtRMuEpbBsd+U
DZ7/MlUfgJfDSLKJF2WF37Yyx01ClSCa97BTXSJRpEniis6eDBnIVFKIOvWbMPxY4rxsk6EqmlcZ
0gIlQpdVllAWkpFXk0Zi3U9jL7mbFa15OfbxZgh78XEAgJG1iIZKJXmh0ZxoN5HspJiDuuYKQ/GH
ocrNXGI6Jz3JbZvUZI5eG1OOkk8DmONEiL680LjJtwSbPFhFqsvfx7ao3IkWcBiTRtDhzQR1VSVx
M+rphLk+zDju8sqtAhKKdwHoipI3JaCal7M6A4WdTArC0VW+RI1Tfl9L8jFjQzbzLm/lxKnGOeSx
s7ZehwLJnY5dlnM00QDyMphxz7OyHT7osnQy7Zlz3t+RBO/DsojXaHbwz1qHZlhPOgpfgyYog7VW
pb6a4ezWkyLxuphKINOhBuJ8aEH1se/Be6gc2tRdTV8iNrBV38Hmgg2DeWs1IKsOdJy5vLww7WjT
ntK3Qymh42qQZ3Gv2ndThHqXNFp41PXlGLwVE96XTen7G5jbD7R3/V8VNfa0wVAX69GApuSg1WVq
kek+GL9F5nUQD/HAK6nk+1K2+Q53ll3kCjcoqaocFSkZJWOvhjaYHM/muB9eaxiaJiGY0HNd6TY4
zhhBO2MKXXIYV75LVJHtTmmDUJ2McwtCDqZMvY/EzC7bLMcVh4gGwXr0pRt4OOVjtullHO1EhgBd
eSDH06rIR9FwNlKXczfF8NpgEgyceHwWx6QG9ZXqLC14Uc11UneicGmu6SRXcY76TxWhZeGbRD/m
xy2aOz/QmppcDVU4eSzOHjq8MRnpuJajuRJ5RWwCi1C6VFJJZt7MTsacZZGfkH48u8xHhnyXpZSy
VIY2Mokt2voP1ufacle5UL2qJ6uqRA7XlWPzNQlhZ9NAmyzjBabmo1fegpMZ9h2XVWHBRtBMxymI
NKs57CPvTFvlTbhSXj1Zad0350M1yGsz1azjZiIDXeUMWp1Sb/VajRGVadw2RHEWAfPGhG1wBSIz
4mMLQdFzhULXJVjLVV+akqwUGruGT1kruvWEo03BYPbe1Ewed0S3itdQOpVkjbF1oueD42NlAo/q
YAJoLfswaBOaC9+OXTf19Q+YAfI3HA+aP4sgxCxmACDq6dLXlKQIqB1BVYQbJQd5DDLRvnPZPCcD
y0kqiqE/xkER8Whqpgsbye6YdTpah6AuLnxrm1PTVeNJAQxNSdiBdNAdSinO+8TkujwhEorEIZaf
9Irqs6lvQVooEf0oim/n5WGEsSgGCPqJeWBq96OwZd/PKurDjWcdIhE96UpejYFvV10cb1QXNH8S
KMiaQlluMJg+yQLXx262caoRrFNdQbEu5oklCCjHJzcPr0xZ4zRwg0uJgzOvaTtscqyaYwGgTGLg
ZyGf62Zc155XrG6G8h0DvyMkt8xxZ6upUULe3dF9eXzxutqbq7bZ79uzbXVzZ/O37P7j37z/wJy/
HAu+YeSfL9vunHhU+oXMHqQ3LPaNffo88L1FXx8LHq75b08HNxpvjihPafqvLvr+vs18Khf3kv0w
zi+3r4ek31z0vvg3AAAA//8=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Employee Tenure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Employee Tenure Distribution</a:t>
          </a:r>
        </a:p>
      </cx:txPr>
    </cx:title>
    <cx:plotArea>
      <cx:plotAreaRegion>
        <cx:series layoutId="clusteredColumn" uniqueId="{594D246C-213C-4EA4-86EA-65E32DB59857}">
          <cx:dataLabels pos="inEnd">
            <cx:visibility seriesName="0" categoryName="0" value="1"/>
          </cx:dataLabels>
          <cx:dataId val="0"/>
          <cx:layoutPr>
            <cx:binning intervalClosed="r"/>
          </cx:layoutPr>
        </cx:series>
      </cx:plotAreaRegion>
      <cx:axis id="0">
        <cx:catScaling gapWidth="0"/>
        <cx:majorTickMarks type="out"/>
        <cx:tickLabels/>
      </cx:axis>
      <cx:axis id="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381000</xdr:colOff>
      <xdr:row>15</xdr:row>
      <xdr:rowOff>66675</xdr:rowOff>
    </xdr:from>
    <xdr:to>
      <xdr:col>19</xdr:col>
      <xdr:colOff>85725</xdr:colOff>
      <xdr:row>29</xdr:row>
      <xdr:rowOff>142875</xdr:rowOff>
    </xdr:to>
    <xdr:graphicFrame macro="">
      <xdr:nvGraphicFramePr>
        <xdr:cNvPr id="2" name="Chart 1">
          <a:extLst>
            <a:ext uri="{FF2B5EF4-FFF2-40B4-BE49-F238E27FC236}">
              <a16:creationId xmlns:a16="http://schemas.microsoft.com/office/drawing/2014/main" id="{236F85BB-A048-4E06-85A8-B9DC8F204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200025</xdr:colOff>
      <xdr:row>15</xdr:row>
      <xdr:rowOff>76200</xdr:rowOff>
    </xdr:from>
    <xdr:to>
      <xdr:col>26</xdr:col>
      <xdr:colOff>9525</xdr:colOff>
      <xdr:row>29</xdr:row>
      <xdr:rowOff>152400</xdr:rowOff>
    </xdr:to>
    <xdr:graphicFrame macro="">
      <xdr:nvGraphicFramePr>
        <xdr:cNvPr id="4" name="Chart 3">
          <a:extLst>
            <a:ext uri="{FF2B5EF4-FFF2-40B4-BE49-F238E27FC236}">
              <a16:creationId xmlns:a16="http://schemas.microsoft.com/office/drawing/2014/main" id="{72AA4384-6079-4DA6-AA8A-392EBADC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15</xdr:row>
      <xdr:rowOff>66675</xdr:rowOff>
    </xdr:from>
    <xdr:to>
      <xdr:col>11</xdr:col>
      <xdr:colOff>247650</xdr:colOff>
      <xdr:row>29</xdr:row>
      <xdr:rowOff>161925</xdr:rowOff>
    </xdr:to>
    <xdr:grpSp>
      <xdr:nvGrpSpPr>
        <xdr:cNvPr id="9" name="Group 8">
          <a:extLst>
            <a:ext uri="{FF2B5EF4-FFF2-40B4-BE49-F238E27FC236}">
              <a16:creationId xmlns:a16="http://schemas.microsoft.com/office/drawing/2014/main" id="{B110D56C-3CA9-189D-8811-E9D25AEA5991}"/>
            </a:ext>
          </a:extLst>
        </xdr:cNvPr>
        <xdr:cNvGrpSpPr/>
      </xdr:nvGrpSpPr>
      <xdr:grpSpPr>
        <a:xfrm>
          <a:off x="2686050" y="3324225"/>
          <a:ext cx="3933825" cy="2762250"/>
          <a:chOff x="628650" y="1019175"/>
          <a:chExt cx="3905250" cy="2762250"/>
        </a:xfrm>
      </xdr:grpSpPr>
      <xdr:sp macro="" textlink="pivot_tables!A17">
        <xdr:nvSpPr>
          <xdr:cNvPr id="5" name="Rectangle 4">
            <a:extLst>
              <a:ext uri="{FF2B5EF4-FFF2-40B4-BE49-F238E27FC236}">
                <a16:creationId xmlns:a16="http://schemas.microsoft.com/office/drawing/2014/main" id="{369A82D6-58F3-411A-A1C2-CB3722743658}"/>
              </a:ext>
            </a:extLst>
          </xdr:cNvPr>
          <xdr:cNvSpPr/>
        </xdr:nvSpPr>
        <xdr:spPr>
          <a:xfrm>
            <a:off x="628650" y="1019175"/>
            <a:ext cx="3905250" cy="276225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7000" b="0" i="0" u="none" strike="noStrike">
                <a:solidFill>
                  <a:schemeClr val="accent1"/>
                </a:solidFill>
                <a:latin typeface="Calibri"/>
                <a:cs typeface="Calibri"/>
              </a:rPr>
              <a:pPr algn="ctr"/>
              <a:t>34</a:t>
            </a:fld>
            <a:endParaRPr lang="en-US" sz="7000">
              <a:solidFill>
                <a:schemeClr val="accent1"/>
              </a:solidFill>
            </a:endParaRPr>
          </a:p>
        </xdr:txBody>
      </xdr:sp>
      <xdr:sp macro="" textlink="">
        <xdr:nvSpPr>
          <xdr:cNvPr id="6" name="TextBox 5">
            <a:extLst>
              <a:ext uri="{FF2B5EF4-FFF2-40B4-BE49-F238E27FC236}">
                <a16:creationId xmlns:a16="http://schemas.microsoft.com/office/drawing/2014/main" id="{D6E45527-473A-E239-BA61-0415D943B27B}"/>
              </a:ext>
            </a:extLst>
          </xdr:cNvPr>
          <xdr:cNvSpPr txBox="1"/>
        </xdr:nvSpPr>
        <xdr:spPr>
          <a:xfrm>
            <a:off x="1247774" y="1257300"/>
            <a:ext cx="2790825" cy="5143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bg2">
                    <a:lumMod val="50000"/>
                  </a:schemeClr>
                </a:solidFill>
              </a:rPr>
              <a:t>TOTAL HEADCOUNT</a:t>
            </a:r>
          </a:p>
        </xdr:txBody>
      </xdr:sp>
    </xdr:grpSp>
    <xdr:clientData/>
  </xdr:twoCellAnchor>
  <xdr:twoCellAnchor>
    <xdr:from>
      <xdr:col>19</xdr:col>
      <xdr:colOff>238125</xdr:colOff>
      <xdr:row>30</xdr:row>
      <xdr:rowOff>114300</xdr:rowOff>
    </xdr:from>
    <xdr:to>
      <xdr:col>26</xdr:col>
      <xdr:colOff>9525</xdr:colOff>
      <xdr:row>54</xdr:row>
      <xdr:rowOff>180975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A418503-CE48-437C-B530-3F23B1265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82125" y="6419850"/>
              <a:ext cx="4038600" cy="4638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xdr:colOff>
      <xdr:row>30</xdr:row>
      <xdr:rowOff>171449</xdr:rowOff>
    </xdr:from>
    <xdr:to>
      <xdr:col>19</xdr:col>
      <xdr:colOff>114300</xdr:colOff>
      <xdr:row>45</xdr:row>
      <xdr:rowOff>57150</xdr:rowOff>
    </xdr:to>
    <xdr:graphicFrame macro="">
      <xdr:nvGraphicFramePr>
        <xdr:cNvPr id="7" name="Chart 6">
          <a:extLst>
            <a:ext uri="{FF2B5EF4-FFF2-40B4-BE49-F238E27FC236}">
              <a16:creationId xmlns:a16="http://schemas.microsoft.com/office/drawing/2014/main" id="{27A80B1C-D1B0-4EB8-9D34-82D91BCBA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xdr:colOff>
      <xdr:row>46</xdr:row>
      <xdr:rowOff>76200</xdr:rowOff>
    </xdr:from>
    <xdr:to>
      <xdr:col>19</xdr:col>
      <xdr:colOff>104774</xdr:colOff>
      <xdr:row>60</xdr:row>
      <xdr:rowOff>152400</xdr:rowOff>
    </xdr:to>
    <xdr:graphicFrame macro="">
      <xdr:nvGraphicFramePr>
        <xdr:cNvPr id="8" name="Chart 7">
          <a:extLst>
            <a:ext uri="{FF2B5EF4-FFF2-40B4-BE49-F238E27FC236}">
              <a16:creationId xmlns:a16="http://schemas.microsoft.com/office/drawing/2014/main" id="{E446A0B1-74E3-4D5B-A345-3C43D7BE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609599</xdr:colOff>
      <xdr:row>5</xdr:row>
      <xdr:rowOff>166687</xdr:rowOff>
    </xdr:from>
    <xdr:to>
      <xdr:col>9</xdr:col>
      <xdr:colOff>9524</xdr:colOff>
      <xdr:row>14</xdr:row>
      <xdr:rowOff>128587</xdr:rowOff>
    </xdr:to>
    <xdr:sp macro="" textlink="pivot_tables!A17">
      <xdr:nvSpPr>
        <xdr:cNvPr id="11" name="Rectangle 10">
          <a:extLst>
            <a:ext uri="{FF2B5EF4-FFF2-40B4-BE49-F238E27FC236}">
              <a16:creationId xmlns:a16="http://schemas.microsoft.com/office/drawing/2014/main" id="{5AED4188-2347-92FB-AE37-684F945D7899}"/>
            </a:ext>
          </a:extLst>
        </xdr:cNvPr>
        <xdr:cNvSpPr/>
      </xdr:nvSpPr>
      <xdr:spPr>
        <a:xfrm>
          <a:off x="60959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3DDB7C43-9DBA-4594-8B56-6E919EDF87FA}" type="TxLink">
            <a:rPr lang="en-US" sz="4400" b="0" i="0" u="none" strike="noStrike">
              <a:solidFill>
                <a:schemeClr val="accent1"/>
              </a:solidFill>
              <a:latin typeface="Calibri"/>
              <a:ea typeface="+mn-ea"/>
              <a:cs typeface="Calibri"/>
            </a:rPr>
            <a:pPr marL="0" indent="0" algn="ctr"/>
            <a:t>34</a:t>
          </a:fld>
          <a:endParaRPr lang="en-US" sz="4400" b="0" i="0" u="none" strike="noStrike">
            <a:solidFill>
              <a:schemeClr val="accent1"/>
            </a:solidFill>
            <a:latin typeface="Calibri"/>
            <a:ea typeface="+mn-ea"/>
            <a:cs typeface="Calibri"/>
          </a:endParaRPr>
        </a:p>
      </xdr:txBody>
    </xdr:sp>
    <xdr:clientData/>
  </xdr:twoCellAnchor>
  <xdr:twoCellAnchor>
    <xdr:from>
      <xdr:col>5</xdr:col>
      <xdr:colOff>428625</xdr:colOff>
      <xdr:row>7</xdr:row>
      <xdr:rowOff>1</xdr:rowOff>
    </xdr:from>
    <xdr:to>
      <xdr:col>8</xdr:col>
      <xdr:colOff>192637</xdr:colOff>
      <xdr:row>8</xdr:row>
      <xdr:rowOff>98601</xdr:rowOff>
    </xdr:to>
    <xdr:sp macro="" textlink="">
      <xdr:nvSpPr>
        <xdr:cNvPr id="12" name="TextBox 11">
          <a:extLst>
            <a:ext uri="{FF2B5EF4-FFF2-40B4-BE49-F238E27FC236}">
              <a16:creationId xmlns:a16="http://schemas.microsoft.com/office/drawing/2014/main" id="{DEE7C819-7577-48EE-EF43-E06D0D9B81C8}"/>
            </a:ext>
          </a:extLst>
        </xdr:cNvPr>
        <xdr:cNvSpPr txBox="1"/>
      </xdr:nvSpPr>
      <xdr:spPr>
        <a:xfrm>
          <a:off x="103822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TOTAL EMPLOYEES</a:t>
          </a:r>
        </a:p>
      </xdr:txBody>
    </xdr:sp>
    <xdr:clientData/>
  </xdr:twoCellAnchor>
  <xdr:twoCellAnchor>
    <xdr:from>
      <xdr:col>9</xdr:col>
      <xdr:colOff>152399</xdr:colOff>
      <xdr:row>5</xdr:row>
      <xdr:rowOff>166687</xdr:rowOff>
    </xdr:from>
    <xdr:to>
      <xdr:col>13</xdr:col>
      <xdr:colOff>161924</xdr:colOff>
      <xdr:row>14</xdr:row>
      <xdr:rowOff>128587</xdr:rowOff>
    </xdr:to>
    <xdr:sp macro="" textlink="pivot_tables!J8">
      <xdr:nvSpPr>
        <xdr:cNvPr id="14" name="Rectangle 13">
          <a:extLst>
            <a:ext uri="{FF2B5EF4-FFF2-40B4-BE49-F238E27FC236}">
              <a16:creationId xmlns:a16="http://schemas.microsoft.com/office/drawing/2014/main" id="{3C373B56-09D6-8CB4-65A1-E446A3ED6F81}"/>
            </a:ext>
          </a:extLst>
        </xdr:cNvPr>
        <xdr:cNvSpPr/>
      </xdr:nvSpPr>
      <xdr:spPr>
        <a:xfrm>
          <a:off x="320039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B1285B56-612B-4A53-AA16-1F256E1B938B}" type="TxLink">
            <a:rPr lang="en-US" sz="4400" b="0" i="0" u="none" strike="noStrike">
              <a:solidFill>
                <a:schemeClr val="accent1"/>
              </a:solidFill>
              <a:latin typeface="Calibri"/>
              <a:ea typeface="+mn-ea"/>
              <a:cs typeface="Calibri"/>
            </a:rPr>
            <a:pPr marL="0" indent="0" algn="ctr"/>
            <a:t> 6.02 </a:t>
          </a:fld>
          <a:endParaRPr lang="en-US" sz="4400" b="0" i="0" u="none" strike="noStrike">
            <a:solidFill>
              <a:schemeClr val="accent1"/>
            </a:solidFill>
            <a:latin typeface="Calibri"/>
            <a:ea typeface="+mn-ea"/>
            <a:cs typeface="Calibri"/>
          </a:endParaRPr>
        </a:p>
      </xdr:txBody>
    </xdr:sp>
    <xdr:clientData/>
  </xdr:twoCellAnchor>
  <xdr:twoCellAnchor>
    <xdr:from>
      <xdr:col>9</xdr:col>
      <xdr:colOff>552450</xdr:colOff>
      <xdr:row>7</xdr:row>
      <xdr:rowOff>1</xdr:rowOff>
    </xdr:from>
    <xdr:to>
      <xdr:col>12</xdr:col>
      <xdr:colOff>316462</xdr:colOff>
      <xdr:row>8</xdr:row>
      <xdr:rowOff>98601</xdr:rowOff>
    </xdr:to>
    <xdr:sp macro="" textlink="">
      <xdr:nvSpPr>
        <xdr:cNvPr id="15" name="TextBox 14">
          <a:extLst>
            <a:ext uri="{FF2B5EF4-FFF2-40B4-BE49-F238E27FC236}">
              <a16:creationId xmlns:a16="http://schemas.microsoft.com/office/drawing/2014/main" id="{D3C69C6F-D6B8-3265-D0AD-414686E92449}"/>
            </a:ext>
          </a:extLst>
        </xdr:cNvPr>
        <xdr:cNvSpPr txBox="1"/>
      </xdr:nvSpPr>
      <xdr:spPr>
        <a:xfrm>
          <a:off x="3600450"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AVERAGE</a:t>
          </a:r>
          <a:r>
            <a:rPr lang="en-US" sz="1050" b="0" baseline="0">
              <a:solidFill>
                <a:schemeClr val="bg2">
                  <a:lumMod val="50000"/>
                </a:schemeClr>
              </a:solidFill>
            </a:rPr>
            <a:t> TENURE (YRS)</a:t>
          </a:r>
          <a:endParaRPr lang="en-US" sz="1050" b="0">
            <a:solidFill>
              <a:schemeClr val="bg2">
                <a:lumMod val="50000"/>
              </a:schemeClr>
            </a:solidFill>
          </a:endParaRPr>
        </a:p>
      </xdr:txBody>
    </xdr:sp>
    <xdr:clientData/>
  </xdr:twoCellAnchor>
  <xdr:twoCellAnchor>
    <xdr:from>
      <xdr:col>13</xdr:col>
      <xdr:colOff>285749</xdr:colOff>
      <xdr:row>5</xdr:row>
      <xdr:rowOff>166687</xdr:rowOff>
    </xdr:from>
    <xdr:to>
      <xdr:col>17</xdr:col>
      <xdr:colOff>295274</xdr:colOff>
      <xdr:row>14</xdr:row>
      <xdr:rowOff>128587</xdr:rowOff>
    </xdr:to>
    <xdr:sp macro="" textlink="pivot_tables!D14">
      <xdr:nvSpPr>
        <xdr:cNvPr id="17" name="Rectangle 16">
          <a:extLst>
            <a:ext uri="{FF2B5EF4-FFF2-40B4-BE49-F238E27FC236}">
              <a16:creationId xmlns:a16="http://schemas.microsoft.com/office/drawing/2014/main" id="{9D398B5F-133E-6E92-C1A9-4604848E09CF}"/>
            </a:ext>
          </a:extLst>
        </xdr:cNvPr>
        <xdr:cNvSpPr/>
      </xdr:nvSpPr>
      <xdr:spPr>
        <a:xfrm>
          <a:off x="577214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A020389A-26F9-4CCE-94B6-A0F008D271F3}" type="TxLink">
            <a:rPr lang="en-US" sz="4400" b="0" i="0" u="none" strike="noStrike">
              <a:solidFill>
                <a:schemeClr val="accent1"/>
              </a:solidFill>
              <a:latin typeface="Calibri"/>
              <a:ea typeface="+mn-ea"/>
              <a:cs typeface="Calibri"/>
            </a:rPr>
            <a:pPr marL="0" indent="0" algn="ctr"/>
            <a:t>17 : 17</a:t>
          </a:fld>
          <a:endParaRPr lang="en-US" sz="4400" b="0" i="0" u="none" strike="noStrike">
            <a:solidFill>
              <a:schemeClr val="accent1"/>
            </a:solidFill>
            <a:latin typeface="Calibri"/>
            <a:ea typeface="+mn-ea"/>
            <a:cs typeface="Calibri"/>
          </a:endParaRPr>
        </a:p>
      </xdr:txBody>
    </xdr:sp>
    <xdr:clientData/>
  </xdr:twoCellAnchor>
  <xdr:twoCellAnchor>
    <xdr:from>
      <xdr:col>14</xdr:col>
      <xdr:colOff>66675</xdr:colOff>
      <xdr:row>7</xdr:row>
      <xdr:rowOff>1</xdr:rowOff>
    </xdr:from>
    <xdr:to>
      <xdr:col>16</xdr:col>
      <xdr:colOff>440287</xdr:colOff>
      <xdr:row>8</xdr:row>
      <xdr:rowOff>98601</xdr:rowOff>
    </xdr:to>
    <xdr:sp macro="" textlink="">
      <xdr:nvSpPr>
        <xdr:cNvPr id="18" name="TextBox 17">
          <a:extLst>
            <a:ext uri="{FF2B5EF4-FFF2-40B4-BE49-F238E27FC236}">
              <a16:creationId xmlns:a16="http://schemas.microsoft.com/office/drawing/2014/main" id="{2D5EE01F-4152-4A58-D006-4FAFF3BD7137}"/>
            </a:ext>
          </a:extLst>
        </xdr:cNvPr>
        <xdr:cNvSpPr txBox="1"/>
      </xdr:nvSpPr>
      <xdr:spPr>
        <a:xfrm>
          <a:off x="616267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GENDER DISTRIBUTION</a:t>
          </a:r>
        </a:p>
      </xdr:txBody>
    </xdr:sp>
    <xdr:clientData/>
  </xdr:twoCellAnchor>
  <xdr:twoCellAnchor>
    <xdr:from>
      <xdr:col>17</xdr:col>
      <xdr:colOff>447674</xdr:colOff>
      <xdr:row>5</xdr:row>
      <xdr:rowOff>166687</xdr:rowOff>
    </xdr:from>
    <xdr:to>
      <xdr:col>21</xdr:col>
      <xdr:colOff>457199</xdr:colOff>
      <xdr:row>14</xdr:row>
      <xdr:rowOff>128587</xdr:rowOff>
    </xdr:to>
    <xdr:sp macro="" textlink="pivot_tables!D4">
      <xdr:nvSpPr>
        <xdr:cNvPr id="19" name="Rectangle 18">
          <a:extLst>
            <a:ext uri="{FF2B5EF4-FFF2-40B4-BE49-F238E27FC236}">
              <a16:creationId xmlns:a16="http://schemas.microsoft.com/office/drawing/2014/main" id="{1CFB7A15-BFAC-42DD-A655-4BE24080E56C}"/>
            </a:ext>
          </a:extLst>
        </xdr:cNvPr>
        <xdr:cNvSpPr/>
      </xdr:nvSpPr>
      <xdr:spPr>
        <a:xfrm>
          <a:off x="8372474"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D1064F11-0DFB-41CC-A263-1221739AD9E0}" type="TxLink">
            <a:rPr lang="en-US" sz="4400" b="0" i="0" u="none" strike="noStrike">
              <a:solidFill>
                <a:schemeClr val="accent1"/>
              </a:solidFill>
              <a:latin typeface="Calibri"/>
              <a:ea typeface="+mn-ea"/>
              <a:cs typeface="Calibri"/>
            </a:rPr>
            <a:pPr marL="0" indent="0" algn="ctr"/>
            <a:t>4</a:t>
          </a:fld>
          <a:endParaRPr lang="en-US" sz="4400" b="0" i="0" u="none" strike="noStrike">
            <a:solidFill>
              <a:schemeClr val="accent1"/>
            </a:solidFill>
            <a:latin typeface="Calibri"/>
            <a:ea typeface="+mn-ea"/>
            <a:cs typeface="Calibri"/>
          </a:endParaRPr>
        </a:p>
      </xdr:txBody>
    </xdr:sp>
    <xdr:clientData/>
  </xdr:twoCellAnchor>
  <xdr:twoCellAnchor>
    <xdr:from>
      <xdr:col>18</xdr:col>
      <xdr:colOff>238125</xdr:colOff>
      <xdr:row>7</xdr:row>
      <xdr:rowOff>1</xdr:rowOff>
    </xdr:from>
    <xdr:to>
      <xdr:col>21</xdr:col>
      <xdr:colOff>2137</xdr:colOff>
      <xdr:row>8</xdr:row>
      <xdr:rowOff>98601</xdr:rowOff>
    </xdr:to>
    <xdr:sp macro="" textlink="">
      <xdr:nvSpPr>
        <xdr:cNvPr id="20" name="TextBox 19">
          <a:extLst>
            <a:ext uri="{FF2B5EF4-FFF2-40B4-BE49-F238E27FC236}">
              <a16:creationId xmlns:a16="http://schemas.microsoft.com/office/drawing/2014/main" id="{5E8B5277-3D82-4BA4-ACFC-D24A7ADFD1AA}"/>
            </a:ext>
          </a:extLst>
        </xdr:cNvPr>
        <xdr:cNvSpPr txBox="1"/>
      </xdr:nvSpPr>
      <xdr:spPr>
        <a:xfrm>
          <a:off x="877252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DEPARTMENT COUNT</a:t>
          </a:r>
        </a:p>
      </xdr:txBody>
    </xdr:sp>
    <xdr:clientData/>
  </xdr:twoCellAnchor>
  <xdr:twoCellAnchor>
    <xdr:from>
      <xdr:col>21</xdr:col>
      <xdr:colOff>600074</xdr:colOff>
      <xdr:row>5</xdr:row>
      <xdr:rowOff>166687</xdr:rowOff>
    </xdr:from>
    <xdr:to>
      <xdr:col>25</xdr:col>
      <xdr:colOff>609599</xdr:colOff>
      <xdr:row>14</xdr:row>
      <xdr:rowOff>128587</xdr:rowOff>
    </xdr:to>
    <xdr:sp macro="" textlink="pivot_tables!A17">
      <xdr:nvSpPr>
        <xdr:cNvPr id="21" name="Rectangle 20">
          <a:extLst>
            <a:ext uri="{FF2B5EF4-FFF2-40B4-BE49-F238E27FC236}">
              <a16:creationId xmlns:a16="http://schemas.microsoft.com/office/drawing/2014/main" id="{28FD8337-E54F-4207-89F1-478BD25FE776}"/>
            </a:ext>
          </a:extLst>
        </xdr:cNvPr>
        <xdr:cNvSpPr/>
      </xdr:nvSpPr>
      <xdr:spPr>
        <a:xfrm>
          <a:off x="10963274" y="1519237"/>
          <a:ext cx="2447925" cy="1676400"/>
        </a:xfrm>
        <a:prstGeom prst="rect">
          <a:avLst/>
        </a:prstGeom>
        <a:solidFill>
          <a:schemeClr val="accent2">
            <a:lumMod val="40000"/>
            <a:lumOff val="60000"/>
          </a:schemeClr>
        </a:solidFill>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4400" b="0" i="0" u="none" strike="noStrike">
              <a:solidFill>
                <a:schemeClr val="accent1"/>
              </a:solidFill>
              <a:latin typeface="Calibri"/>
              <a:cs typeface="Calibri"/>
            </a:rPr>
            <a:pPr algn="ctr"/>
            <a:t>34</a:t>
          </a:fld>
          <a:endParaRPr lang="en-US" sz="4400">
            <a:solidFill>
              <a:schemeClr val="accent1"/>
            </a:solidFill>
          </a:endParaRPr>
        </a:p>
      </xdr:txBody>
    </xdr:sp>
    <xdr:clientData/>
  </xdr:twoCellAnchor>
  <xdr:twoCellAnchor>
    <xdr:from>
      <xdr:col>22</xdr:col>
      <xdr:colOff>466725</xdr:colOff>
      <xdr:row>6</xdr:row>
      <xdr:rowOff>76200</xdr:rowOff>
    </xdr:from>
    <xdr:to>
      <xdr:col>25</xdr:col>
      <xdr:colOff>230737</xdr:colOff>
      <xdr:row>8</xdr:row>
      <xdr:rowOff>190499</xdr:rowOff>
    </xdr:to>
    <xdr:sp macro="" textlink="">
      <xdr:nvSpPr>
        <xdr:cNvPr id="22" name="TextBox 21">
          <a:extLst>
            <a:ext uri="{FF2B5EF4-FFF2-40B4-BE49-F238E27FC236}">
              <a16:creationId xmlns:a16="http://schemas.microsoft.com/office/drawing/2014/main" id="{14662964-074A-4583-8BCB-BE06C4512D40}"/>
            </a:ext>
          </a:extLst>
        </xdr:cNvPr>
        <xdr:cNvSpPr txBox="1"/>
      </xdr:nvSpPr>
      <xdr:spPr>
        <a:xfrm>
          <a:off x="11439525" y="1619250"/>
          <a:ext cx="1592812" cy="4952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ATTRITION</a:t>
          </a:r>
          <a:r>
            <a:rPr lang="en-US" sz="1050" b="0" baseline="0">
              <a:solidFill>
                <a:schemeClr val="bg2">
                  <a:lumMod val="50000"/>
                </a:schemeClr>
              </a:solidFill>
            </a:rPr>
            <a:t> RATE (TURNOVER RATE)</a:t>
          </a:r>
        </a:p>
      </xdr:txBody>
    </xdr:sp>
    <xdr:clientData/>
  </xdr:twoCellAnchor>
  <xdr:twoCellAnchor>
    <xdr:from>
      <xdr:col>19</xdr:col>
      <xdr:colOff>228600</xdr:colOff>
      <xdr:row>55</xdr:row>
      <xdr:rowOff>76200</xdr:rowOff>
    </xdr:from>
    <xdr:to>
      <xdr:col>26</xdr:col>
      <xdr:colOff>9525</xdr:colOff>
      <xdr:row>60</xdr:row>
      <xdr:rowOff>152400</xdr:rowOff>
    </xdr:to>
    <xdr:sp macro="" textlink="pivot_tables!A17">
      <xdr:nvSpPr>
        <xdr:cNvPr id="23" name="Rectangle 22">
          <a:extLst>
            <a:ext uri="{FF2B5EF4-FFF2-40B4-BE49-F238E27FC236}">
              <a16:creationId xmlns:a16="http://schemas.microsoft.com/office/drawing/2014/main" id="{DFEA883F-5AAC-46E2-91B7-300C02330678}"/>
            </a:ext>
          </a:extLst>
        </xdr:cNvPr>
        <xdr:cNvSpPr/>
      </xdr:nvSpPr>
      <xdr:spPr>
        <a:xfrm>
          <a:off x="9372600" y="11144250"/>
          <a:ext cx="4048125" cy="10287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4400" b="0" i="0" u="none" strike="noStrike">
              <a:solidFill>
                <a:schemeClr val="accent1"/>
              </a:solidFill>
              <a:latin typeface="Calibri"/>
              <a:cs typeface="Calibri"/>
            </a:rPr>
            <a:pPr algn="ctr"/>
            <a:t>34</a:t>
          </a:fld>
          <a:endParaRPr lang="en-US" sz="4400">
            <a:solidFill>
              <a:schemeClr val="accent1"/>
            </a:solidFill>
          </a:endParaRPr>
        </a:p>
      </xdr:txBody>
    </xdr:sp>
    <xdr:clientData/>
  </xdr:twoCellAnchor>
  <xdr:twoCellAnchor editAs="oneCell">
    <xdr:from>
      <xdr:col>0</xdr:col>
      <xdr:colOff>209551</xdr:colOff>
      <xdr:row>5</xdr:row>
      <xdr:rowOff>180975</xdr:rowOff>
    </xdr:from>
    <xdr:to>
      <xdr:col>4</xdr:col>
      <xdr:colOff>542925</xdr:colOff>
      <xdr:row>17</xdr:row>
      <xdr:rowOff>133350</xdr:rowOff>
    </xdr:to>
    <mc:AlternateContent xmlns:mc="http://schemas.openxmlformats.org/markup-compatibility/2006">
      <mc:Choice xmlns:a14="http://schemas.microsoft.com/office/drawing/2010/main" Requires="a14">
        <xdr:graphicFrame macro="">
          <xdr:nvGraphicFramePr>
            <xdr:cNvPr id="26" name="Year">
              <a:extLst>
                <a:ext uri="{FF2B5EF4-FFF2-40B4-BE49-F238E27FC236}">
                  <a16:creationId xmlns:a16="http://schemas.microsoft.com/office/drawing/2014/main" id="{40DCC058-7E0E-43C6-AFE9-17465CB177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9551" y="1533525"/>
              <a:ext cx="2381249"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18</xdr:row>
      <xdr:rowOff>95250</xdr:rowOff>
    </xdr:from>
    <xdr:to>
      <xdr:col>4</xdr:col>
      <xdr:colOff>542925</xdr:colOff>
      <xdr:row>30</xdr:row>
      <xdr:rowOff>66675</xdr:rowOff>
    </xdr:to>
    <mc:AlternateContent xmlns:mc="http://schemas.openxmlformats.org/markup-compatibility/2006">
      <mc:Choice xmlns:a14="http://schemas.microsoft.com/office/drawing/2010/main" Requires="a14">
        <xdr:graphicFrame macro="">
          <xdr:nvGraphicFramePr>
            <xdr:cNvPr id="27" name="Month">
              <a:extLst>
                <a:ext uri="{FF2B5EF4-FFF2-40B4-BE49-F238E27FC236}">
                  <a16:creationId xmlns:a16="http://schemas.microsoft.com/office/drawing/2014/main" id="{B2A3EBDA-1547-4EDA-B391-EAF0741C941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9550" y="3924300"/>
              <a:ext cx="238125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61</xdr:row>
      <xdr:rowOff>95250</xdr:rowOff>
    </xdr:from>
    <xdr:to>
      <xdr:col>15</xdr:col>
      <xdr:colOff>314325</xdr:colOff>
      <xdr:row>82</xdr:row>
      <xdr:rowOff>14287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F82DF757-A92E-4DE8-9BAC-9F2B32224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43200" y="12115800"/>
              <a:ext cx="6381750" cy="39195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400049</xdr:colOff>
      <xdr:row>61</xdr:row>
      <xdr:rowOff>114300</xdr:rowOff>
    </xdr:from>
    <xdr:to>
      <xdr:col>26</xdr:col>
      <xdr:colOff>9524</xdr:colOff>
      <xdr:row>82</xdr:row>
      <xdr:rowOff>0</xdr:rowOff>
    </xdr:to>
    <xdr:graphicFrame macro="">
      <xdr:nvGraphicFramePr>
        <xdr:cNvPr id="29" name="Chart 28">
          <a:extLst>
            <a:ext uri="{FF2B5EF4-FFF2-40B4-BE49-F238E27FC236}">
              <a16:creationId xmlns:a16="http://schemas.microsoft.com/office/drawing/2014/main" id="{293BB7BF-131F-41F7-9E62-798D4F523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83</xdr:row>
      <xdr:rowOff>11206</xdr:rowOff>
    </xdr:from>
    <xdr:to>
      <xdr:col>26</xdr:col>
      <xdr:colOff>44824</xdr:colOff>
      <xdr:row>99</xdr:row>
      <xdr:rowOff>161926</xdr:rowOff>
    </xdr:to>
    <xdr:graphicFrame macro="">
      <xdr:nvGraphicFramePr>
        <xdr:cNvPr id="31" name="Chart 30">
          <a:extLst>
            <a:ext uri="{FF2B5EF4-FFF2-40B4-BE49-F238E27FC236}">
              <a16:creationId xmlns:a16="http://schemas.microsoft.com/office/drawing/2014/main" id="{3E07DEC3-1BE6-414C-9507-D19AB901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Avenido" refreshedDate="45805.761296759258" createdVersion="8" refreshedVersion="8" minRefreshableVersion="3" recordCount="34" xr:uid="{A285BA61-992C-4291-9162-B3C0872DF00B}">
  <cacheSource type="worksheet">
    <worksheetSource name="employee_assignment_view_1"/>
  </cacheSource>
  <cacheFields count="20">
    <cacheField name="employee_id" numFmtId="0">
      <sharedItems containsSemiMixedTypes="0" containsString="0" containsNumber="1" containsInteger="1" minValue="1" maxValue="34"/>
    </cacheField>
    <cacheField name="Employee_First_Name" numFmtId="0">
      <sharedItems/>
    </cacheField>
    <cacheField name="Employee_Last_Name" numFmtId="0">
      <sharedItems/>
    </cacheField>
    <cacheField name="gender" numFmtId="0">
      <sharedItems count="2">
        <s v="Female"/>
        <s v="Male"/>
      </sharedItems>
    </cacheField>
    <cacheField name="location" numFmtId="0">
      <sharedItems count="12">
        <s v="Makati"/>
        <s v="Taguig"/>
        <s v="Quezon City"/>
        <s v="Pasig"/>
        <s v="Mandaluyong"/>
        <s v="Manila"/>
        <s v="Las Piñas"/>
        <s v="Parañaque"/>
        <s v="Caloocan"/>
        <s v="San Juan"/>
        <s v="Cebu City"/>
        <s v="Davao City"/>
      </sharedItems>
    </cacheField>
    <cacheField name="Supervisor_Name" numFmtId="0">
      <sharedItems count="5">
        <s v="Evan Green"/>
        <s v="Diane Taylor"/>
        <s v="Charlie Brown"/>
        <s v="Lisa White"/>
        <s v="Mark Johnson"/>
      </sharedItems>
    </cacheField>
    <cacheField name="Cluster_Manager_Name" numFmtId="0">
      <sharedItems/>
    </cacheField>
    <cacheField name="Line_of_Business" numFmtId="0">
      <sharedItems count="4">
        <s v="Accounts Receivable"/>
        <s v="Billing"/>
        <s v="Order Management"/>
        <s v="Cash Application"/>
      </sharedItems>
    </cacheField>
    <cacheField name="hire_date" numFmtId="14">
      <sharedItems containsSemiMixedTypes="0" containsNonDate="0" containsDate="1" containsString="0" minDate="2014-09-05T00:00:00" maxDate="2023-06-28T00:00:00" count="34">
        <d v="2020-09-15T00:00:00"/>
        <d v="2019-05-22T00:00:00"/>
        <d v="2021-02-14T00:00:00"/>
        <d v="2017-06-30T00:00:00"/>
        <d v="2018-07-18T00:00:00"/>
        <d v="2022-01-12T00:00:00"/>
        <d v="2016-10-03T00:00:00"/>
        <d v="2023-04-01T00:00:00"/>
        <d v="2020-11-05T00:00:00"/>
        <d v="2015-09-20T00:00:00"/>
        <d v="2022-07-01T00:00:00"/>
        <d v="2019-04-10T00:00:00"/>
        <d v="2023-01-05T00:00:00"/>
        <d v="2018-12-20T00:00:00"/>
        <d v="2017-08-14T00:00:00"/>
        <d v="2021-03-19T00:00:00"/>
        <d v="2020-10-07T00:00:00"/>
        <d v="2016-05-28T00:00:00"/>
        <d v="2015-09-30T00:00:00"/>
        <d v="2019-11-03T00:00:00"/>
        <d v="2022-05-11T00:00:00"/>
        <d v="2017-06-15T00:00:00"/>
        <d v="2021-01-22T00:00:00"/>
        <d v="2018-04-10T00:00:00"/>
        <d v="2020-09-05T00:00:00"/>
        <d v="2023-06-27T00:00:00"/>
        <d v="2017-03-18T00:00:00"/>
        <d v="2019-10-09T00:00:00"/>
        <d v="2016-11-01T00:00:00"/>
        <d v="2021-07-15T00:00:00"/>
        <d v="2018-11-20T00:00:00"/>
        <d v="2016-08-10T00:00:00"/>
        <d v="2019-04-01T00:00:00"/>
        <d v="2014-09-05T00:00:00"/>
      </sharedItems>
      <fieldGroup par="17"/>
    </cacheField>
    <cacheField name="termination_date" numFmtId="14">
      <sharedItems containsNonDate="0" containsDate="1" containsString="0" containsBlank="1" minDate="2025-05-10T00:00:00" maxDate="2025-06-02T00:00:00" count="4">
        <m/>
        <d v="2025-06-01T00:00:00"/>
        <d v="2025-05-10T00:00:00"/>
        <d v="2025-05-20T00:00:00"/>
      </sharedItems>
      <fieldGroup par="19"/>
    </cacheField>
    <cacheField name="assigned_date" numFmtId="22">
      <sharedItems containsSemiMixedTypes="0" containsNonDate="0" containsDate="1" containsString="0" minDate="2025-05-28T12:42:59" maxDate="2025-05-28T16:13:41"/>
    </cacheField>
    <cacheField name="Company_Tenure_Years" numFmtId="0">
      <sharedItems containsSemiMixedTypes="0" containsString="0" containsNumber="1" minValue="1.92" maxValue="10.73"/>
    </cacheField>
    <cacheField name="Assignment_Tenure_Days" numFmtId="0">
      <sharedItems containsSemiMixedTypes="0" containsString="0" containsNumber="1" containsInteger="1" minValue="0" maxValue="0"/>
    </cacheField>
    <cacheField name="Year" numFmtId="0">
      <sharedItems count="10">
        <s v="2020"/>
        <s v="2019"/>
        <s v="2021"/>
        <s v="2017"/>
        <s v="2018"/>
        <s v="2022"/>
        <s v="2016"/>
        <s v="2023"/>
        <s v="2015"/>
        <s v="2014"/>
      </sharedItems>
    </cacheField>
    <cacheField name="Month" numFmtId="14">
      <sharedItems count="12">
        <s v="Sep"/>
        <s v="May"/>
        <s v="Feb"/>
        <s v="Jun"/>
        <s v="Jul"/>
        <s v="Jan"/>
        <s v="Oct"/>
        <s v="Apr"/>
        <s v="Nov"/>
        <s v="Dec"/>
        <s v="Aug"/>
        <s v="Mar"/>
      </sharedItems>
    </cacheField>
    <cacheField name="Months (hire_date)" numFmtId="0" databaseField="0">
      <fieldGroup base="8">
        <rangePr groupBy="months" startDate="2014-09-05T00:00:00" endDate="2023-06-28T00:00:00"/>
        <groupItems count="14">
          <s v="&lt;9/5/2014"/>
          <s v="Jan"/>
          <s v="Feb"/>
          <s v="Mar"/>
          <s v="Apr"/>
          <s v="May"/>
          <s v="Jun"/>
          <s v="Jul"/>
          <s v="Aug"/>
          <s v="Sep"/>
          <s v="Oct"/>
          <s v="Nov"/>
          <s v="Dec"/>
          <s v="&gt;6/28/2023"/>
        </groupItems>
      </fieldGroup>
    </cacheField>
    <cacheField name="Quarters (hire_date)" numFmtId="0" databaseField="0">
      <fieldGroup base="8">
        <rangePr groupBy="quarters" startDate="2014-09-05T00:00:00" endDate="2023-06-28T00:00:00"/>
        <groupItems count="6">
          <s v="&lt;9/5/2014"/>
          <s v="Qtr1"/>
          <s v="Qtr2"/>
          <s v="Qtr3"/>
          <s v="Qtr4"/>
          <s v="&gt;6/28/2023"/>
        </groupItems>
      </fieldGroup>
    </cacheField>
    <cacheField name="Years (hire_date)" numFmtId="0" databaseField="0">
      <fieldGroup base="8">
        <rangePr groupBy="years" startDate="2014-09-05T00:00:00" endDate="2023-06-28T00:00:00"/>
        <groupItems count="12">
          <s v="&lt;9/5/2014"/>
          <s v="2014"/>
          <s v="2015"/>
          <s v="2016"/>
          <s v="2017"/>
          <s v="2018"/>
          <s v="2019"/>
          <s v="2020"/>
          <s v="2021"/>
          <s v="2022"/>
          <s v="2023"/>
          <s v="&gt;6/28/2023"/>
        </groupItems>
      </fieldGroup>
    </cacheField>
    <cacheField name="Days (termination_date)" numFmtId="0" databaseField="0">
      <fieldGroup base="9">
        <rangePr groupBy="days" startDate="2025-05-10T00:00:00" endDate="2025-06-02T00:00:00"/>
        <groupItems count="368">
          <s v="&lt;5/10/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2025"/>
        </groupItems>
      </fieldGroup>
    </cacheField>
    <cacheField name="Months (termination_date)" numFmtId="0" databaseField="0">
      <fieldGroup base="9">
        <rangePr groupBy="months" startDate="2025-05-10T00:00:00" endDate="2025-06-02T00:00:00"/>
        <groupItems count="14">
          <s v="&lt;5/10/2025"/>
          <s v="Jan"/>
          <s v="Feb"/>
          <s v="Mar"/>
          <s v="Apr"/>
          <s v="May"/>
          <s v="Jun"/>
          <s v="Jul"/>
          <s v="Aug"/>
          <s v="Sep"/>
          <s v="Oct"/>
          <s v="Nov"/>
          <s v="Dec"/>
          <s v="&gt;6/2/2025"/>
        </groupItems>
      </fieldGroup>
    </cacheField>
  </cacheFields>
  <extLst>
    <ext xmlns:x14="http://schemas.microsoft.com/office/spreadsheetml/2009/9/main" uri="{725AE2AE-9491-48be-B2B4-4EB974FC3084}">
      <x14:pivotCacheDefinition pivotCacheId="141706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1"/>
    <s v="Emily"/>
    <s v="Clark"/>
    <x v="0"/>
    <x v="0"/>
    <x v="0"/>
    <s v="Bob Smith"/>
    <x v="0"/>
    <x v="0"/>
    <x v="0"/>
    <d v="2025-05-28T12:42:59"/>
    <n v="4.7"/>
    <n v="0"/>
    <x v="0"/>
    <x v="0"/>
  </r>
  <r>
    <n v="2"/>
    <s v="David"/>
    <s v="Lee"/>
    <x v="1"/>
    <x v="1"/>
    <x v="1"/>
    <s v="Bob Smith"/>
    <x v="1"/>
    <x v="1"/>
    <x v="0"/>
    <d v="2025-05-28T12:42:59"/>
    <n v="6.02"/>
    <n v="0"/>
    <x v="1"/>
    <x v="1"/>
  </r>
  <r>
    <n v="3"/>
    <s v="Sarah"/>
    <s v="Miller"/>
    <x v="0"/>
    <x v="2"/>
    <x v="0"/>
    <s v="Bob Smith"/>
    <x v="0"/>
    <x v="2"/>
    <x v="0"/>
    <d v="2025-05-28T12:42:59"/>
    <n v="4.28"/>
    <n v="0"/>
    <x v="2"/>
    <x v="2"/>
  </r>
  <r>
    <n v="4"/>
    <s v="James"/>
    <s v="Wilson"/>
    <x v="1"/>
    <x v="3"/>
    <x v="2"/>
    <s v="Alice Johnson"/>
    <x v="2"/>
    <x v="3"/>
    <x v="0"/>
    <d v="2025-05-28T12:42:59"/>
    <n v="7.91"/>
    <n v="0"/>
    <x v="3"/>
    <x v="3"/>
  </r>
  <r>
    <n v="5"/>
    <s v="Olivia"/>
    <s v="Adams"/>
    <x v="0"/>
    <x v="4"/>
    <x v="1"/>
    <s v="Bob Smith"/>
    <x v="1"/>
    <x v="4"/>
    <x v="0"/>
    <d v="2025-05-28T12:42:59"/>
    <n v="6.86"/>
    <n v="0"/>
    <x v="4"/>
    <x v="4"/>
  </r>
  <r>
    <n v="6"/>
    <s v="Daniel"/>
    <s v="Brown"/>
    <x v="1"/>
    <x v="5"/>
    <x v="0"/>
    <s v="Bob Smith"/>
    <x v="0"/>
    <x v="5"/>
    <x v="0"/>
    <d v="2025-05-28T12:42:59"/>
    <n v="3.37"/>
    <n v="0"/>
    <x v="5"/>
    <x v="5"/>
  </r>
  <r>
    <n v="7"/>
    <s v="Sophia"/>
    <s v="Martinez"/>
    <x v="0"/>
    <x v="6"/>
    <x v="2"/>
    <s v="Alice Johnson"/>
    <x v="2"/>
    <x v="6"/>
    <x v="0"/>
    <d v="2025-05-28T12:42:59"/>
    <n v="8.65"/>
    <n v="0"/>
    <x v="6"/>
    <x v="6"/>
  </r>
  <r>
    <n v="8"/>
    <s v="Ryan"/>
    <s v="Garcia"/>
    <x v="1"/>
    <x v="7"/>
    <x v="1"/>
    <s v="Bob Smith"/>
    <x v="1"/>
    <x v="7"/>
    <x v="0"/>
    <d v="2025-05-28T12:42:59"/>
    <n v="2.16"/>
    <n v="0"/>
    <x v="7"/>
    <x v="7"/>
  </r>
  <r>
    <n v="9"/>
    <s v="Megan"/>
    <s v="Harris"/>
    <x v="0"/>
    <x v="8"/>
    <x v="0"/>
    <s v="Bob Smith"/>
    <x v="0"/>
    <x v="8"/>
    <x v="0"/>
    <d v="2025-05-28T12:42:59"/>
    <n v="4.5599999999999996"/>
    <n v="0"/>
    <x v="0"/>
    <x v="8"/>
  </r>
  <r>
    <n v="10"/>
    <s v="Ethan"/>
    <s v="Robinson"/>
    <x v="1"/>
    <x v="9"/>
    <x v="2"/>
    <s v="Alice Johnson"/>
    <x v="2"/>
    <x v="9"/>
    <x v="0"/>
    <d v="2025-05-28T12:42:59"/>
    <n v="9.69"/>
    <n v="0"/>
    <x v="8"/>
    <x v="0"/>
  </r>
  <r>
    <n v="11"/>
    <s v="Aaron"/>
    <s v="Cole"/>
    <x v="1"/>
    <x v="0"/>
    <x v="2"/>
    <s v="Alice Johnson"/>
    <x v="2"/>
    <x v="10"/>
    <x v="0"/>
    <d v="2025-05-28T13:09:07"/>
    <n v="2.91"/>
    <n v="0"/>
    <x v="5"/>
    <x v="4"/>
  </r>
  <r>
    <n v="12"/>
    <s v="Brenda"/>
    <s v="King"/>
    <x v="0"/>
    <x v="1"/>
    <x v="1"/>
    <s v="Bob Smith"/>
    <x v="1"/>
    <x v="11"/>
    <x v="0"/>
    <d v="2025-05-28T13:09:07"/>
    <n v="6.13"/>
    <n v="0"/>
    <x v="1"/>
    <x v="7"/>
  </r>
  <r>
    <n v="13"/>
    <s v="Cameron"/>
    <s v="Evans"/>
    <x v="1"/>
    <x v="2"/>
    <x v="0"/>
    <s v="Bob Smith"/>
    <x v="0"/>
    <x v="12"/>
    <x v="0"/>
    <d v="2025-05-28T13:09:07"/>
    <n v="2.39"/>
    <n v="0"/>
    <x v="7"/>
    <x v="5"/>
  </r>
  <r>
    <n v="14"/>
    <s v="Diana"/>
    <s v="Foster"/>
    <x v="0"/>
    <x v="3"/>
    <x v="2"/>
    <s v="Alice Johnson"/>
    <x v="2"/>
    <x v="13"/>
    <x v="0"/>
    <d v="2025-05-28T13:09:07"/>
    <n v="6.44"/>
    <n v="0"/>
    <x v="4"/>
    <x v="9"/>
  </r>
  <r>
    <n v="15"/>
    <s v="Edward"/>
    <s v="Simmons"/>
    <x v="1"/>
    <x v="4"/>
    <x v="1"/>
    <s v="Bob Smith"/>
    <x v="1"/>
    <x v="14"/>
    <x v="0"/>
    <d v="2025-05-28T13:09:07"/>
    <n v="7.79"/>
    <n v="0"/>
    <x v="3"/>
    <x v="10"/>
  </r>
  <r>
    <n v="16"/>
    <s v="Fiona"/>
    <s v="Black"/>
    <x v="0"/>
    <x v="5"/>
    <x v="0"/>
    <s v="Bob Smith"/>
    <x v="0"/>
    <x v="15"/>
    <x v="0"/>
    <d v="2025-05-28T13:09:07"/>
    <n v="4.1900000000000004"/>
    <n v="0"/>
    <x v="2"/>
    <x v="11"/>
  </r>
  <r>
    <n v="17"/>
    <s v="George"/>
    <s v="Lopez"/>
    <x v="1"/>
    <x v="6"/>
    <x v="3"/>
    <s v="Michael Thompson"/>
    <x v="0"/>
    <x v="16"/>
    <x v="0"/>
    <d v="2025-05-28T13:09:07"/>
    <n v="4.6399999999999997"/>
    <n v="0"/>
    <x v="0"/>
    <x v="6"/>
  </r>
  <r>
    <n v="18"/>
    <s v="Hannah"/>
    <s v="Stewart"/>
    <x v="0"/>
    <x v="7"/>
    <x v="4"/>
    <s v="Bob Smith"/>
    <x v="3"/>
    <x v="17"/>
    <x v="0"/>
    <d v="2025-05-28T13:09:07"/>
    <n v="9"/>
    <n v="0"/>
    <x v="6"/>
    <x v="1"/>
  </r>
  <r>
    <n v="19"/>
    <s v="Isaac"/>
    <s v="Warren"/>
    <x v="1"/>
    <x v="8"/>
    <x v="2"/>
    <s v="Alice Johnson"/>
    <x v="2"/>
    <x v="18"/>
    <x v="0"/>
    <d v="2025-05-28T13:09:07"/>
    <n v="9.66"/>
    <n v="0"/>
    <x v="8"/>
    <x v="0"/>
  </r>
  <r>
    <n v="20"/>
    <s v="Jessica"/>
    <s v="Hill"/>
    <x v="0"/>
    <x v="9"/>
    <x v="0"/>
    <s v="Bob Smith"/>
    <x v="0"/>
    <x v="19"/>
    <x v="0"/>
    <d v="2025-05-28T13:09:07"/>
    <n v="5.57"/>
    <n v="0"/>
    <x v="1"/>
    <x v="8"/>
  </r>
  <r>
    <n v="21"/>
    <s v="Kevin"/>
    <s v="Mitchell"/>
    <x v="1"/>
    <x v="0"/>
    <x v="3"/>
    <s v="Michael Thompson"/>
    <x v="0"/>
    <x v="20"/>
    <x v="0"/>
    <d v="2025-05-28T13:09:07"/>
    <n v="3.05"/>
    <n v="0"/>
    <x v="5"/>
    <x v="1"/>
  </r>
  <r>
    <n v="22"/>
    <s v="Laura"/>
    <s v="Adams"/>
    <x v="0"/>
    <x v="1"/>
    <x v="4"/>
    <s v="Bob Smith"/>
    <x v="3"/>
    <x v="21"/>
    <x v="0"/>
    <d v="2025-05-28T13:09:07"/>
    <n v="7.95"/>
    <n v="0"/>
    <x v="3"/>
    <x v="3"/>
  </r>
  <r>
    <n v="23"/>
    <s v="Matthew"/>
    <s v="Harris"/>
    <x v="1"/>
    <x v="2"/>
    <x v="2"/>
    <s v="Alice Johnson"/>
    <x v="2"/>
    <x v="22"/>
    <x v="0"/>
    <d v="2025-05-28T13:09:07"/>
    <n v="4.34"/>
    <n v="0"/>
    <x v="2"/>
    <x v="5"/>
  </r>
  <r>
    <n v="24"/>
    <s v="Natalie"/>
    <s v="Rodriguez"/>
    <x v="0"/>
    <x v="3"/>
    <x v="0"/>
    <s v="Bob Smith"/>
    <x v="0"/>
    <x v="23"/>
    <x v="0"/>
    <d v="2025-05-28T13:09:07"/>
    <n v="7.13"/>
    <n v="0"/>
    <x v="4"/>
    <x v="7"/>
  </r>
  <r>
    <n v="25"/>
    <s v="Oscar"/>
    <s v="Campbell"/>
    <x v="1"/>
    <x v="4"/>
    <x v="3"/>
    <s v="Michael Thompson"/>
    <x v="0"/>
    <x v="24"/>
    <x v="0"/>
    <d v="2025-05-28T13:09:07"/>
    <n v="4.7300000000000004"/>
    <n v="0"/>
    <x v="0"/>
    <x v="0"/>
  </r>
  <r>
    <n v="26"/>
    <s v="Paula"/>
    <s v="Wood"/>
    <x v="0"/>
    <x v="5"/>
    <x v="4"/>
    <s v="Bob Smith"/>
    <x v="3"/>
    <x v="25"/>
    <x v="0"/>
    <d v="2025-05-28T13:09:07"/>
    <n v="1.92"/>
    <n v="0"/>
    <x v="7"/>
    <x v="3"/>
  </r>
  <r>
    <n v="27"/>
    <s v="Quincy"/>
    <s v="Parker"/>
    <x v="1"/>
    <x v="6"/>
    <x v="1"/>
    <s v="Bob Smith"/>
    <x v="1"/>
    <x v="26"/>
    <x v="0"/>
    <d v="2025-05-28T13:09:07"/>
    <n v="8.19"/>
    <n v="0"/>
    <x v="3"/>
    <x v="11"/>
  </r>
  <r>
    <n v="28"/>
    <s v="Rebecca"/>
    <s v="Scott"/>
    <x v="0"/>
    <x v="7"/>
    <x v="0"/>
    <s v="Bob Smith"/>
    <x v="0"/>
    <x v="27"/>
    <x v="0"/>
    <d v="2025-05-28T13:09:07"/>
    <n v="5.63"/>
    <n v="0"/>
    <x v="1"/>
    <x v="6"/>
  </r>
  <r>
    <n v="29"/>
    <s v="Samuel"/>
    <s v="Johnson"/>
    <x v="1"/>
    <x v="8"/>
    <x v="3"/>
    <s v="Michael Thompson"/>
    <x v="0"/>
    <x v="28"/>
    <x v="0"/>
    <d v="2025-05-28T13:09:07"/>
    <n v="8.57"/>
    <n v="0"/>
    <x v="6"/>
    <x v="8"/>
  </r>
  <r>
    <n v="30"/>
    <s v="Tina"/>
    <s v="Nelson"/>
    <x v="0"/>
    <x v="9"/>
    <x v="4"/>
    <s v="Bob Smith"/>
    <x v="3"/>
    <x v="29"/>
    <x v="0"/>
    <d v="2025-05-28T13:09:07"/>
    <n v="3.87"/>
    <n v="0"/>
    <x v="2"/>
    <x v="4"/>
  </r>
  <r>
    <n v="31"/>
    <s v="Sophia"/>
    <s v="Garcia"/>
    <x v="0"/>
    <x v="5"/>
    <x v="2"/>
    <s v="Alice Johnson"/>
    <x v="2"/>
    <x v="30"/>
    <x v="1"/>
    <d v="2025-05-28T16:13:41"/>
    <n v="6.52"/>
    <n v="0"/>
    <x v="4"/>
    <x v="8"/>
  </r>
  <r>
    <n v="32"/>
    <s v="Ethan"/>
    <s v="Martinez"/>
    <x v="1"/>
    <x v="10"/>
    <x v="1"/>
    <s v="Bob Smith"/>
    <x v="1"/>
    <x v="31"/>
    <x v="2"/>
    <d v="2025-05-28T16:13:41"/>
    <n v="8.8000000000000007"/>
    <n v="0"/>
    <x v="6"/>
    <x v="10"/>
  </r>
  <r>
    <n v="33"/>
    <s v="Isabella"/>
    <s v="Reyes"/>
    <x v="0"/>
    <x v="11"/>
    <x v="0"/>
    <s v="Bob Smith"/>
    <x v="0"/>
    <x v="32"/>
    <x v="3"/>
    <d v="2025-05-28T16:13:41"/>
    <n v="6.16"/>
    <n v="0"/>
    <x v="1"/>
    <x v="7"/>
  </r>
  <r>
    <n v="34"/>
    <s v="Liam"/>
    <s v="Cruz"/>
    <x v="1"/>
    <x v="2"/>
    <x v="3"/>
    <s v="Michael Thompson"/>
    <x v="0"/>
    <x v="33"/>
    <x v="0"/>
    <d v="2025-05-28T16:13:41"/>
    <n v="10.73"/>
    <n v="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D9A4E-84B2-4834-A5C8-BAEC35C33DBD}" name="Dept. Term and Hire" cacheId="10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I25:K29"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numFmtId="14" outline="0" showAll="0" defaultSubtotal="0">
      <items count="34">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s>
      <extLst>
        <ext xmlns:x14="http://schemas.microsoft.com/office/spreadsheetml/2009/9/main" uri="{2946ED86-A175-432a-8AC1-64E0C546D7DE}">
          <x14:pivotField fillDownLabels="1"/>
        </ext>
      </extLst>
    </pivotField>
    <pivotField dataField="1" compact="0" outline="0" showAll="0" defaultSubtotal="0">
      <items count="4">
        <item x="2"/>
        <item x="3"/>
        <item x="1"/>
        <item x="0"/>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x="9"/>
        <item x="8"/>
        <item x="6"/>
        <item x="3"/>
        <item x="4"/>
        <item x="1"/>
        <item x="0"/>
        <item x="2"/>
        <item x="5"/>
        <item x="7"/>
      </items>
      <extLst>
        <ext xmlns:x14="http://schemas.microsoft.com/office/spreadsheetml/2009/9/main" uri="{2946ED86-A175-432a-8AC1-64E0C546D7DE}">
          <x14:pivotField fillDownLabels="1"/>
        </ext>
      </extLst>
    </pivotField>
    <pivotField compact="0" outline="0" showAll="0" defaultSubtotal="0">
      <items count="12">
        <item x="5"/>
        <item x="2"/>
        <item x="11"/>
        <item x="7"/>
        <item x="1"/>
        <item x="3"/>
        <item x="4"/>
        <item x="10"/>
        <item x="0"/>
        <item x="6"/>
        <item x="8"/>
        <item x="9"/>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7"/>
  </rowFields>
  <rowItems count="4">
    <i>
      <x/>
    </i>
    <i>
      <x v="1"/>
    </i>
    <i>
      <x v="2"/>
    </i>
    <i>
      <x v="3"/>
    </i>
  </rowItems>
  <colFields count="1">
    <field x="-2"/>
  </colFields>
  <colItems count="2">
    <i>
      <x/>
    </i>
    <i i="1">
      <x v="1"/>
    </i>
  </colItems>
  <dataFields count="2">
    <dataField name="Count of hire_date" fld="8" subtotal="count" baseField="0" baseItem="0"/>
    <dataField name="Count of termination" fld="9" subtotal="count" baseField="0" baseItem="0"/>
  </dataFields>
  <chartFormats count="9">
    <chartFormat chart="27" format="5" series="1">
      <pivotArea type="data" outline="0" fieldPosition="0">
        <references count="1">
          <reference field="4294967294" count="1" selected="0">
            <x v="1"/>
          </reference>
        </references>
      </pivotArea>
    </chartFormat>
    <chartFormat chart="33" format="0" series="1">
      <pivotArea type="data" outline="0" fieldPosition="0">
        <references count="1">
          <reference field="4294967294" count="1" selected="0">
            <x v="1"/>
          </reference>
        </references>
      </pivotArea>
    </chartFormat>
    <chartFormat chart="33"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0DF1FF-B967-4CE8-B2BA-6555A6AC5277}" name="Term Trend" cacheId="10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I11:K21"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numFmtId="14" outline="0" showAll="0" defaultSubtotal="0">
      <items count="34">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s>
      <extLst>
        <ext xmlns:x14="http://schemas.microsoft.com/office/spreadsheetml/2009/9/main" uri="{2946ED86-A175-432a-8AC1-64E0C546D7DE}">
          <x14:pivotField fillDownLabels="1"/>
        </ext>
      </extLst>
    </pivotField>
    <pivotField dataField="1" compact="0" outline="0" showAll="0" defaultSubtotal="0">
      <items count="4">
        <item x="2"/>
        <item x="3"/>
        <item x="1"/>
        <item x="0"/>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9"/>
        <item x="8"/>
        <item x="6"/>
        <item x="3"/>
        <item x="4"/>
        <item x="1"/>
        <item x="0"/>
        <item x="2"/>
        <item x="5"/>
        <item x="7"/>
      </items>
      <extLst>
        <ext xmlns:x14="http://schemas.microsoft.com/office/spreadsheetml/2009/9/main" uri="{2946ED86-A175-432a-8AC1-64E0C546D7DE}">
          <x14:pivotField fillDownLabels="1"/>
        </ext>
      </extLst>
    </pivotField>
    <pivotField compact="0" outline="0" showAll="0" defaultSubtotal="0">
      <items count="12">
        <item x="5"/>
        <item x="2"/>
        <item x="11"/>
        <item x="7"/>
        <item x="1"/>
        <item x="3"/>
        <item x="4"/>
        <item x="10"/>
        <item x="0"/>
        <item x="6"/>
        <item x="8"/>
        <item x="9"/>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13"/>
  </rowFields>
  <rowItems count="10">
    <i>
      <x/>
    </i>
    <i>
      <x v="1"/>
    </i>
    <i>
      <x v="2"/>
    </i>
    <i>
      <x v="3"/>
    </i>
    <i>
      <x v="4"/>
    </i>
    <i>
      <x v="5"/>
    </i>
    <i>
      <x v="6"/>
    </i>
    <i>
      <x v="7"/>
    </i>
    <i>
      <x v="8"/>
    </i>
    <i>
      <x v="9"/>
    </i>
  </rowItems>
  <colFields count="1">
    <field x="-2"/>
  </colFields>
  <colItems count="2">
    <i>
      <x/>
    </i>
    <i i="1">
      <x v="1"/>
    </i>
  </colItems>
  <dataFields count="2">
    <dataField name="Count of hire" fld="8" subtotal="count" baseField="0" baseItem="0"/>
    <dataField name="Count of termination" fld="9" subtotal="count" baseField="0" baseItem="0"/>
  </dataFields>
  <chartFormats count="2">
    <chartFormat chart="27"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CEA6AA-4E37-4038-9825-204CF3E40514}" name="Tenure"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3:K8" firstHeaderRow="0" firstDataRow="1" firstDataCol="1"/>
  <pivotFields count="20">
    <pivotField showAll="0"/>
    <pivotField dataField="1" showAll="0"/>
    <pivotField showAll="0"/>
    <pivotField showAll="0"/>
    <pivotField showAll="0"/>
    <pivotField showAll="0"/>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dataField="1"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2"/>
  </colFields>
  <colItems count="2">
    <i>
      <x/>
    </i>
    <i i="1">
      <x v="1"/>
    </i>
  </colItems>
  <dataFields count="2">
    <dataField name=" Company_Tenure_Years" fld="11" subtotal="average" baseField="7" baseItem="0" numFmtId="43"/>
    <dataField name="Count of Employee" fld="1" subtotal="count" baseField="0" baseItem="0"/>
  </dataFields>
  <formats count="1">
    <format dxfId="9">
      <pivotArea outline="0" collapsedLevelsAreSubtotals="1" fieldPosition="0"/>
    </format>
  </formats>
  <chartFormats count="2">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0757C2-FF36-446F-B093-132D44DAFF16}" name="Location"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B26" firstHeaderRow="1" firstDataRow="1" firstDataCol="1"/>
  <pivotFields count="20">
    <pivotField showAll="0"/>
    <pivotField dataField="1" showAll="0"/>
    <pivotField showAll="0"/>
    <pivotField showAll="0"/>
    <pivotField axis="axisRow" showAll="0">
      <items count="13">
        <item h="1" x="8"/>
        <item h="1" x="10"/>
        <item h="1" x="11"/>
        <item h="1" x="6"/>
        <item h="1" x="0"/>
        <item h="1" x="4"/>
        <item h="1" x="5"/>
        <item h="1" x="7"/>
        <item h="1" x="3"/>
        <item h="1" x="2"/>
        <item h="1" x="9"/>
        <item x="1"/>
        <item t="default"/>
      </items>
    </pivotField>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v="11"/>
    </i>
    <i t="grand">
      <x/>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E57A8F-7747-4405-BCA4-1247D491BB85}" name="Total Headcount"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A17" firstHeaderRow="1" firstDataRow="1" firstDataCol="0"/>
  <pivotFields count="20">
    <pivotField showAll="0"/>
    <pivotField dataField="1" showAll="0"/>
    <pivotField showAll="0"/>
    <pivotField showAll="0"/>
    <pivotField showAll="0"/>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FED50C-9A5D-4411-9059-47499DAEE2B4}" name="Gender"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4" firstHeaderRow="1" firstDataRow="1" firstDataCol="1"/>
  <pivotFields count="20">
    <pivotField showAll="0"/>
    <pivotField dataField="1" showAll="0"/>
    <pivotField showAll="0"/>
    <pivotField axis="axisRow" showAll="0">
      <items count="3">
        <item x="1"/>
        <item x="0"/>
        <item t="default"/>
      </items>
    </pivotField>
    <pivotField showAll="0"/>
    <pivotField showAll="0"/>
    <pivotField showAll="0"/>
    <pivotField showAll="0"/>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Employee_First_Name" fld="1" subtotal="count"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2F592-F614-4125-AD38-24815A8698F6}" name="Team Leader"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F3:G13" firstHeaderRow="1" firstDataRow="1" firstDataCol="1"/>
  <pivotFields count="20">
    <pivotField showAll="0"/>
    <pivotField dataField="1" showAll="0"/>
    <pivotField showAll="0"/>
    <pivotField showAll="0"/>
    <pivotField showAll="0"/>
    <pivotField axis="axisRow" showAll="0">
      <items count="6">
        <item x="2"/>
        <item x="1"/>
        <item x="0"/>
        <item x="3"/>
        <item x="4"/>
        <item t="default"/>
      </items>
    </pivotField>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7"/>
    <field x="5"/>
  </rowFields>
  <rowItems count="10">
    <i>
      <x/>
    </i>
    <i r="1">
      <x/>
    </i>
    <i>
      <x v="1"/>
    </i>
    <i r="1">
      <x v="1"/>
    </i>
    <i>
      <x v="2"/>
    </i>
    <i r="1">
      <x v="2"/>
    </i>
    <i r="1">
      <x v="3"/>
    </i>
    <i>
      <x v="3"/>
    </i>
    <i r="1">
      <x v="4"/>
    </i>
    <i t="grand">
      <x/>
    </i>
  </rowItems>
  <colItems count="1">
    <i/>
  </colItems>
  <dataFields count="1">
    <dataField name="Count of Employee_First_Name" fld="1" subtotal="count" baseField="0" baseItem="0"/>
  </dataFields>
  <chartFormats count="4">
    <chartFormat chart="16"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9B75C7-3588-4B9E-A3E5-247D4F3D126B}" name="LOB Count"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20">
    <pivotField showAll="0"/>
    <pivotField dataField="1" showAll="0"/>
    <pivotField showAll="0"/>
    <pivotField showAll="0"/>
    <pivotField showAll="0"/>
    <pivotField showAll="0"/>
    <pivotField showAll="0"/>
    <pivotField axis="axisRow" showAll="0">
      <items count="5">
        <item x="2"/>
        <item x="1"/>
        <item x="0"/>
        <item x="3"/>
        <item t="default"/>
      </items>
    </pivotField>
    <pivotField numFmtId="14" showAll="0">
      <items count="35">
        <item x="33"/>
        <item x="9"/>
        <item x="18"/>
        <item x="17"/>
        <item x="31"/>
        <item x="6"/>
        <item x="28"/>
        <item x="26"/>
        <item x="21"/>
        <item x="3"/>
        <item x="14"/>
        <item x="23"/>
        <item x="4"/>
        <item x="30"/>
        <item x="13"/>
        <item x="32"/>
        <item x="11"/>
        <item x="1"/>
        <item x="27"/>
        <item x="19"/>
        <item x="24"/>
        <item x="0"/>
        <item x="16"/>
        <item x="8"/>
        <item x="22"/>
        <item x="2"/>
        <item x="15"/>
        <item x="29"/>
        <item x="5"/>
        <item x="20"/>
        <item x="10"/>
        <item x="12"/>
        <item x="7"/>
        <item x="25"/>
        <item t="default"/>
      </items>
    </pivotField>
    <pivotField showAll="0">
      <items count="5">
        <item x="2"/>
        <item x="3"/>
        <item x="1"/>
        <item x="0"/>
        <item t="default"/>
      </items>
    </pivotField>
    <pivotField numFmtId="22" showAll="0"/>
    <pivotField showAll="0"/>
    <pivotField showAll="0"/>
    <pivotField showAll="0">
      <items count="11">
        <item x="9"/>
        <item x="8"/>
        <item x="6"/>
        <item x="3"/>
        <item x="4"/>
        <item x="1"/>
        <item x="0"/>
        <item x="2"/>
        <item x="5"/>
        <item x="7"/>
        <item t="default"/>
      </items>
    </pivotField>
    <pivotField showAll="0">
      <items count="13">
        <item x="5"/>
        <item x="2"/>
        <item x="11"/>
        <item x="7"/>
        <item x="1"/>
        <item x="3"/>
        <item x="4"/>
        <item x="10"/>
        <item x="0"/>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Count of Employee_First_Name" fld="1"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FAACC9-5E05-47A9-BE8F-C3696F644A2E}" autoFormatId="16" applyNumberFormats="0" applyBorderFormats="0" applyFontFormats="0" applyPatternFormats="0" applyAlignmentFormats="0" applyWidthHeightFormats="0">
  <queryTableRefresh nextId="18" unboundColumnsRight="2">
    <queryTableFields count="15">
      <queryTableField id="1" name="employee_id" tableColumnId="1"/>
      <queryTableField id="2" name="Employee_First_Name" tableColumnId="2"/>
      <queryTableField id="3" name="Employee_Last_Name" tableColumnId="3"/>
      <queryTableField id="4" name="gender" tableColumnId="4"/>
      <queryTableField id="5" name="location" tableColumnId="5"/>
      <queryTableField id="6" name="Supervisor_Name" tableColumnId="6"/>
      <queryTableField id="7" name="Cluster_Manager_Name" tableColumnId="7"/>
      <queryTableField id="8" name="Line_of_Business" tableColumnId="8"/>
      <queryTableField id="10" name="hire_date" tableColumnId="10"/>
      <queryTableField id="15" name="termination_date" tableColumnId="14"/>
      <queryTableField id="9" name="assigned_date" tableColumnId="9"/>
      <queryTableField id="11" name="Company_Tenure_Years" tableColumnId="11"/>
      <queryTableField id="12" name="Assignment_Tenure_Days" tableColumnId="12"/>
      <queryTableField id="17" dataBound="0" tableColumnId="15"/>
      <queryTableField id="14"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A77E5D-CFD2-4432-B2CA-9C9EFA51B5C9}" sourceName="Year">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s>
  <data>
    <tabular pivotCacheId="1417067531">
      <items count="10">
        <i x="9" s="1"/>
        <i x="8" s="1"/>
        <i x="6" s="1"/>
        <i x="3" s="1"/>
        <i x="4" s="1"/>
        <i x="1" s="1"/>
        <i x="0" s="1"/>
        <i x="2"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B71214-5C1A-4DF6-820E-85651CD074AB}" sourceName="Month">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s>
  <data>
    <tabular pivotCacheId="1417067531">
      <items count="12">
        <i x="5" s="1"/>
        <i x="2" s="1"/>
        <i x="11" s="1"/>
        <i x="7" s="1"/>
        <i x="1" s="1"/>
        <i x="3" s="1"/>
        <i x="4" s="1"/>
        <i x="10" s="1"/>
        <i x="0" s="1"/>
        <i x="6"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60F079F-494B-4BAE-96BA-1E27C3FB584A}" cache="Slicer_Year" caption="Year" columnCount="2" style="SlicerStyleLight3" rowHeight="241300"/>
  <slicer name="Month" xr10:uid="{1662E33D-91A6-4B97-993C-3C79FC532AE3}" cache="Slicer_Month" caption="Month" columnCount="2"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C1860-6801-4B8B-9F3C-C204B3C7A87C}" name="employee_assignment_view_1" displayName="employee_assignment_view_1" ref="A1:O35" tableType="queryTable" totalsRowShown="0">
  <autoFilter ref="A1:O35" xr:uid="{1E4C1860-6801-4B8B-9F3C-C204B3C7A87C}"/>
  <tableColumns count="15">
    <tableColumn id="1" xr3:uid="{A2ED8235-EE9E-4E59-8FC8-B04D1AE2EBA7}" uniqueName="1" name="employee_id" queryTableFieldId="1"/>
    <tableColumn id="2" xr3:uid="{0FD8755F-EF30-44DC-8E0A-A6C9F0A3C0F4}" uniqueName="2" name="Employee_First_Name" queryTableFieldId="2" dataDxfId="20"/>
    <tableColumn id="3" xr3:uid="{5EDD6A9E-1080-4932-879D-8E1284A97FD9}" uniqueName="3" name="Employee_Last_Name" queryTableFieldId="3" dataDxfId="19"/>
    <tableColumn id="4" xr3:uid="{BFBD43F6-1496-4894-A1DE-8C8BC38B3B86}" uniqueName="4" name="gender" queryTableFieldId="4" dataDxfId="18"/>
    <tableColumn id="5" xr3:uid="{1BFF59A2-1399-4E24-8AD3-6B48C807180D}" uniqueName="5" name="location" queryTableFieldId="5" dataDxfId="17"/>
    <tableColumn id="6" xr3:uid="{2EEAF987-5E16-47B3-B59F-91B74D86B26D}" uniqueName="6" name="Supervisor_Name" queryTableFieldId="6" dataDxfId="16"/>
    <tableColumn id="7" xr3:uid="{FCA940B4-9218-4F2A-8F85-7977F7A47ABB}" uniqueName="7" name="Cluster_Manager_Name" queryTableFieldId="7" dataDxfId="15"/>
    <tableColumn id="8" xr3:uid="{5BC95F0B-47BB-4C95-A64C-141BAF683B59}" uniqueName="8" name="Line_of_Business" queryTableFieldId="8" dataDxfId="14"/>
    <tableColumn id="10" xr3:uid="{46D5487C-D976-4825-ADC6-F2E61FF1600D}" uniqueName="10" name="hire_date" queryTableFieldId="10" dataDxfId="13"/>
    <tableColumn id="14" xr3:uid="{A995688C-2117-4CF3-BDAD-FF41548BF433}" uniqueName="14" name="termination_date" queryTableFieldId="15" dataDxfId="12"/>
    <tableColumn id="9" xr3:uid="{074F25F9-FF90-41BC-9463-2FE965FA900A}" uniqueName="9" name="assigned_date" queryTableFieldId="9" dataDxfId="11"/>
    <tableColumn id="11" xr3:uid="{AA6FEFCB-98E5-42C5-9D2E-CE856AF68526}" uniqueName="11" name="Company_Tenure_Years" queryTableFieldId="11"/>
    <tableColumn id="12" xr3:uid="{FF6348F5-06A0-4DDF-8B49-DF94A563FF9F}" uniqueName="12" name="Assignment_Tenure_Days" queryTableFieldId="12"/>
    <tableColumn id="15" xr3:uid="{729504EC-E9F8-4CCC-9967-38A9A685EDC8}" uniqueName="15" name="Year" queryTableFieldId="17" dataDxfId="21">
      <calculatedColumnFormula>TEXT(employee_assignment_view_1[[#This Row],[hire_date]],"yyyy")</calculatedColumnFormula>
    </tableColumn>
    <tableColumn id="13" xr3:uid="{4495FEF6-0FD2-42C6-8599-66F4F83760E0}" uniqueName="13" name="Month" queryTableFieldId="14" dataDxfId="10">
      <calculatedColumnFormula>TEXT(employee_assignment_view_1[[#This Row],[hire_date]],"mmm")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1E5F0-82BB-4E34-80D5-6783E455357B}">
  <dimension ref="B1:Z5"/>
  <sheetViews>
    <sheetView showGridLines="0" tabSelected="1" zoomScaleNormal="100" workbookViewId="0">
      <selection activeCell="AC5" sqref="AC5"/>
    </sheetView>
  </sheetViews>
  <sheetFormatPr defaultRowHeight="15" x14ac:dyDescent="0.25"/>
  <cols>
    <col min="1" max="1" width="3.28515625" customWidth="1"/>
    <col min="5" max="6" width="9.5703125" customWidth="1"/>
  </cols>
  <sheetData>
    <row r="1" spans="2:26" ht="15" customHeight="1" x14ac:dyDescent="0.25">
      <c r="B1" s="8" t="s">
        <v>104</v>
      </c>
      <c r="C1" s="8"/>
      <c r="D1" s="8"/>
      <c r="E1" s="8"/>
      <c r="F1" s="8"/>
      <c r="G1" s="8"/>
      <c r="H1" s="8"/>
      <c r="I1" s="8"/>
      <c r="J1" s="8"/>
      <c r="K1" s="8"/>
      <c r="L1" s="8"/>
      <c r="M1" s="8"/>
      <c r="N1" s="8"/>
      <c r="O1" s="8"/>
      <c r="P1" s="8"/>
      <c r="Q1" s="8"/>
      <c r="R1" s="8"/>
      <c r="S1" s="8"/>
      <c r="T1" s="8"/>
      <c r="U1" s="8"/>
      <c r="V1" s="8"/>
      <c r="W1" s="8"/>
      <c r="X1" s="8"/>
      <c r="Y1" s="8"/>
      <c r="Z1" s="8"/>
    </row>
    <row r="2" spans="2:26" ht="15" customHeight="1" x14ac:dyDescent="0.25">
      <c r="B2" s="8"/>
      <c r="C2" s="8"/>
      <c r="D2" s="8"/>
      <c r="E2" s="8"/>
      <c r="F2" s="8"/>
      <c r="G2" s="8"/>
      <c r="H2" s="8"/>
      <c r="I2" s="8"/>
      <c r="J2" s="8"/>
      <c r="K2" s="8"/>
      <c r="L2" s="8"/>
      <c r="M2" s="8"/>
      <c r="N2" s="8"/>
      <c r="O2" s="8"/>
      <c r="P2" s="8"/>
      <c r="Q2" s="8"/>
      <c r="R2" s="8"/>
      <c r="S2" s="8"/>
      <c r="T2" s="8"/>
      <c r="U2" s="8"/>
      <c r="V2" s="8"/>
      <c r="W2" s="8"/>
      <c r="X2" s="8"/>
      <c r="Y2" s="8"/>
      <c r="Z2" s="8"/>
    </row>
    <row r="3" spans="2:26" ht="15" customHeight="1" x14ac:dyDescent="0.25">
      <c r="B3" s="8"/>
      <c r="C3" s="8"/>
      <c r="D3" s="8"/>
      <c r="E3" s="8"/>
      <c r="F3" s="8"/>
      <c r="G3" s="8"/>
      <c r="H3" s="8"/>
      <c r="I3" s="8"/>
      <c r="J3" s="8"/>
      <c r="K3" s="8"/>
      <c r="L3" s="8"/>
      <c r="M3" s="8"/>
      <c r="N3" s="8"/>
      <c r="O3" s="8"/>
      <c r="P3" s="8"/>
      <c r="Q3" s="8"/>
      <c r="R3" s="8"/>
      <c r="S3" s="8"/>
      <c r="T3" s="8"/>
      <c r="U3" s="8"/>
      <c r="V3" s="8"/>
      <c r="W3" s="8"/>
      <c r="X3" s="8"/>
      <c r="Y3" s="8"/>
      <c r="Z3" s="8"/>
    </row>
    <row r="4" spans="2:26" ht="15" customHeight="1" x14ac:dyDescent="0.25">
      <c r="B4" s="8"/>
      <c r="C4" s="8"/>
      <c r="D4" s="8"/>
      <c r="E4" s="8"/>
      <c r="F4" s="8"/>
      <c r="G4" s="8"/>
      <c r="H4" s="8"/>
      <c r="I4" s="8"/>
      <c r="J4" s="8"/>
      <c r="K4" s="8"/>
      <c r="L4" s="8"/>
      <c r="M4" s="8"/>
      <c r="N4" s="8"/>
      <c r="O4" s="8"/>
      <c r="P4" s="8"/>
      <c r="Q4" s="8"/>
      <c r="R4" s="8"/>
      <c r="S4" s="8"/>
      <c r="T4" s="8"/>
      <c r="U4" s="8"/>
      <c r="V4" s="8"/>
      <c r="W4" s="8"/>
      <c r="X4" s="8"/>
      <c r="Y4" s="8"/>
      <c r="Z4" s="8"/>
    </row>
    <row r="5" spans="2:26" ht="46.5" customHeight="1" x14ac:dyDescent="0.25">
      <c r="B5" s="11"/>
      <c r="C5" s="11"/>
      <c r="D5" s="11"/>
      <c r="E5" s="11"/>
      <c r="F5" s="11"/>
      <c r="G5" s="5"/>
      <c r="H5" s="9" t="s">
        <v>105</v>
      </c>
      <c r="I5" s="9"/>
      <c r="J5" s="9"/>
      <c r="K5" s="9"/>
      <c r="L5" s="9"/>
      <c r="M5" s="9"/>
      <c r="N5" s="9"/>
      <c r="O5" s="9"/>
      <c r="P5" s="9"/>
      <c r="Q5" s="9"/>
      <c r="R5" s="9"/>
      <c r="S5" s="9"/>
      <c r="T5" s="9"/>
      <c r="U5" s="9"/>
      <c r="V5" s="9"/>
      <c r="W5" s="5"/>
      <c r="X5" s="5"/>
      <c r="Y5" s="5"/>
      <c r="Z5" s="5"/>
    </row>
  </sheetData>
  <mergeCells count="2">
    <mergeCell ref="B1:Z4"/>
    <mergeCell ref="H5: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EFE5-EA6A-4F4B-B506-DF658AC6A9F2}">
  <dimension ref="A3:K35"/>
  <sheetViews>
    <sheetView workbookViewId="0">
      <selection activeCell="I26" sqref="I26"/>
    </sheetView>
  </sheetViews>
  <sheetFormatPr defaultRowHeight="15" x14ac:dyDescent="0.25"/>
  <cols>
    <col min="1" max="2" width="29.7109375" bestFit="1" customWidth="1"/>
    <col min="6" max="6" width="21.28515625" bestFit="1" customWidth="1"/>
    <col min="7" max="7" width="29.7109375" bestFit="1" customWidth="1"/>
    <col min="9" max="9" width="19.42578125" bestFit="1" customWidth="1"/>
    <col min="10" max="10" width="17.85546875" bestFit="1" customWidth="1"/>
    <col min="11" max="11" width="19.85546875" bestFit="1" customWidth="1"/>
    <col min="12" max="12" width="17.85546875" bestFit="1" customWidth="1"/>
  </cols>
  <sheetData>
    <row r="3" spans="1:11" x14ac:dyDescent="0.25">
      <c r="A3" s="2" t="s">
        <v>46</v>
      </c>
      <c r="B3" t="s">
        <v>93</v>
      </c>
      <c r="F3" s="2" t="s">
        <v>46</v>
      </c>
      <c r="G3" t="s">
        <v>93</v>
      </c>
      <c r="I3" s="2" t="s">
        <v>46</v>
      </c>
      <c r="J3" t="s">
        <v>108</v>
      </c>
      <c r="K3" t="s">
        <v>103</v>
      </c>
    </row>
    <row r="4" spans="1:11" x14ac:dyDescent="0.25">
      <c r="A4" s="3" t="s">
        <v>14</v>
      </c>
      <c r="B4" s="6">
        <v>8</v>
      </c>
      <c r="D4">
        <f>COUNTA(A4:A7)</f>
        <v>4</v>
      </c>
      <c r="F4" s="3" t="s">
        <v>14</v>
      </c>
      <c r="G4" s="6">
        <v>8</v>
      </c>
      <c r="I4" s="3" t="s">
        <v>14</v>
      </c>
      <c r="J4" s="10">
        <v>7.0150000000000006</v>
      </c>
      <c r="K4" s="10">
        <v>8</v>
      </c>
    </row>
    <row r="5" spans="1:11" x14ac:dyDescent="0.25">
      <c r="A5" s="3" t="s">
        <v>12</v>
      </c>
      <c r="B5" s="6">
        <v>7</v>
      </c>
      <c r="F5" s="4" t="s">
        <v>62</v>
      </c>
      <c r="G5" s="6">
        <v>8</v>
      </c>
      <c r="I5" s="3" t="s">
        <v>12</v>
      </c>
      <c r="J5" s="10">
        <v>6.5642857142857149</v>
      </c>
      <c r="K5" s="10">
        <v>7</v>
      </c>
    </row>
    <row r="6" spans="1:11" x14ac:dyDescent="0.25">
      <c r="A6" s="3" t="s">
        <v>13</v>
      </c>
      <c r="B6" s="6">
        <v>15</v>
      </c>
      <c r="F6" s="3" t="s">
        <v>12</v>
      </c>
      <c r="G6" s="6">
        <v>7</v>
      </c>
      <c r="I6" s="3" t="s">
        <v>13</v>
      </c>
      <c r="J6" s="10">
        <v>5.3133333333333335</v>
      </c>
      <c r="K6" s="10">
        <v>15</v>
      </c>
    </row>
    <row r="7" spans="1:11" x14ac:dyDescent="0.25">
      <c r="A7" s="3" t="s">
        <v>15</v>
      </c>
      <c r="B7" s="6">
        <v>4</v>
      </c>
      <c r="F7" s="4" t="s">
        <v>58</v>
      </c>
      <c r="G7" s="6">
        <v>7</v>
      </c>
      <c r="I7" s="3" t="s">
        <v>15</v>
      </c>
      <c r="J7" s="10">
        <v>5.6849999999999996</v>
      </c>
      <c r="K7" s="10">
        <v>4</v>
      </c>
    </row>
    <row r="8" spans="1:11" x14ac:dyDescent="0.25">
      <c r="A8" s="3" t="s">
        <v>47</v>
      </c>
      <c r="B8" s="6">
        <v>34</v>
      </c>
      <c r="F8" s="3" t="s">
        <v>13</v>
      </c>
      <c r="G8" s="6">
        <v>15</v>
      </c>
      <c r="I8" s="3" t="s">
        <v>47</v>
      </c>
      <c r="J8" s="10">
        <v>6.0149999999999979</v>
      </c>
      <c r="K8" s="10">
        <v>34</v>
      </c>
    </row>
    <row r="9" spans="1:11" x14ac:dyDescent="0.25">
      <c r="F9" s="4" t="s">
        <v>55</v>
      </c>
      <c r="G9" s="6">
        <v>10</v>
      </c>
    </row>
    <row r="10" spans="1:11" x14ac:dyDescent="0.25">
      <c r="F10" s="4" t="s">
        <v>80</v>
      </c>
      <c r="G10" s="6">
        <v>5</v>
      </c>
    </row>
    <row r="11" spans="1:11" x14ac:dyDescent="0.25">
      <c r="A11" s="2" t="s">
        <v>46</v>
      </c>
      <c r="B11" t="s">
        <v>93</v>
      </c>
      <c r="F11" s="3" t="s">
        <v>15</v>
      </c>
      <c r="G11" s="6">
        <v>4</v>
      </c>
      <c r="I11" s="2" t="s">
        <v>119</v>
      </c>
      <c r="J11" t="s">
        <v>122</v>
      </c>
      <c r="K11" t="s">
        <v>123</v>
      </c>
    </row>
    <row r="12" spans="1:11" x14ac:dyDescent="0.25">
      <c r="A12" s="3" t="s">
        <v>3</v>
      </c>
      <c r="B12" s="6">
        <v>17</v>
      </c>
      <c r="D12">
        <f>B12/GETPIVOTDATA("Employee_First_Name",$A$11)</f>
        <v>0.5</v>
      </c>
      <c r="F12" s="4" t="s">
        <v>84</v>
      </c>
      <c r="G12" s="6">
        <v>4</v>
      </c>
      <c r="I12" t="s">
        <v>109</v>
      </c>
      <c r="J12" s="6">
        <v>1</v>
      </c>
      <c r="K12" s="6"/>
    </row>
    <row r="13" spans="1:11" x14ac:dyDescent="0.25">
      <c r="A13" s="3" t="s">
        <v>4</v>
      </c>
      <c r="B13" s="6">
        <v>17</v>
      </c>
      <c r="D13">
        <f>B13/GETPIVOTDATA("Employee_First_Name",$A$11)</f>
        <v>0.5</v>
      </c>
      <c r="F13" s="3" t="s">
        <v>47</v>
      </c>
      <c r="G13" s="6">
        <v>34</v>
      </c>
      <c r="I13" t="s">
        <v>110</v>
      </c>
      <c r="J13" s="6">
        <v>2</v>
      </c>
      <c r="K13" s="6"/>
    </row>
    <row r="14" spans="1:11" x14ac:dyDescent="0.25">
      <c r="A14" s="3" t="s">
        <v>47</v>
      </c>
      <c r="B14" s="6">
        <v>34</v>
      </c>
      <c r="D14" t="str">
        <f>GETPIVOTDATA("Employee_First_Name",$A$11,"gender","Female") &amp; " : " &amp; GETPIVOTDATA("Employee_First_Name",$A$11,"gender","Male")</f>
        <v>17 : 17</v>
      </c>
      <c r="I14" t="s">
        <v>111</v>
      </c>
      <c r="J14" s="6">
        <v>4</v>
      </c>
      <c r="K14" s="6">
        <v>1</v>
      </c>
    </row>
    <row r="15" spans="1:11" x14ac:dyDescent="0.25">
      <c r="I15" t="s">
        <v>112</v>
      </c>
      <c r="J15" s="6">
        <v>4</v>
      </c>
      <c r="K15" s="6"/>
    </row>
    <row r="16" spans="1:11" x14ac:dyDescent="0.25">
      <c r="A16" t="s">
        <v>93</v>
      </c>
      <c r="I16" t="s">
        <v>113</v>
      </c>
      <c r="J16" s="6">
        <v>4</v>
      </c>
      <c r="K16" s="6">
        <v>1</v>
      </c>
    </row>
    <row r="17" spans="1:11" x14ac:dyDescent="0.25">
      <c r="A17" s="6">
        <v>34</v>
      </c>
      <c r="I17" t="s">
        <v>114</v>
      </c>
      <c r="J17" s="6">
        <v>5</v>
      </c>
      <c r="K17" s="6">
        <v>1</v>
      </c>
    </row>
    <row r="18" spans="1:11" x14ac:dyDescent="0.25">
      <c r="I18" t="s">
        <v>115</v>
      </c>
      <c r="J18" s="6">
        <v>4</v>
      </c>
      <c r="K18" s="6"/>
    </row>
    <row r="19" spans="1:11" x14ac:dyDescent="0.25">
      <c r="I19" t="s">
        <v>116</v>
      </c>
      <c r="J19" s="6">
        <v>4</v>
      </c>
      <c r="K19" s="6"/>
    </row>
    <row r="20" spans="1:11" x14ac:dyDescent="0.25">
      <c r="I20" t="s">
        <v>117</v>
      </c>
      <c r="J20" s="6">
        <v>3</v>
      </c>
      <c r="K20" s="6"/>
    </row>
    <row r="21" spans="1:11" x14ac:dyDescent="0.25">
      <c r="I21" t="s">
        <v>118</v>
      </c>
      <c r="J21" s="6">
        <v>3</v>
      </c>
      <c r="K21" s="6"/>
    </row>
    <row r="23" spans="1:11" x14ac:dyDescent="0.25">
      <c r="F23" t="s">
        <v>102</v>
      </c>
      <c r="G23" t="s">
        <v>103</v>
      </c>
    </row>
    <row r="24" spans="1:11" x14ac:dyDescent="0.25">
      <c r="A24" s="2" t="s">
        <v>46</v>
      </c>
      <c r="B24" t="s">
        <v>93</v>
      </c>
      <c r="F24" s="3" t="s">
        <v>69</v>
      </c>
      <c r="G24" s="6">
        <v>3</v>
      </c>
    </row>
    <row r="25" spans="1:11" x14ac:dyDescent="0.25">
      <c r="A25" s="3" t="s">
        <v>57</v>
      </c>
      <c r="B25" s="6">
        <v>3</v>
      </c>
      <c r="F25" s="3" t="s">
        <v>96</v>
      </c>
      <c r="G25" s="6">
        <v>1</v>
      </c>
      <c r="I25" s="2" t="s">
        <v>52</v>
      </c>
      <c r="J25" t="s">
        <v>121</v>
      </c>
      <c r="K25" t="s">
        <v>123</v>
      </c>
    </row>
    <row r="26" spans="1:11" x14ac:dyDescent="0.25">
      <c r="A26" s="3" t="s">
        <v>47</v>
      </c>
      <c r="B26" s="6">
        <v>3</v>
      </c>
      <c r="F26" s="3" t="s">
        <v>99</v>
      </c>
      <c r="G26" s="6">
        <v>1</v>
      </c>
      <c r="I26" t="s">
        <v>14</v>
      </c>
      <c r="J26" s="6">
        <v>8</v>
      </c>
      <c r="K26" s="6">
        <v>1</v>
      </c>
    </row>
    <row r="27" spans="1:11" x14ac:dyDescent="0.25">
      <c r="F27" s="3" t="s">
        <v>67</v>
      </c>
      <c r="G27" s="6">
        <v>3</v>
      </c>
      <c r="I27" t="s">
        <v>12</v>
      </c>
      <c r="J27" s="6">
        <v>7</v>
      </c>
      <c r="K27" s="6">
        <v>1</v>
      </c>
    </row>
    <row r="28" spans="1:11" x14ac:dyDescent="0.25">
      <c r="F28" s="3" t="s">
        <v>54</v>
      </c>
      <c r="G28" s="6">
        <v>3</v>
      </c>
      <c r="I28" t="s">
        <v>13</v>
      </c>
      <c r="J28" s="6">
        <v>15</v>
      </c>
      <c r="K28" s="6">
        <v>1</v>
      </c>
    </row>
    <row r="29" spans="1:11" x14ac:dyDescent="0.25">
      <c r="F29" s="3" t="s">
        <v>65</v>
      </c>
      <c r="G29" s="6">
        <v>3</v>
      </c>
      <c r="I29" t="s">
        <v>15</v>
      </c>
      <c r="J29" s="6">
        <v>4</v>
      </c>
      <c r="K29" s="6"/>
    </row>
    <row r="30" spans="1:11" x14ac:dyDescent="0.25">
      <c r="F30" s="3" t="s">
        <v>66</v>
      </c>
      <c r="G30" s="6">
        <v>4</v>
      </c>
    </row>
    <row r="31" spans="1:11" x14ac:dyDescent="0.25">
      <c r="F31" s="3" t="s">
        <v>68</v>
      </c>
      <c r="G31" s="6">
        <v>3</v>
      </c>
    </row>
    <row r="32" spans="1:11" x14ac:dyDescent="0.25">
      <c r="F32" s="3" t="s">
        <v>61</v>
      </c>
      <c r="G32" s="6">
        <v>3</v>
      </c>
    </row>
    <row r="33" spans="6:7" x14ac:dyDescent="0.25">
      <c r="F33" s="3" t="s">
        <v>59</v>
      </c>
      <c r="G33" s="6">
        <v>4</v>
      </c>
    </row>
    <row r="34" spans="6:7" x14ac:dyDescent="0.25">
      <c r="F34" s="3" t="s">
        <v>71</v>
      </c>
      <c r="G34" s="6">
        <v>3</v>
      </c>
    </row>
    <row r="35" spans="6:7" x14ac:dyDescent="0.25">
      <c r="F35" s="3" t="s">
        <v>57</v>
      </c>
      <c r="G35" s="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8E1E-E6A8-4B87-B854-E804688617E7}">
  <dimension ref="A1:O35"/>
  <sheetViews>
    <sheetView topLeftCell="B1" workbookViewId="0">
      <selection activeCell="L2" sqref="L2:L35"/>
    </sheetView>
  </sheetViews>
  <sheetFormatPr defaultRowHeight="15" x14ac:dyDescent="0.25"/>
  <cols>
    <col min="1" max="1" width="15" bestFit="1" customWidth="1"/>
    <col min="2" max="2" width="23.7109375" bestFit="1" customWidth="1"/>
    <col min="3" max="3" width="23.140625" bestFit="1" customWidth="1"/>
    <col min="4" max="4" width="9.5703125" bestFit="1" customWidth="1"/>
    <col min="5" max="5" width="13.140625" bestFit="1" customWidth="1"/>
    <col min="6" max="6" width="19.140625" bestFit="1" customWidth="1"/>
    <col min="7" max="7" width="25.140625" bestFit="1" customWidth="1"/>
    <col min="8" max="8" width="19.42578125" bestFit="1" customWidth="1"/>
    <col min="9" max="9" width="11.85546875" bestFit="1" customWidth="1"/>
    <col min="10" max="10" width="19" bestFit="1" customWidth="1"/>
    <col min="11" max="11" width="16.140625" bestFit="1" customWidth="1"/>
    <col min="12" max="12" width="25.140625" bestFit="1" customWidth="1"/>
    <col min="13" max="13" width="26.5703125" customWidth="1"/>
    <col min="14" max="14" width="7.28515625" bestFit="1" customWidth="1"/>
    <col min="15" max="15" width="9.28515625" bestFit="1" customWidth="1"/>
  </cols>
  <sheetData>
    <row r="1" spans="1:15" x14ac:dyDescent="0.25">
      <c r="A1" t="s">
        <v>0</v>
      </c>
      <c r="B1" t="s">
        <v>48</v>
      </c>
      <c r="C1" t="s">
        <v>49</v>
      </c>
      <c r="D1" t="s">
        <v>1</v>
      </c>
      <c r="E1" t="s">
        <v>2</v>
      </c>
      <c r="F1" t="s">
        <v>50</v>
      </c>
      <c r="G1" t="s">
        <v>51</v>
      </c>
      <c r="H1" t="s">
        <v>52</v>
      </c>
      <c r="I1" t="s">
        <v>94</v>
      </c>
      <c r="J1" t="s">
        <v>95</v>
      </c>
      <c r="K1" t="s">
        <v>53</v>
      </c>
      <c r="L1" t="s">
        <v>106</v>
      </c>
      <c r="M1" t="s">
        <v>107</v>
      </c>
      <c r="N1" t="s">
        <v>119</v>
      </c>
      <c r="O1" t="s">
        <v>120</v>
      </c>
    </row>
    <row r="2" spans="1:15" x14ac:dyDescent="0.25">
      <c r="A2">
        <v>1</v>
      </c>
      <c r="B2" s="6" t="s">
        <v>7</v>
      </c>
      <c r="C2" s="6" t="s">
        <v>31</v>
      </c>
      <c r="D2" s="6" t="s">
        <v>4</v>
      </c>
      <c r="E2" s="6" t="s">
        <v>54</v>
      </c>
      <c r="F2" s="6" t="s">
        <v>55</v>
      </c>
      <c r="G2" s="6" t="s">
        <v>56</v>
      </c>
      <c r="H2" s="6" t="s">
        <v>13</v>
      </c>
      <c r="I2" s="7">
        <v>44089</v>
      </c>
      <c r="J2" s="7"/>
      <c r="K2" s="1">
        <v>45805.529849537037</v>
      </c>
      <c r="L2">
        <v>4.7</v>
      </c>
      <c r="M2">
        <v>0</v>
      </c>
      <c r="N2" t="str">
        <f>TEXT(employee_assignment_view_1[[#This Row],[hire_date]],"yyyy")</f>
        <v>2020</v>
      </c>
      <c r="O2" s="7" t="str">
        <f>TEXT(employee_assignment_view_1[[#This Row],[hire_date]],"mmm")</f>
        <v>Sep</v>
      </c>
    </row>
    <row r="3" spans="1:15" x14ac:dyDescent="0.25">
      <c r="A3">
        <v>2</v>
      </c>
      <c r="B3" s="6" t="s">
        <v>11</v>
      </c>
      <c r="C3" s="6" t="s">
        <v>39</v>
      </c>
      <c r="D3" s="6" t="s">
        <v>3</v>
      </c>
      <c r="E3" s="6" t="s">
        <v>57</v>
      </c>
      <c r="F3" s="6" t="s">
        <v>58</v>
      </c>
      <c r="G3" s="6" t="s">
        <v>56</v>
      </c>
      <c r="H3" s="6" t="s">
        <v>12</v>
      </c>
      <c r="I3" s="7">
        <v>43607</v>
      </c>
      <c r="J3" s="7"/>
      <c r="K3" s="1">
        <v>45805.529849537037</v>
      </c>
      <c r="L3">
        <v>6.02</v>
      </c>
      <c r="M3">
        <v>0</v>
      </c>
      <c r="N3" t="str">
        <f>TEXT(employee_assignment_view_1[[#This Row],[hire_date]],"yyyy")</f>
        <v>2019</v>
      </c>
      <c r="O3" s="7" t="str">
        <f>TEXT(employee_assignment_view_1[[#This Row],[hire_date]],"mmm")</f>
        <v>May</v>
      </c>
    </row>
    <row r="4" spans="1:15" x14ac:dyDescent="0.25">
      <c r="A4">
        <v>3</v>
      </c>
      <c r="B4" s="6" t="s">
        <v>29</v>
      </c>
      <c r="C4" s="6" t="s">
        <v>23</v>
      </c>
      <c r="D4" s="6" t="s">
        <v>4</v>
      </c>
      <c r="E4" s="6" t="s">
        <v>59</v>
      </c>
      <c r="F4" s="6" t="s">
        <v>55</v>
      </c>
      <c r="G4" s="6" t="s">
        <v>56</v>
      </c>
      <c r="H4" s="6" t="s">
        <v>13</v>
      </c>
      <c r="I4" s="7">
        <v>44241</v>
      </c>
      <c r="J4" s="7"/>
      <c r="K4" s="1">
        <v>45805.529849537037</v>
      </c>
      <c r="L4">
        <v>4.28</v>
      </c>
      <c r="M4">
        <v>0</v>
      </c>
      <c r="N4" t="str">
        <f>TEXT(employee_assignment_view_1[[#This Row],[hire_date]],"yyyy")</f>
        <v>2021</v>
      </c>
      <c r="O4" s="7" t="str">
        <f>TEXT(employee_assignment_view_1[[#This Row],[hire_date]],"mmm")</f>
        <v>Feb</v>
      </c>
    </row>
    <row r="5" spans="1:15" x14ac:dyDescent="0.25">
      <c r="A5">
        <v>4</v>
      </c>
      <c r="B5" s="6" t="s">
        <v>10</v>
      </c>
      <c r="C5" s="6" t="s">
        <v>60</v>
      </c>
      <c r="D5" s="6" t="s">
        <v>3</v>
      </c>
      <c r="E5" s="6" t="s">
        <v>61</v>
      </c>
      <c r="F5" s="6" t="s">
        <v>62</v>
      </c>
      <c r="G5" s="6" t="s">
        <v>63</v>
      </c>
      <c r="H5" s="6" t="s">
        <v>14</v>
      </c>
      <c r="I5" s="7">
        <v>42916</v>
      </c>
      <c r="J5" s="7"/>
      <c r="K5" s="1">
        <v>45805.529849537037</v>
      </c>
      <c r="L5">
        <v>7.91</v>
      </c>
      <c r="M5">
        <v>0</v>
      </c>
      <c r="N5" t="str">
        <f>TEXT(employee_assignment_view_1[[#This Row],[hire_date]],"yyyy")</f>
        <v>2017</v>
      </c>
      <c r="O5" s="7" t="str">
        <f>TEXT(employee_assignment_view_1[[#This Row],[hire_date]],"mmm")</f>
        <v>Jun</v>
      </c>
    </row>
    <row r="6" spans="1:15" x14ac:dyDescent="0.25">
      <c r="A6">
        <v>5</v>
      </c>
      <c r="B6" s="6" t="s">
        <v>64</v>
      </c>
      <c r="C6" s="6" t="s">
        <v>43</v>
      </c>
      <c r="D6" s="6" t="s">
        <v>4</v>
      </c>
      <c r="E6" s="6" t="s">
        <v>65</v>
      </c>
      <c r="F6" s="6" t="s">
        <v>58</v>
      </c>
      <c r="G6" s="6" t="s">
        <v>56</v>
      </c>
      <c r="H6" s="6" t="s">
        <v>12</v>
      </c>
      <c r="I6" s="7">
        <v>43299</v>
      </c>
      <c r="J6" s="7"/>
      <c r="K6" s="1">
        <v>45805.529849537037</v>
      </c>
      <c r="L6">
        <v>6.86</v>
      </c>
      <c r="M6">
        <v>0</v>
      </c>
      <c r="N6" t="str">
        <f>TEXT(employee_assignment_view_1[[#This Row],[hire_date]],"yyyy")</f>
        <v>2018</v>
      </c>
      <c r="O6" s="7" t="str">
        <f>TEXT(employee_assignment_view_1[[#This Row],[hire_date]],"mmm")</f>
        <v>Jul</v>
      </c>
    </row>
    <row r="7" spans="1:15" x14ac:dyDescent="0.25">
      <c r="A7">
        <v>6</v>
      </c>
      <c r="B7" s="6" t="s">
        <v>17</v>
      </c>
      <c r="C7" s="6" t="s">
        <v>5</v>
      </c>
      <c r="D7" s="6" t="s">
        <v>3</v>
      </c>
      <c r="E7" s="6" t="s">
        <v>66</v>
      </c>
      <c r="F7" s="6" t="s">
        <v>55</v>
      </c>
      <c r="G7" s="6" t="s">
        <v>56</v>
      </c>
      <c r="H7" s="6" t="s">
        <v>13</v>
      </c>
      <c r="I7" s="7">
        <v>44573</v>
      </c>
      <c r="J7" s="7"/>
      <c r="K7" s="1">
        <v>45805.529849537037</v>
      </c>
      <c r="L7">
        <v>3.37</v>
      </c>
      <c r="M7">
        <v>0</v>
      </c>
      <c r="N7" t="str">
        <f>TEXT(employee_assignment_view_1[[#This Row],[hire_date]],"yyyy")</f>
        <v>2022</v>
      </c>
      <c r="O7" s="7" t="str">
        <f>TEXT(employee_assignment_view_1[[#This Row],[hire_date]],"mmm")</f>
        <v>Jan</v>
      </c>
    </row>
    <row r="8" spans="1:15" x14ac:dyDescent="0.25">
      <c r="A8">
        <v>7</v>
      </c>
      <c r="B8" s="6" t="s">
        <v>8</v>
      </c>
      <c r="C8" s="6" t="s">
        <v>9</v>
      </c>
      <c r="D8" s="6" t="s">
        <v>4</v>
      </c>
      <c r="E8" s="6" t="s">
        <v>67</v>
      </c>
      <c r="F8" s="6" t="s">
        <v>62</v>
      </c>
      <c r="G8" s="6" t="s">
        <v>63</v>
      </c>
      <c r="H8" s="6" t="s">
        <v>14</v>
      </c>
      <c r="I8" s="7">
        <v>42646</v>
      </c>
      <c r="J8" s="7"/>
      <c r="K8" s="1">
        <v>45805.529849537037</v>
      </c>
      <c r="L8">
        <v>8.65</v>
      </c>
      <c r="M8">
        <v>0</v>
      </c>
      <c r="N8" t="str">
        <f>TEXT(employee_assignment_view_1[[#This Row],[hire_date]],"yyyy")</f>
        <v>2016</v>
      </c>
      <c r="O8" s="7" t="str">
        <f>TEXT(employee_assignment_view_1[[#This Row],[hire_date]],"mmm")</f>
        <v>Oct</v>
      </c>
    </row>
    <row r="9" spans="1:15" x14ac:dyDescent="0.25">
      <c r="A9">
        <v>8</v>
      </c>
      <c r="B9" s="6" t="s">
        <v>45</v>
      </c>
      <c r="C9" s="6" t="s">
        <v>16</v>
      </c>
      <c r="D9" s="6" t="s">
        <v>3</v>
      </c>
      <c r="E9" s="6" t="s">
        <v>68</v>
      </c>
      <c r="F9" s="6" t="s">
        <v>58</v>
      </c>
      <c r="G9" s="6" t="s">
        <v>56</v>
      </c>
      <c r="H9" s="6" t="s">
        <v>12</v>
      </c>
      <c r="I9" s="7">
        <v>45017</v>
      </c>
      <c r="J9" s="7"/>
      <c r="K9" s="1">
        <v>45805.529849537037</v>
      </c>
      <c r="L9">
        <v>2.16</v>
      </c>
      <c r="M9">
        <v>0</v>
      </c>
      <c r="N9" t="str">
        <f>TEXT(employee_assignment_view_1[[#This Row],[hire_date]],"yyyy")</f>
        <v>2023</v>
      </c>
      <c r="O9" s="7" t="str">
        <f>TEXT(employee_assignment_view_1[[#This Row],[hire_date]],"mmm")</f>
        <v>Apr</v>
      </c>
    </row>
    <row r="10" spans="1:15" x14ac:dyDescent="0.25">
      <c r="A10">
        <v>9</v>
      </c>
      <c r="B10" s="6" t="s">
        <v>30</v>
      </c>
      <c r="C10" s="6" t="s">
        <v>33</v>
      </c>
      <c r="D10" s="6" t="s">
        <v>4</v>
      </c>
      <c r="E10" s="6" t="s">
        <v>69</v>
      </c>
      <c r="F10" s="6" t="s">
        <v>55</v>
      </c>
      <c r="G10" s="6" t="s">
        <v>56</v>
      </c>
      <c r="H10" s="6" t="s">
        <v>13</v>
      </c>
      <c r="I10" s="7">
        <v>44140</v>
      </c>
      <c r="J10" s="7"/>
      <c r="K10" s="1">
        <v>45805.529849537037</v>
      </c>
      <c r="L10">
        <v>4.5599999999999996</v>
      </c>
      <c r="M10">
        <v>0</v>
      </c>
      <c r="N10" t="str">
        <f>TEXT(employee_assignment_view_1[[#This Row],[hire_date]],"yyyy")</f>
        <v>2020</v>
      </c>
      <c r="O10" s="7" t="str">
        <f>TEXT(employee_assignment_view_1[[#This Row],[hire_date]],"mmm")</f>
        <v>Nov</v>
      </c>
    </row>
    <row r="11" spans="1:15" x14ac:dyDescent="0.25">
      <c r="A11">
        <v>10</v>
      </c>
      <c r="B11" s="6" t="s">
        <v>70</v>
      </c>
      <c r="C11" s="6" t="s">
        <v>28</v>
      </c>
      <c r="D11" s="6" t="s">
        <v>3</v>
      </c>
      <c r="E11" s="6" t="s">
        <v>71</v>
      </c>
      <c r="F11" s="6" t="s">
        <v>62</v>
      </c>
      <c r="G11" s="6" t="s">
        <v>63</v>
      </c>
      <c r="H11" s="6" t="s">
        <v>14</v>
      </c>
      <c r="I11" s="7">
        <v>42267</v>
      </c>
      <c r="J11" s="7"/>
      <c r="K11" s="1">
        <v>45805.529849537037</v>
      </c>
      <c r="L11">
        <v>9.69</v>
      </c>
      <c r="M11">
        <v>0</v>
      </c>
      <c r="N11" t="str">
        <f>TEXT(employee_assignment_view_1[[#This Row],[hire_date]],"yyyy")</f>
        <v>2015</v>
      </c>
      <c r="O11" s="7" t="str">
        <f>TEXT(employee_assignment_view_1[[#This Row],[hire_date]],"mmm")</f>
        <v>Sep</v>
      </c>
    </row>
    <row r="12" spans="1:15" x14ac:dyDescent="0.25">
      <c r="A12">
        <v>11</v>
      </c>
      <c r="B12" s="6" t="s">
        <v>72</v>
      </c>
      <c r="C12" s="6" t="s">
        <v>44</v>
      </c>
      <c r="D12" s="6" t="s">
        <v>3</v>
      </c>
      <c r="E12" s="6" t="s">
        <v>54</v>
      </c>
      <c r="F12" s="6" t="s">
        <v>62</v>
      </c>
      <c r="G12" s="6" t="s">
        <v>63</v>
      </c>
      <c r="H12" s="6" t="s">
        <v>14</v>
      </c>
      <c r="I12" s="7">
        <v>44743</v>
      </c>
      <c r="J12" s="7"/>
      <c r="K12" s="1">
        <v>45805.547997685186</v>
      </c>
      <c r="L12">
        <v>2.91</v>
      </c>
      <c r="M12">
        <v>0</v>
      </c>
      <c r="N12" t="str">
        <f>TEXT(employee_assignment_view_1[[#This Row],[hire_date]],"yyyy")</f>
        <v>2022</v>
      </c>
      <c r="O12" s="7" t="str">
        <f>TEXT(employee_assignment_view_1[[#This Row],[hire_date]],"mmm")</f>
        <v>Jul</v>
      </c>
    </row>
    <row r="13" spans="1:15" x14ac:dyDescent="0.25">
      <c r="A13">
        <v>12</v>
      </c>
      <c r="B13" s="6" t="s">
        <v>73</v>
      </c>
      <c r="C13" s="6" t="s">
        <v>74</v>
      </c>
      <c r="D13" s="6" t="s">
        <v>4</v>
      </c>
      <c r="E13" s="6" t="s">
        <v>57</v>
      </c>
      <c r="F13" s="6" t="s">
        <v>58</v>
      </c>
      <c r="G13" s="6" t="s">
        <v>56</v>
      </c>
      <c r="H13" s="6" t="s">
        <v>12</v>
      </c>
      <c r="I13" s="7">
        <v>43565</v>
      </c>
      <c r="J13" s="7"/>
      <c r="K13" s="1">
        <v>45805.547997685186</v>
      </c>
      <c r="L13">
        <v>6.13</v>
      </c>
      <c r="M13">
        <v>0</v>
      </c>
      <c r="N13" t="str">
        <f>TEXT(employee_assignment_view_1[[#This Row],[hire_date]],"yyyy")</f>
        <v>2019</v>
      </c>
      <c r="O13" s="7" t="str">
        <f>TEXT(employee_assignment_view_1[[#This Row],[hire_date]],"mmm")</f>
        <v>Apr</v>
      </c>
    </row>
    <row r="14" spans="1:15" x14ac:dyDescent="0.25">
      <c r="A14">
        <v>13</v>
      </c>
      <c r="B14" s="6" t="s">
        <v>75</v>
      </c>
      <c r="C14" s="6" t="s">
        <v>40</v>
      </c>
      <c r="D14" s="6" t="s">
        <v>3</v>
      </c>
      <c r="E14" s="6" t="s">
        <v>59</v>
      </c>
      <c r="F14" s="6" t="s">
        <v>55</v>
      </c>
      <c r="G14" s="6" t="s">
        <v>56</v>
      </c>
      <c r="H14" s="6" t="s">
        <v>13</v>
      </c>
      <c r="I14" s="7">
        <v>44931</v>
      </c>
      <c r="J14" s="7"/>
      <c r="K14" s="1">
        <v>45805.547997685186</v>
      </c>
      <c r="L14">
        <v>2.39</v>
      </c>
      <c r="M14">
        <v>0</v>
      </c>
      <c r="N14" t="str">
        <f>TEXT(employee_assignment_view_1[[#This Row],[hire_date]],"yyyy")</f>
        <v>2023</v>
      </c>
      <c r="O14" s="7" t="str">
        <f>TEXT(employee_assignment_view_1[[#This Row],[hire_date]],"mmm")</f>
        <v>Jan</v>
      </c>
    </row>
    <row r="15" spans="1:15" x14ac:dyDescent="0.25">
      <c r="A15">
        <v>14</v>
      </c>
      <c r="B15" s="6" t="s">
        <v>41</v>
      </c>
      <c r="C15" s="6" t="s">
        <v>21</v>
      </c>
      <c r="D15" s="6" t="s">
        <v>4</v>
      </c>
      <c r="E15" s="6" t="s">
        <v>61</v>
      </c>
      <c r="F15" s="6" t="s">
        <v>62</v>
      </c>
      <c r="G15" s="6" t="s">
        <v>63</v>
      </c>
      <c r="H15" s="6" t="s">
        <v>14</v>
      </c>
      <c r="I15" s="7">
        <v>43454</v>
      </c>
      <c r="J15" s="7"/>
      <c r="K15" s="1">
        <v>45805.547997685186</v>
      </c>
      <c r="L15">
        <v>6.44</v>
      </c>
      <c r="M15">
        <v>0</v>
      </c>
      <c r="N15" t="str">
        <f>TEXT(employee_assignment_view_1[[#This Row],[hire_date]],"yyyy")</f>
        <v>2018</v>
      </c>
      <c r="O15" s="7" t="str">
        <f>TEXT(employee_assignment_view_1[[#This Row],[hire_date]],"mmm")</f>
        <v>Dec</v>
      </c>
    </row>
    <row r="16" spans="1:15" x14ac:dyDescent="0.25">
      <c r="A16">
        <v>15</v>
      </c>
      <c r="B16" s="6" t="s">
        <v>32</v>
      </c>
      <c r="C16" s="6" t="s">
        <v>76</v>
      </c>
      <c r="D16" s="6" t="s">
        <v>3</v>
      </c>
      <c r="E16" s="6" t="s">
        <v>65</v>
      </c>
      <c r="F16" s="6" t="s">
        <v>58</v>
      </c>
      <c r="G16" s="6" t="s">
        <v>56</v>
      </c>
      <c r="H16" s="6" t="s">
        <v>12</v>
      </c>
      <c r="I16" s="7">
        <v>42961</v>
      </c>
      <c r="J16" s="7"/>
      <c r="K16" s="1">
        <v>45805.547997685186</v>
      </c>
      <c r="L16">
        <v>7.79</v>
      </c>
      <c r="M16">
        <v>0</v>
      </c>
      <c r="N16" t="str">
        <f>TEXT(employee_assignment_view_1[[#This Row],[hire_date]],"yyyy")</f>
        <v>2017</v>
      </c>
      <c r="O16" s="7" t="str">
        <f>TEXT(employee_assignment_view_1[[#This Row],[hire_date]],"mmm")</f>
        <v>Aug</v>
      </c>
    </row>
    <row r="17" spans="1:15" x14ac:dyDescent="0.25">
      <c r="A17">
        <v>16</v>
      </c>
      <c r="B17" s="6" t="s">
        <v>77</v>
      </c>
      <c r="C17" s="6" t="s">
        <v>78</v>
      </c>
      <c r="D17" s="6" t="s">
        <v>4</v>
      </c>
      <c r="E17" s="6" t="s">
        <v>66</v>
      </c>
      <c r="F17" s="6" t="s">
        <v>55</v>
      </c>
      <c r="G17" s="6" t="s">
        <v>56</v>
      </c>
      <c r="H17" s="6" t="s">
        <v>13</v>
      </c>
      <c r="I17" s="7">
        <v>44274</v>
      </c>
      <c r="J17" s="7"/>
      <c r="K17" s="1">
        <v>45805.547997685186</v>
      </c>
      <c r="L17">
        <v>4.1900000000000004</v>
      </c>
      <c r="M17">
        <v>0</v>
      </c>
      <c r="N17" t="str">
        <f>TEXT(employee_assignment_view_1[[#This Row],[hire_date]],"yyyy")</f>
        <v>2021</v>
      </c>
      <c r="O17" s="7" t="str">
        <f>TEXT(employee_assignment_view_1[[#This Row],[hire_date]],"mmm")</f>
        <v>Mar</v>
      </c>
    </row>
    <row r="18" spans="1:15" x14ac:dyDescent="0.25">
      <c r="A18">
        <v>17</v>
      </c>
      <c r="B18" s="6" t="s">
        <v>79</v>
      </c>
      <c r="C18" s="6" t="s">
        <v>18</v>
      </c>
      <c r="D18" s="6" t="s">
        <v>3</v>
      </c>
      <c r="E18" s="6" t="s">
        <v>67</v>
      </c>
      <c r="F18" s="6" t="s">
        <v>80</v>
      </c>
      <c r="G18" s="6" t="s">
        <v>81</v>
      </c>
      <c r="H18" s="6" t="s">
        <v>13</v>
      </c>
      <c r="I18" s="7">
        <v>44111</v>
      </c>
      <c r="J18" s="7"/>
      <c r="K18" s="1">
        <v>45805.547997685186</v>
      </c>
      <c r="L18">
        <v>4.6399999999999997</v>
      </c>
      <c r="M18">
        <v>0</v>
      </c>
      <c r="N18" t="str">
        <f>TEXT(employee_assignment_view_1[[#This Row],[hire_date]],"yyyy")</f>
        <v>2020</v>
      </c>
      <c r="O18" s="7" t="str">
        <f>TEXT(employee_assignment_view_1[[#This Row],[hire_date]],"mmm")</f>
        <v>Oct</v>
      </c>
    </row>
    <row r="19" spans="1:15" x14ac:dyDescent="0.25">
      <c r="A19">
        <v>18</v>
      </c>
      <c r="B19" s="6" t="s">
        <v>82</v>
      </c>
      <c r="C19" s="6" t="s">
        <v>83</v>
      </c>
      <c r="D19" s="6" t="s">
        <v>4</v>
      </c>
      <c r="E19" s="6" t="s">
        <v>68</v>
      </c>
      <c r="F19" s="6" t="s">
        <v>84</v>
      </c>
      <c r="G19" s="6" t="s">
        <v>56</v>
      </c>
      <c r="H19" s="6" t="s">
        <v>15</v>
      </c>
      <c r="I19" s="7">
        <v>42518</v>
      </c>
      <c r="J19" s="7"/>
      <c r="K19" s="1">
        <v>45805.547997685186</v>
      </c>
      <c r="L19">
        <v>9</v>
      </c>
      <c r="M19">
        <v>0</v>
      </c>
      <c r="N19" t="str">
        <f>TEXT(employee_assignment_view_1[[#This Row],[hire_date]],"yyyy")</f>
        <v>2016</v>
      </c>
      <c r="O19" s="7" t="str">
        <f>TEXT(employee_assignment_view_1[[#This Row],[hire_date]],"mmm")</f>
        <v>May</v>
      </c>
    </row>
    <row r="20" spans="1:15" x14ac:dyDescent="0.25">
      <c r="A20">
        <v>19</v>
      </c>
      <c r="B20" s="6" t="s">
        <v>85</v>
      </c>
      <c r="C20" s="6" t="s">
        <v>86</v>
      </c>
      <c r="D20" s="6" t="s">
        <v>3</v>
      </c>
      <c r="E20" s="6" t="s">
        <v>69</v>
      </c>
      <c r="F20" s="6" t="s">
        <v>62</v>
      </c>
      <c r="G20" s="6" t="s">
        <v>63</v>
      </c>
      <c r="H20" s="6" t="s">
        <v>14</v>
      </c>
      <c r="I20" s="7">
        <v>42277</v>
      </c>
      <c r="J20" s="7"/>
      <c r="K20" s="1">
        <v>45805.547997685186</v>
      </c>
      <c r="L20">
        <v>9.66</v>
      </c>
      <c r="M20">
        <v>0</v>
      </c>
      <c r="N20" t="str">
        <f>TEXT(employee_assignment_view_1[[#This Row],[hire_date]],"yyyy")</f>
        <v>2015</v>
      </c>
      <c r="O20" s="7" t="str">
        <f>TEXT(employee_assignment_view_1[[#This Row],[hire_date]],"mmm")</f>
        <v>Sep</v>
      </c>
    </row>
    <row r="21" spans="1:15" x14ac:dyDescent="0.25">
      <c r="A21">
        <v>20</v>
      </c>
      <c r="B21" s="6" t="s">
        <v>36</v>
      </c>
      <c r="C21" s="6" t="s">
        <v>87</v>
      </c>
      <c r="D21" s="6" t="s">
        <v>4</v>
      </c>
      <c r="E21" s="6" t="s">
        <v>71</v>
      </c>
      <c r="F21" s="6" t="s">
        <v>55</v>
      </c>
      <c r="G21" s="6" t="s">
        <v>56</v>
      </c>
      <c r="H21" s="6" t="s">
        <v>13</v>
      </c>
      <c r="I21" s="7">
        <v>43772</v>
      </c>
      <c r="J21" s="7"/>
      <c r="K21" s="1">
        <v>45805.547997685186</v>
      </c>
      <c r="L21">
        <v>5.57</v>
      </c>
      <c r="M21">
        <v>0</v>
      </c>
      <c r="N21" t="str">
        <f>TEXT(employee_assignment_view_1[[#This Row],[hire_date]],"yyyy")</f>
        <v>2019</v>
      </c>
      <c r="O21" s="7" t="str">
        <f>TEXT(employee_assignment_view_1[[#This Row],[hire_date]],"mmm")</f>
        <v>Nov</v>
      </c>
    </row>
    <row r="22" spans="1:15" x14ac:dyDescent="0.25">
      <c r="A22">
        <v>21</v>
      </c>
      <c r="B22" s="6" t="s">
        <v>37</v>
      </c>
      <c r="C22" s="6" t="s">
        <v>26</v>
      </c>
      <c r="D22" s="6" t="s">
        <v>3</v>
      </c>
      <c r="E22" s="6" t="s">
        <v>54</v>
      </c>
      <c r="F22" s="6" t="s">
        <v>80</v>
      </c>
      <c r="G22" s="6" t="s">
        <v>81</v>
      </c>
      <c r="H22" s="6" t="s">
        <v>13</v>
      </c>
      <c r="I22" s="7">
        <v>44692</v>
      </c>
      <c r="J22" s="7"/>
      <c r="K22" s="1">
        <v>45805.547997685186</v>
      </c>
      <c r="L22">
        <v>3.05</v>
      </c>
      <c r="M22">
        <v>0</v>
      </c>
      <c r="N22" t="str">
        <f>TEXT(employee_assignment_view_1[[#This Row],[hire_date]],"yyyy")</f>
        <v>2022</v>
      </c>
      <c r="O22" s="7" t="str">
        <f>TEXT(employee_assignment_view_1[[#This Row],[hire_date]],"mmm")</f>
        <v>May</v>
      </c>
    </row>
    <row r="23" spans="1:15" x14ac:dyDescent="0.25">
      <c r="A23">
        <v>22</v>
      </c>
      <c r="B23" s="6" t="s">
        <v>22</v>
      </c>
      <c r="C23" s="6" t="s">
        <v>43</v>
      </c>
      <c r="D23" s="6" t="s">
        <v>4</v>
      </c>
      <c r="E23" s="6" t="s">
        <v>57</v>
      </c>
      <c r="F23" s="6" t="s">
        <v>84</v>
      </c>
      <c r="G23" s="6" t="s">
        <v>56</v>
      </c>
      <c r="H23" s="6" t="s">
        <v>15</v>
      </c>
      <c r="I23" s="7">
        <v>42901</v>
      </c>
      <c r="J23" s="7"/>
      <c r="K23" s="1">
        <v>45805.547997685186</v>
      </c>
      <c r="L23">
        <v>7.95</v>
      </c>
      <c r="M23">
        <v>0</v>
      </c>
      <c r="N23" t="str">
        <f>TEXT(employee_assignment_view_1[[#This Row],[hire_date]],"yyyy")</f>
        <v>2017</v>
      </c>
      <c r="O23" s="7" t="str">
        <f>TEXT(employee_assignment_view_1[[#This Row],[hire_date]],"mmm")</f>
        <v>Jun</v>
      </c>
    </row>
    <row r="24" spans="1:15" x14ac:dyDescent="0.25">
      <c r="A24">
        <v>23</v>
      </c>
      <c r="B24" s="6" t="s">
        <v>24</v>
      </c>
      <c r="C24" s="6" t="s">
        <v>33</v>
      </c>
      <c r="D24" s="6" t="s">
        <v>3</v>
      </c>
      <c r="E24" s="6" t="s">
        <v>59</v>
      </c>
      <c r="F24" s="6" t="s">
        <v>62</v>
      </c>
      <c r="G24" s="6" t="s">
        <v>63</v>
      </c>
      <c r="H24" s="6" t="s">
        <v>14</v>
      </c>
      <c r="I24" s="7">
        <v>44218</v>
      </c>
      <c r="J24" s="7"/>
      <c r="K24" s="1">
        <v>45805.547997685186</v>
      </c>
      <c r="L24">
        <v>4.34</v>
      </c>
      <c r="M24">
        <v>0</v>
      </c>
      <c r="N24" t="str">
        <f>TEXT(employee_assignment_view_1[[#This Row],[hire_date]],"yyyy")</f>
        <v>2021</v>
      </c>
      <c r="O24" s="7" t="str">
        <f>TEXT(employee_assignment_view_1[[#This Row],[hire_date]],"mmm")</f>
        <v>Jan</v>
      </c>
    </row>
    <row r="25" spans="1:15" x14ac:dyDescent="0.25">
      <c r="A25">
        <v>24</v>
      </c>
      <c r="B25" s="6" t="s">
        <v>88</v>
      </c>
      <c r="C25" s="6" t="s">
        <v>38</v>
      </c>
      <c r="D25" s="6" t="s">
        <v>4</v>
      </c>
      <c r="E25" s="6" t="s">
        <v>61</v>
      </c>
      <c r="F25" s="6" t="s">
        <v>55</v>
      </c>
      <c r="G25" s="6" t="s">
        <v>56</v>
      </c>
      <c r="H25" s="6" t="s">
        <v>13</v>
      </c>
      <c r="I25" s="7">
        <v>43200</v>
      </c>
      <c r="J25" s="7"/>
      <c r="K25" s="1">
        <v>45805.547997685186</v>
      </c>
      <c r="L25">
        <v>7.13</v>
      </c>
      <c r="M25">
        <v>0</v>
      </c>
      <c r="N25" t="str">
        <f>TEXT(employee_assignment_view_1[[#This Row],[hire_date]],"yyyy")</f>
        <v>2018</v>
      </c>
      <c r="O25" s="7" t="str">
        <f>TEXT(employee_assignment_view_1[[#This Row],[hire_date]],"mmm")</f>
        <v>Apr</v>
      </c>
    </row>
    <row r="26" spans="1:15" x14ac:dyDescent="0.25">
      <c r="A26">
        <v>25</v>
      </c>
      <c r="B26" s="6" t="s">
        <v>89</v>
      </c>
      <c r="C26" s="6" t="s">
        <v>90</v>
      </c>
      <c r="D26" s="6" t="s">
        <v>3</v>
      </c>
      <c r="E26" s="6" t="s">
        <v>65</v>
      </c>
      <c r="F26" s="6" t="s">
        <v>80</v>
      </c>
      <c r="G26" s="6" t="s">
        <v>81</v>
      </c>
      <c r="H26" s="6" t="s">
        <v>13</v>
      </c>
      <c r="I26" s="7">
        <v>44079</v>
      </c>
      <c r="J26" s="7"/>
      <c r="K26" s="1">
        <v>45805.547997685186</v>
      </c>
      <c r="L26">
        <v>4.7300000000000004</v>
      </c>
      <c r="M26">
        <v>0</v>
      </c>
      <c r="N26" t="str">
        <f>TEXT(employee_assignment_view_1[[#This Row],[hire_date]],"yyyy")</f>
        <v>2020</v>
      </c>
      <c r="O26" s="7" t="str">
        <f>TEXT(employee_assignment_view_1[[#This Row],[hire_date]],"mmm")</f>
        <v>Sep</v>
      </c>
    </row>
    <row r="27" spans="1:15" x14ac:dyDescent="0.25">
      <c r="A27">
        <v>26</v>
      </c>
      <c r="B27" s="6" t="s">
        <v>42</v>
      </c>
      <c r="C27" s="6" t="s">
        <v>25</v>
      </c>
      <c r="D27" s="6" t="s">
        <v>4</v>
      </c>
      <c r="E27" s="6" t="s">
        <v>66</v>
      </c>
      <c r="F27" s="6" t="s">
        <v>84</v>
      </c>
      <c r="G27" s="6" t="s">
        <v>56</v>
      </c>
      <c r="H27" s="6" t="s">
        <v>15</v>
      </c>
      <c r="I27" s="7">
        <v>45104</v>
      </c>
      <c r="J27" s="7"/>
      <c r="K27" s="1">
        <v>45805.547997685186</v>
      </c>
      <c r="L27">
        <v>1.92</v>
      </c>
      <c r="M27">
        <v>0</v>
      </c>
      <c r="N27" t="str">
        <f>TEXT(employee_assignment_view_1[[#This Row],[hire_date]],"yyyy")</f>
        <v>2023</v>
      </c>
      <c r="O27" s="7" t="str">
        <f>TEXT(employee_assignment_view_1[[#This Row],[hire_date]],"mmm")</f>
        <v>Jun</v>
      </c>
    </row>
    <row r="28" spans="1:15" x14ac:dyDescent="0.25">
      <c r="A28">
        <v>27</v>
      </c>
      <c r="B28" s="6" t="s">
        <v>91</v>
      </c>
      <c r="C28" s="6" t="s">
        <v>27</v>
      </c>
      <c r="D28" s="6" t="s">
        <v>3</v>
      </c>
      <c r="E28" s="6" t="s">
        <v>67</v>
      </c>
      <c r="F28" s="6" t="s">
        <v>58</v>
      </c>
      <c r="G28" s="6" t="s">
        <v>56</v>
      </c>
      <c r="H28" s="6" t="s">
        <v>12</v>
      </c>
      <c r="I28" s="7">
        <v>42812</v>
      </c>
      <c r="J28" s="7"/>
      <c r="K28" s="1">
        <v>45805.547997685186</v>
      </c>
      <c r="L28">
        <v>8.19</v>
      </c>
      <c r="M28">
        <v>0</v>
      </c>
      <c r="N28" t="str">
        <f>TEXT(employee_assignment_view_1[[#This Row],[hire_date]],"yyyy")</f>
        <v>2017</v>
      </c>
      <c r="O28" s="7" t="str">
        <f>TEXT(employee_assignment_view_1[[#This Row],[hire_date]],"mmm")</f>
        <v>Mar</v>
      </c>
    </row>
    <row r="29" spans="1:15" x14ac:dyDescent="0.25">
      <c r="A29">
        <v>28</v>
      </c>
      <c r="B29" s="6" t="s">
        <v>19</v>
      </c>
      <c r="C29" s="6" t="s">
        <v>20</v>
      </c>
      <c r="D29" s="6" t="s">
        <v>4</v>
      </c>
      <c r="E29" s="6" t="s">
        <v>68</v>
      </c>
      <c r="F29" s="6" t="s">
        <v>55</v>
      </c>
      <c r="G29" s="6" t="s">
        <v>56</v>
      </c>
      <c r="H29" s="6" t="s">
        <v>13</v>
      </c>
      <c r="I29" s="7">
        <v>43747</v>
      </c>
      <c r="J29" s="7"/>
      <c r="K29" s="1">
        <v>45805.547997685186</v>
      </c>
      <c r="L29">
        <v>5.63</v>
      </c>
      <c r="M29">
        <v>0</v>
      </c>
      <c r="N29" t="str">
        <f>TEXT(employee_assignment_view_1[[#This Row],[hire_date]],"yyyy")</f>
        <v>2019</v>
      </c>
      <c r="O29" s="7" t="str">
        <f>TEXT(employee_assignment_view_1[[#This Row],[hire_date]],"mmm")</f>
        <v>Oct</v>
      </c>
    </row>
    <row r="30" spans="1:15" x14ac:dyDescent="0.25">
      <c r="A30">
        <v>29</v>
      </c>
      <c r="B30" s="6" t="s">
        <v>92</v>
      </c>
      <c r="C30" s="6" t="s">
        <v>6</v>
      </c>
      <c r="D30" s="6" t="s">
        <v>3</v>
      </c>
      <c r="E30" s="6" t="s">
        <v>69</v>
      </c>
      <c r="F30" s="6" t="s">
        <v>80</v>
      </c>
      <c r="G30" s="6" t="s">
        <v>81</v>
      </c>
      <c r="H30" s="6" t="s">
        <v>13</v>
      </c>
      <c r="I30" s="7">
        <v>42675</v>
      </c>
      <c r="J30" s="7"/>
      <c r="K30" s="1">
        <v>45805.547997685186</v>
      </c>
      <c r="L30">
        <v>8.57</v>
      </c>
      <c r="M30">
        <v>0</v>
      </c>
      <c r="N30" t="str">
        <f>TEXT(employee_assignment_view_1[[#This Row],[hire_date]],"yyyy")</f>
        <v>2016</v>
      </c>
      <c r="O30" s="7" t="str">
        <f>TEXT(employee_assignment_view_1[[#This Row],[hire_date]],"mmm")</f>
        <v>Nov</v>
      </c>
    </row>
    <row r="31" spans="1:15" x14ac:dyDescent="0.25">
      <c r="A31">
        <v>30</v>
      </c>
      <c r="B31" s="6" t="s">
        <v>34</v>
      </c>
      <c r="C31" s="6" t="s">
        <v>35</v>
      </c>
      <c r="D31" s="6" t="s">
        <v>4</v>
      </c>
      <c r="E31" s="6" t="s">
        <v>71</v>
      </c>
      <c r="F31" s="6" t="s">
        <v>84</v>
      </c>
      <c r="G31" s="6" t="s">
        <v>56</v>
      </c>
      <c r="H31" s="6" t="s">
        <v>15</v>
      </c>
      <c r="I31" s="7">
        <v>44392</v>
      </c>
      <c r="J31" s="7"/>
      <c r="K31" s="1">
        <v>45805.547997685186</v>
      </c>
      <c r="L31">
        <v>3.87</v>
      </c>
      <c r="M31">
        <v>0</v>
      </c>
      <c r="N31" t="str">
        <f>TEXT(employee_assignment_view_1[[#This Row],[hire_date]],"yyyy")</f>
        <v>2021</v>
      </c>
      <c r="O31" s="7" t="str">
        <f>TEXT(employee_assignment_view_1[[#This Row],[hire_date]],"mmm")</f>
        <v>Jul</v>
      </c>
    </row>
    <row r="32" spans="1:15" x14ac:dyDescent="0.25">
      <c r="A32">
        <v>31</v>
      </c>
      <c r="B32" s="6" t="s">
        <v>8</v>
      </c>
      <c r="C32" s="6" t="s">
        <v>16</v>
      </c>
      <c r="D32" s="6" t="s">
        <v>4</v>
      </c>
      <c r="E32" s="6" t="s">
        <v>66</v>
      </c>
      <c r="F32" s="6" t="s">
        <v>62</v>
      </c>
      <c r="G32" s="6" t="s">
        <v>63</v>
      </c>
      <c r="H32" s="6" t="s">
        <v>14</v>
      </c>
      <c r="I32" s="7">
        <v>43424</v>
      </c>
      <c r="J32" s="7">
        <v>45809</v>
      </c>
      <c r="K32" s="1">
        <v>45805.676168981481</v>
      </c>
      <c r="L32">
        <v>6.52</v>
      </c>
      <c r="M32">
        <v>0</v>
      </c>
      <c r="N32" t="str">
        <f>TEXT(employee_assignment_view_1[[#This Row],[hire_date]],"yyyy")</f>
        <v>2018</v>
      </c>
      <c r="O32" s="7" t="str">
        <f>TEXT(employee_assignment_view_1[[#This Row],[hire_date]],"mmm")</f>
        <v>Nov</v>
      </c>
    </row>
    <row r="33" spans="1:15" x14ac:dyDescent="0.25">
      <c r="A33">
        <v>32</v>
      </c>
      <c r="B33" s="6" t="s">
        <v>70</v>
      </c>
      <c r="C33" s="6" t="s">
        <v>9</v>
      </c>
      <c r="D33" s="6" t="s">
        <v>3</v>
      </c>
      <c r="E33" s="6" t="s">
        <v>96</v>
      </c>
      <c r="F33" s="6" t="s">
        <v>58</v>
      </c>
      <c r="G33" s="6" t="s">
        <v>56</v>
      </c>
      <c r="H33" s="6" t="s">
        <v>12</v>
      </c>
      <c r="I33" s="7">
        <v>42592</v>
      </c>
      <c r="J33" s="7">
        <v>45787</v>
      </c>
      <c r="K33" s="1">
        <v>45805.676168981481</v>
      </c>
      <c r="L33">
        <v>8.8000000000000007</v>
      </c>
      <c r="M33">
        <v>0</v>
      </c>
      <c r="N33" t="str">
        <f>TEXT(employee_assignment_view_1[[#This Row],[hire_date]],"yyyy")</f>
        <v>2016</v>
      </c>
      <c r="O33" s="7" t="str">
        <f>TEXT(employee_assignment_view_1[[#This Row],[hire_date]],"mmm")</f>
        <v>Aug</v>
      </c>
    </row>
    <row r="34" spans="1:15" x14ac:dyDescent="0.25">
      <c r="A34">
        <v>33</v>
      </c>
      <c r="B34" s="6" t="s">
        <v>97</v>
      </c>
      <c r="C34" s="6" t="s">
        <v>98</v>
      </c>
      <c r="D34" s="6" t="s">
        <v>4</v>
      </c>
      <c r="E34" s="6" t="s">
        <v>99</v>
      </c>
      <c r="F34" s="6" t="s">
        <v>55</v>
      </c>
      <c r="G34" s="6" t="s">
        <v>56</v>
      </c>
      <c r="H34" s="6" t="s">
        <v>13</v>
      </c>
      <c r="I34" s="7">
        <v>43556</v>
      </c>
      <c r="J34" s="7">
        <v>45797</v>
      </c>
      <c r="K34" s="1">
        <v>45805.676168981481</v>
      </c>
      <c r="L34">
        <v>6.16</v>
      </c>
      <c r="M34">
        <v>0</v>
      </c>
      <c r="N34" t="str">
        <f>TEXT(employee_assignment_view_1[[#This Row],[hire_date]],"yyyy")</f>
        <v>2019</v>
      </c>
      <c r="O34" s="7" t="str">
        <f>TEXT(employee_assignment_view_1[[#This Row],[hire_date]],"mmm")</f>
        <v>Apr</v>
      </c>
    </row>
    <row r="35" spans="1:15" x14ac:dyDescent="0.25">
      <c r="A35">
        <v>34</v>
      </c>
      <c r="B35" s="6" t="s">
        <v>100</v>
      </c>
      <c r="C35" s="6" t="s">
        <v>101</v>
      </c>
      <c r="D35" s="6" t="s">
        <v>3</v>
      </c>
      <c r="E35" s="6" t="s">
        <v>59</v>
      </c>
      <c r="F35" s="6" t="s">
        <v>80</v>
      </c>
      <c r="G35" s="6" t="s">
        <v>81</v>
      </c>
      <c r="H35" s="6" t="s">
        <v>13</v>
      </c>
      <c r="I35" s="7">
        <v>41887</v>
      </c>
      <c r="J35" s="7"/>
      <c r="K35" s="1">
        <v>45805.676168981481</v>
      </c>
      <c r="L35">
        <v>10.73</v>
      </c>
      <c r="M35">
        <v>0</v>
      </c>
      <c r="N35" t="str">
        <f>TEXT(employee_assignment_view_1[[#This Row],[hire_date]],"yyyy")</f>
        <v>2014</v>
      </c>
      <c r="O35" s="7" t="str">
        <f>TEXT(employee_assignment_view_1[[#This Row],[hire_date]],"mmm")</f>
        <v>Sep</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d b 0 e c a - 2 5 0 0 - 4 c 2 2 - b 5 b 2 - f 0 1 e 5 7 4 9 a f 6 7 "   x m l n s = " h t t p : / / s c h e m a s . m i c r o s o f t . c o m / D a t a M a s h u p " > A A A A A M c D A A B Q S w M E F A A C A A g A C J K 8 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I k r 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J K 8 W h 8 F J m z C A A A A i Q E A A B M A H A B G b 3 J t d W x h c y 9 T Z W N 0 a W 9 u M S 5 t I K I Y A C i g F A A A A A A A A A A A A A A A A A A A A A A A A A A A A I 2 P w Q r C M A y G 7 4 W 9 Q + l J Y Q i e p R d R E M R 5 G H g Z Y 8 Q 2 z E L X S d t N R X x 3 r U U P U 8 R c E n 6 S 7 y M O h V e t o X n s 0 1 l C E u I O Y F F S b I 6 6 v S B W 4 J y q T Y P G V 7 3 C E + V U o 0 8 I f V T e d l b g I 9 n K v Z g s w E N M R k w 6 w z e X x Z w u z w I 1 S 2 m x U m j B i o M S o D P o V Q 1 B y b 3 t s B y n k f d 2 N m C g x q c z U P f g g i X C r 0 U G D X L 2 Z Z m l a 2 U k Z 6 8 b V t 6 K M J d D / u C n a h c f + + X / 0 A 4 Y L 3 d A v b 0 J U e Y P 9 e w O U E s B A i 0 A F A A C A A g A C J K 8 W i L k O f y j A A A A 9 g A A A B I A A A A A A A A A A A A A A A A A A A A A A E N v b m Z p Z y 9 Q Y W N r Y W d l L n h t b F B L A Q I t A B Q A A g A I A A i S v F o P y u m r p A A A A O k A A A A T A A A A A A A A A A A A A A A A A O 8 A A A B b Q 2 9 u d G V u d F 9 U e X B l c 1 0 u e G 1 s U E s B A i 0 A F A A C A A g A C J K 8 W h 8 F J m z C A A A A i Q E A A B M A A A A A A A A A A A A A A A A A 4 A E A A E Z v c m 1 1 b G F z L 1 N l Y 3 R p b 2 4 x L m 1 Q S w U G A A A A A A M A A w D C A A A A 7 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B I A A A A A A A D 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Y X N z a W d u b W V u d F 9 2 a W V 3 P C 9 J d G V t U G F 0 a D 4 8 L 0 l 0 Z W 1 M b 2 N h d G l v b j 4 8 U 3 R h Y m x l R W 5 0 c m l l c z 4 8 R W 5 0 c n k g V H l w Z T 0 i S X N Q c m l 2 Y X R l I i B W Y W x 1 Z T 0 i b D A i I C 8 + P E V u d H J 5 I F R 5 c G U 9 I l F 1 Z X J 5 S U Q i I F Z h b H V l P S J z Y 2 M 1 Y W J m N z c t N z M w N S 0 0 N D M x L T l i M G Y t Y j A 3 N D M x Y T l h Y 2 I 3 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t c G x v e W V l X 2 F z c 2 l n b m 1 l b n R f d m l l d 1 8 x 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1 L T I 4 V D E w O j E 2 O j E 3 L j A 0 N j I 2 M T l a I i A v P j x F b n R y e S B U e X B l P S J G a W x s Q 2 9 s d W 1 u V H l w Z X M i I F Z h b H V l P S J z Q W d Z R 0 J n W U d C Z 1 l K Q 1 F j R U F n P T 0 i I C 8 + P E V u d H J 5 I F R 5 c G U 9 I k Z p b G x D b 2 x 1 b W 5 O Y W 1 l c y I g V m F s d W U 9 I n N b J n F 1 b 3 Q 7 Z W 1 w b G 9 5 Z W V f a W Q m c X V v d D s s J n F 1 b 3 Q 7 R W 1 w b G 9 5 Z W V f R m l y c 3 R f T m F t Z S Z x d W 9 0 O y w m c X V v d D t F b X B s b 3 l l Z V 9 M Y X N 0 X 0 5 h b W U m c X V v d D s s J n F 1 b 3 Q 7 Z 2 V u Z G V y J n F 1 b 3 Q 7 L C Z x d W 9 0 O 2 x v Y 2 F 0 a W 9 u J n F 1 b 3 Q 7 L C Z x d W 9 0 O 1 N 1 c G V y d m l z b 3 J f T m F t Z S Z x d W 9 0 O y w m c X V v d D t D b H V z d G V y X 0 1 h b m F n Z X J f T m F t Z S Z x d W 9 0 O y w m c X V v d D t M a W 5 l X 2 9 m X 0 J 1 c 2 l u Z X N z J n F 1 b 3 Q 7 L C Z x d W 9 0 O 2 h p c m V f Z G F 0 Z S Z x d W 9 0 O y w m c X V v d D t 0 Z X J t a W 5 h d G l v b l 9 k Y X R l J n F 1 b 3 Q 7 L C Z x d W 9 0 O 2 F z c 2 l n b m V k X 2 R h d G U m c X V v d D s s J n F 1 b 3 Q 7 Q 2 9 t c G F u e V 9 U Z W 5 1 c m V f W W V h c n M m c X V v d D s s J n F 1 b 3 Q 7 Q X N z a W d u b W V u d F 9 U Z W 5 1 c m V f R G F 5 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l b X B s b 3 l l Z V 9 h c 3 N p Z 2 5 t Z W 5 0 X 3 Z p Z X c v Q X V 0 b 1 J l b W 9 2 Z W R D b 2 x 1 b W 5 z M S 5 7 Z W 1 w b G 9 5 Z W V f a W Q s M H 0 m c X V v d D s s J n F 1 b 3 Q 7 U 2 V j d G l v b j E v Z W 1 w b G 9 5 Z W V f Y X N z a W d u b W V u d F 9 2 a W V 3 L 0 F 1 d G 9 S Z W 1 v d m V k Q 2 9 s d W 1 u c z E u e 0 V t c G x v e W V l X 0 Z p c n N 0 X 0 5 h b W U s M X 0 m c X V v d D s s J n F 1 b 3 Q 7 U 2 V j d G l v b j E v Z W 1 w b G 9 5 Z W V f Y X N z a W d u b W V u d F 9 2 a W V 3 L 0 F 1 d G 9 S Z W 1 v d m V k Q 2 9 s d W 1 u c z E u e 0 V t c G x v e W V l X 0 x h c 3 R f T m F t Z S w y f S Z x d W 9 0 O y w m c X V v d D t T Z W N 0 a W 9 u M S 9 l b X B s b 3 l l Z V 9 h c 3 N p Z 2 5 t Z W 5 0 X 3 Z p Z X c v Q X V 0 b 1 J l b W 9 2 Z W R D b 2 x 1 b W 5 z M S 5 7 Z 2 V u Z G V y L D N 9 J n F 1 b 3 Q 7 L C Z x d W 9 0 O 1 N l Y 3 R p b 2 4 x L 2 V t c G x v e W V l X 2 F z c 2 l n b m 1 l b n R f d m l l d y 9 B d X R v U m V t b 3 Z l Z E N v b H V t b n M x L n t s b 2 N h d G l v b i w 0 f S Z x d W 9 0 O y w m c X V v d D t T Z W N 0 a W 9 u M S 9 l b X B s b 3 l l Z V 9 h c 3 N p Z 2 5 t Z W 5 0 X 3 Z p Z X c v Q X V 0 b 1 J l b W 9 2 Z W R D b 2 x 1 b W 5 z M S 5 7 U 3 V w Z X J 2 a X N v c l 9 O Y W 1 l L D V 9 J n F 1 b 3 Q 7 L C Z x d W 9 0 O 1 N l Y 3 R p b 2 4 x L 2 V t c G x v e W V l X 2 F z c 2 l n b m 1 l b n R f d m l l d y 9 B d X R v U m V t b 3 Z l Z E N v b H V t b n M x L n t D b H V z d G V y X 0 1 h b m F n Z X J f T m F t Z S w 2 f S Z x d W 9 0 O y w m c X V v d D t T Z W N 0 a W 9 u M S 9 l b X B s b 3 l l Z V 9 h c 3 N p Z 2 5 t Z W 5 0 X 3 Z p Z X c v Q X V 0 b 1 J l b W 9 2 Z W R D b 2 x 1 b W 5 z M S 5 7 T G l u Z V 9 v Z l 9 C d X N p b m V z c y w 3 f S Z x d W 9 0 O y w m c X V v d D t T Z W N 0 a W 9 u M S 9 l b X B s b 3 l l Z V 9 h c 3 N p Z 2 5 t Z W 5 0 X 3 Z p Z X c v Q X V 0 b 1 J l b W 9 2 Z W R D b 2 x 1 b W 5 z M S 5 7 a G l y Z V 9 k Y X R l L D h 9 J n F 1 b 3 Q 7 L C Z x d W 9 0 O 1 N l Y 3 R p b 2 4 x L 2 V t c G x v e W V l X 2 F z c 2 l n b m 1 l b n R f d m l l d y 9 B d X R v U m V t b 3 Z l Z E N v b H V t b n M x L n t 0 Z X J t a W 5 h d G l v b l 9 k Y X R l L D l 9 J n F 1 b 3 Q 7 L C Z x d W 9 0 O 1 N l Y 3 R p b 2 4 x L 2 V t c G x v e W V l X 2 F z c 2 l n b m 1 l b n R f d m l l d y 9 B d X R v U m V t b 3 Z l Z E N v b H V t b n M x L n t h c 3 N p Z 2 5 l Z F 9 k Y X R l L D E w f S Z x d W 9 0 O y w m c X V v d D t T Z W N 0 a W 9 u M S 9 l b X B s b 3 l l Z V 9 h c 3 N p Z 2 5 t Z W 5 0 X 3 Z p Z X c v Q X V 0 b 1 J l b W 9 2 Z W R D b 2 x 1 b W 5 z M S 5 7 Q 2 9 t c G F u e V 9 U Z W 5 1 c m V f W W V h c n M s M T F 9 J n F 1 b 3 Q 7 L C Z x d W 9 0 O 1 N l Y 3 R p b 2 4 x L 2 V t c G x v e W V l X 2 F z c 2 l n b m 1 l b n R f d m l l d y 9 B d X R v U m V t b 3 Z l Z E N v b H V t b n M x L n t B c 3 N p Z 2 5 t Z W 5 0 X 1 R l b n V y Z V 9 E Y X l z L D E y f S Z x d W 9 0 O 1 0 s J n F 1 b 3 Q 7 Q 2 9 s d W 1 u Q 2 9 1 b n Q m c X V v d D s 6 M T M s J n F 1 b 3 Q 7 S 2 V 5 Q 2 9 s d W 1 u T m F t Z X M m c X V v d D s 6 W 1 0 s J n F 1 b 3 Q 7 Q 2 9 s d W 1 u S W R l b n R p d G l l c y Z x d W 9 0 O z p b J n F 1 b 3 Q 7 U 2 V j d G l v b j E v Z W 1 w b G 9 5 Z W V f Y X N z a W d u b W V u d F 9 2 a W V 3 L 0 F 1 d G 9 S Z W 1 v d m V k Q 2 9 s d W 1 u c z E u e 2 V t c G x v e W V l X 2 l k L D B 9 J n F 1 b 3 Q 7 L C Z x d W 9 0 O 1 N l Y 3 R p b 2 4 x L 2 V t c G x v e W V l X 2 F z c 2 l n b m 1 l b n R f d m l l d y 9 B d X R v U m V t b 3 Z l Z E N v b H V t b n M x L n t F b X B s b 3 l l Z V 9 G a X J z d F 9 O Y W 1 l L D F 9 J n F 1 b 3 Q 7 L C Z x d W 9 0 O 1 N l Y 3 R p b 2 4 x L 2 V t c G x v e W V l X 2 F z c 2 l n b m 1 l b n R f d m l l d y 9 B d X R v U m V t b 3 Z l Z E N v b H V t b n M x L n t F b X B s b 3 l l Z V 9 M Y X N 0 X 0 5 h b W U s M n 0 m c X V v d D s s J n F 1 b 3 Q 7 U 2 V j d G l v b j E v Z W 1 w b G 9 5 Z W V f Y X N z a W d u b W V u d F 9 2 a W V 3 L 0 F 1 d G 9 S Z W 1 v d m V k Q 2 9 s d W 1 u c z E u e 2 d l b m R l c i w z f S Z x d W 9 0 O y w m c X V v d D t T Z W N 0 a W 9 u M S 9 l b X B s b 3 l l Z V 9 h c 3 N p Z 2 5 t Z W 5 0 X 3 Z p Z X c v Q X V 0 b 1 J l b W 9 2 Z W R D b 2 x 1 b W 5 z M S 5 7 b G 9 j Y X R p b 2 4 s N H 0 m c X V v d D s s J n F 1 b 3 Q 7 U 2 V j d G l v b j E v Z W 1 w b G 9 5 Z W V f Y X N z a W d u b W V u d F 9 2 a W V 3 L 0 F 1 d G 9 S Z W 1 v d m V k Q 2 9 s d W 1 u c z E u e 1 N 1 c G V y d m l z b 3 J f T m F t Z S w 1 f S Z x d W 9 0 O y w m c X V v d D t T Z W N 0 a W 9 u M S 9 l b X B s b 3 l l Z V 9 h c 3 N p Z 2 5 t Z W 5 0 X 3 Z p Z X c v Q X V 0 b 1 J l b W 9 2 Z W R D b 2 x 1 b W 5 z M S 5 7 Q 2 x 1 c 3 R l c l 9 N Y W 5 h Z 2 V y X 0 5 h b W U s N n 0 m c X V v d D s s J n F 1 b 3 Q 7 U 2 V j d G l v b j E v Z W 1 w b G 9 5 Z W V f Y X N z a W d u b W V u d F 9 2 a W V 3 L 0 F 1 d G 9 S Z W 1 v d m V k Q 2 9 s d W 1 u c z E u e 0 x p b m V f b 2 Z f Q n V z a W 5 l c 3 M s N 3 0 m c X V v d D s s J n F 1 b 3 Q 7 U 2 V j d G l v b j E v Z W 1 w b G 9 5 Z W V f Y X N z a W d u b W V u d F 9 2 a W V 3 L 0 F 1 d G 9 S Z W 1 v d m V k Q 2 9 s d W 1 u c z E u e 2 h p c m V f Z G F 0 Z S w 4 f S Z x d W 9 0 O y w m c X V v d D t T Z W N 0 a W 9 u M S 9 l b X B s b 3 l l Z V 9 h c 3 N p Z 2 5 t Z W 5 0 X 3 Z p Z X c v Q X V 0 b 1 J l b W 9 2 Z W R D b 2 x 1 b W 5 z M S 5 7 d G V y b W l u Y X R p b 2 5 f Z G F 0 Z S w 5 f S Z x d W 9 0 O y w m c X V v d D t T Z W N 0 a W 9 u M S 9 l b X B s b 3 l l Z V 9 h c 3 N p Z 2 5 t Z W 5 0 X 3 Z p Z X c v Q X V 0 b 1 J l b W 9 2 Z W R D b 2 x 1 b W 5 z M S 5 7 Y X N z a W d u Z W R f Z G F 0 Z S w x M H 0 m c X V v d D s s J n F 1 b 3 Q 7 U 2 V j d G l v b j E v Z W 1 w b G 9 5 Z W V f Y X N z a W d u b W V u d F 9 2 a W V 3 L 0 F 1 d G 9 S Z W 1 v d m V k Q 2 9 s d W 1 u c z E u e 0 N v b X B h b n l f V G V u d X J l X 1 l l Y X J z L D E x f S Z x d W 9 0 O y w m c X V v d D t T Z W N 0 a W 9 u M S 9 l b X B s b 3 l l Z V 9 h c 3 N p Z 2 5 t Z W 5 0 X 3 Z p Z X c v Q X V 0 b 1 J l b W 9 2 Z W R D b 2 x 1 b W 5 z M S 5 7 Q X N z a W d u b W V u d F 9 U Z W 5 1 c m V f R G F 5 c y w x M n 0 m c X V v d D t d L C Z x d W 9 0 O 1 J l b G F 0 a W 9 u c 2 h p c E l u Z m 8 m c X V v d D s 6 W 1 1 9 I i A v P j w v U 3 R h Y m x l R W 5 0 c m l l c z 4 8 L 0 l 0 Z W 0 + P E l 0 Z W 0 + P E l 0 Z W 1 M b 2 N h d G l v b j 4 8 S X R l b V R 5 c G U + R m 9 y b X V s Y T w v S X R l b V R 5 c G U + P E l 0 Z W 1 Q Y X R o P l N l Y 3 R p b 2 4 x L 2 V t c G x v e W V l X 2 F z c 2 l n b m 1 l b n R f d m l l d y 9 T b 3 V y Y 2 U 8 L 0 l 0 Z W 1 Q Y X R o P j w v S X R l b U x v Y 2 F 0 a W 9 u P j x T d G F i b G V F b n R y a W V z I C 8 + P C 9 J d G V t P j x J d G V t P j x J d G V t T G 9 j Y X R p b 2 4 + P E l 0 Z W 1 U e X B l P k Z v c m 1 1 b G E 8 L 0 l 0 Z W 1 U e X B l P j x J d G V t U G F 0 a D 5 T Z W N 0 a W 9 u M S 9 l b X B s b 3 l l Z V 9 h c 3 N p Z 2 5 t Z W 5 0 X 3 Z p Z X c v Z W 1 w b G 9 5 Z W V f b W F u Y W d l b W V u d F 9 E Y X R h Y m F z Z T w v S X R l b V B h d G g + P C 9 J d G V t T G 9 j Y X R p b 2 4 + P F N 0 Y W J s Z U V u d H J p Z X M g L z 4 8 L 0 l 0 Z W 0 + P E l 0 Z W 0 + P E l 0 Z W 1 M b 2 N h d G l v b j 4 8 S X R l b V R 5 c G U + R m 9 y b X V s Y T w v S X R l b V R 5 c G U + P E l 0 Z W 1 Q Y X R o P l N l Y 3 R p b 2 4 x L 2 V t c G x v e W V l X 2 F z c 2 l n b m 1 l b n R f d m l l d y 9 l b X B s b 3 l l Z V 9 h c 3 N p Z 2 5 t Z W 5 0 X 3 Z p Z X d f V m l l d z w v S X R l b V B h d G g + P C 9 J d G V t T G 9 j Y X R p b 2 4 + P F N 0 Y W J s Z U V u d H J p Z X M g L z 4 8 L 0 l 0 Z W 0 + P C 9 J d G V t c z 4 8 L 0 x v Y 2 F s U G F j a 2 F n Z U 1 l d G F k Y X R h R m l s Z T 4 W A A A A U E s F B g A A A A A A A A A A A A A A A A A A A A A A A C Y B A A A B A A A A 0 I y d 3 w E V 0 R G M e g D A T 8 K X 6 w E A A A B O J f f g A O P I S 7 r d Q E Z s S p Z z A A A A A A I A A A A A A B B m A A A A A Q A A I A A A A E g 9 U t 4 W b O m G t X W l x U 1 u 7 Y 7 v y w d J 0 i e g e c t C f 1 i u o b f O A A A A A A 6 A A A A A A g A A I A A A A D 2 A f I x k 1 r N D K 2 a r f 4 y m 2 8 x 1 v Q l R K Q 9 t 2 9 i 1 b k Z v o 5 1 j U A A A A F x C q x A 5 k e r M i o h P y e 9 l z L 2 I q L A e S o v + E H y P q K e i R w Y Z 3 X Z Q 3 B x c K o U F U U 1 G 9 Q l z e 4 N p P Y V b d b G B b G 5 W b V / U e i u W / v 2 / i Z u a B Y h u u i i H d X + m Q A A A A M N b R B 0 P 7 M W B Q 0 c q M H I 0 H u h E e N M D v T M 1 T R z + S a S n a p 7 t Y e + 0 y g k J 7 6 T z T M T 8 i o N h Z a n l A p J O b n h j U Z h Y + F g x b F 8 = < / D a t a M a s h u p > 
</file>

<file path=customXml/itemProps1.xml><?xml version="1.0" encoding="utf-8"?>
<ds:datastoreItem xmlns:ds="http://schemas.openxmlformats.org/officeDocument/2006/customXml" ds:itemID="{533EE152-BD56-4F43-902F-36C3329899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pivot_tables</vt:lpstr>
      <vt:lpstr>employee_assignment_view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Avenido</dc:creator>
  <cp:lastModifiedBy>Jayvee Moreno</cp:lastModifiedBy>
  <dcterms:created xsi:type="dcterms:W3CDTF">2015-06-05T18:17:20Z</dcterms:created>
  <dcterms:modified xsi:type="dcterms:W3CDTF">2025-05-28T11:00:08Z</dcterms:modified>
</cp:coreProperties>
</file>