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dria\Desktop\data-analyst-portfolio\portfolio_projects\employee-masterlist-sql-portfolio\data\"/>
    </mc:Choice>
  </mc:AlternateContent>
  <xr:revisionPtr revIDLastSave="0" documentId="13_ncr:1_{DCA79BC7-A9DA-4ECE-A9C5-29196C52B396}" xr6:coauthVersionLast="47" xr6:coauthVersionMax="47" xr10:uidLastSave="{00000000-0000-0000-0000-000000000000}"/>
  <bookViews>
    <workbookView xWindow="-120" yWindow="-120" windowWidth="29040" windowHeight="15720" xr2:uid="{00000000-000D-0000-FFFF-FFFF00000000}"/>
  </bookViews>
  <sheets>
    <sheet name="dashboard" sheetId="16" r:id="rId1"/>
    <sheet name="pivot_tables" sheetId="14" r:id="rId2"/>
    <sheet name="employee_assignment_view" sheetId="18" r:id="rId3"/>
  </sheets>
  <definedNames>
    <definedName name="_xlchart.v1.4" hidden="1">employee_assignment_view!$L$2:$L$201</definedName>
    <definedName name="_xlchart.v5.0" hidden="1">pivot_tables!$F$25</definedName>
    <definedName name="_xlchart.v5.1" hidden="1">pivot_tables!$F$26:$F$35</definedName>
    <definedName name="_xlchart.v5.2" hidden="1">pivot_tables!$G$25</definedName>
    <definedName name="_xlchart.v5.3" hidden="1">pivot_tables!$G$26:$G$35</definedName>
    <definedName name="ExternalData_1" localSheetId="2" hidden="1">employee_assignment_view!$A$1:$M$201</definedName>
    <definedName name="Slicer_Cluster_Manager_Name">#N/A</definedName>
    <definedName name="Slicer_Line_of_Business">#N/A</definedName>
    <definedName name="Slicer_Month">#N/A</definedName>
    <definedName name="Slicer_Supervisor_Nam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7" i="18" l="1"/>
  <c r="F213" i="18"/>
  <c r="N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O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D6" i="14"/>
  <c r="P3" i="14"/>
  <c r="O3" i="14"/>
  <c r="O1" i="14"/>
  <c r="J1" i="14"/>
  <c r="D16" i="14"/>
  <c r="D14" i="14"/>
  <c r="D15"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11BDC4-B979-474F-B35C-9852C726D5FC}" keepAlive="1" name="Query - employee_assignment_view" description="Connection to the 'employee_assignment_view' query in the workbook." type="5" refreshedVersion="8" background="1" saveData="1">
    <dbPr connection="Provider=Microsoft.Mashup.OleDb.1;Data Source=$Workbook$;Location=employee_assignment_view;Extended Properties=&quot;&quot;" command="SELECT * FROM [employee_assignment_view]"/>
  </connection>
</connections>
</file>

<file path=xl/sharedStrings.xml><?xml version="1.0" encoding="utf-8"?>
<sst xmlns="http://schemas.openxmlformats.org/spreadsheetml/2006/main" count="1646" uniqueCount="361">
  <si>
    <t>employee_id</t>
  </si>
  <si>
    <t>gender</t>
  </si>
  <si>
    <t>location</t>
  </si>
  <si>
    <t>Male</t>
  </si>
  <si>
    <t>Female</t>
  </si>
  <si>
    <t>Brown</t>
  </si>
  <si>
    <t>Johnson</t>
  </si>
  <si>
    <t>Emily</t>
  </si>
  <si>
    <t>Sophia</t>
  </si>
  <si>
    <t>Martinez</t>
  </si>
  <si>
    <t>James</t>
  </si>
  <si>
    <t>David</t>
  </si>
  <si>
    <t>Billing</t>
  </si>
  <si>
    <t>Accounts Receivable</t>
  </si>
  <si>
    <t>Order Management</t>
  </si>
  <si>
    <t>Cash Application</t>
  </si>
  <si>
    <t>Garcia</t>
  </si>
  <si>
    <t>Daniel</t>
  </si>
  <si>
    <t>Lopez</t>
  </si>
  <si>
    <t>Rebecca</t>
  </si>
  <si>
    <t>Scott</t>
  </si>
  <si>
    <t>Foster</t>
  </si>
  <si>
    <t>Laura</t>
  </si>
  <si>
    <t>Miller</t>
  </si>
  <si>
    <t>Matthew</t>
  </si>
  <si>
    <t>Wood</t>
  </si>
  <si>
    <t>Mitchell</t>
  </si>
  <si>
    <t>Parker</t>
  </si>
  <si>
    <t>Robinson</t>
  </si>
  <si>
    <t>Sarah</t>
  </si>
  <si>
    <t>Megan</t>
  </si>
  <si>
    <t>Clark</t>
  </si>
  <si>
    <t>Edward</t>
  </si>
  <si>
    <t>Harris</t>
  </si>
  <si>
    <t>Tina</t>
  </si>
  <si>
    <t>Nelson</t>
  </si>
  <si>
    <t>Jessica</t>
  </si>
  <si>
    <t>Kevin</t>
  </si>
  <si>
    <t>Rodriguez</t>
  </si>
  <si>
    <t>Lee</t>
  </si>
  <si>
    <t>Evans</t>
  </si>
  <si>
    <t>Diana</t>
  </si>
  <si>
    <t>Paula</t>
  </si>
  <si>
    <t>Adams</t>
  </si>
  <si>
    <t>Cole</t>
  </si>
  <si>
    <t>Ryan</t>
  </si>
  <si>
    <t>Row Labels</t>
  </si>
  <si>
    <t>Grand Total</t>
  </si>
  <si>
    <t>Employee_First_Name</t>
  </si>
  <si>
    <t>Employee_Last_Name</t>
  </si>
  <si>
    <t>Supervisor_Name</t>
  </si>
  <si>
    <t>Cluster_Manager_Name</t>
  </si>
  <si>
    <t>Line_of_Business</t>
  </si>
  <si>
    <t>assigned_date</t>
  </si>
  <si>
    <t>Makati</t>
  </si>
  <si>
    <t>Evan Green</t>
  </si>
  <si>
    <t>Bob Smith</t>
  </si>
  <si>
    <t>Taguig</t>
  </si>
  <si>
    <t>Diane Taylor</t>
  </si>
  <si>
    <t>Quezon City</t>
  </si>
  <si>
    <t>Wilson</t>
  </si>
  <si>
    <t>Pasig</t>
  </si>
  <si>
    <t>Charlie Brown</t>
  </si>
  <si>
    <t>Alice Johnson</t>
  </si>
  <si>
    <t>Olivia</t>
  </si>
  <si>
    <t>Mandaluyong</t>
  </si>
  <si>
    <t>Manila</t>
  </si>
  <si>
    <t>Las Piñas</t>
  </si>
  <si>
    <t>Parañaque</t>
  </si>
  <si>
    <t>Caloocan</t>
  </si>
  <si>
    <t>Ethan</t>
  </si>
  <si>
    <t>San Juan</t>
  </si>
  <si>
    <t>Aaron</t>
  </si>
  <si>
    <t>Brenda</t>
  </si>
  <si>
    <t>King</t>
  </si>
  <si>
    <t>Cameron</t>
  </si>
  <si>
    <t>Simmons</t>
  </si>
  <si>
    <t>Fiona</t>
  </si>
  <si>
    <t>Black</t>
  </si>
  <si>
    <t>George</t>
  </si>
  <si>
    <t>Lisa White</t>
  </si>
  <si>
    <t>Michael Thompson</t>
  </si>
  <si>
    <t>Hannah</t>
  </si>
  <si>
    <t>Stewart</t>
  </si>
  <si>
    <t>Mark Johnson</t>
  </si>
  <si>
    <t>Isaac</t>
  </si>
  <si>
    <t>Warren</t>
  </si>
  <si>
    <t>Hill</t>
  </si>
  <si>
    <t>Natalie</t>
  </si>
  <si>
    <t>Oscar</t>
  </si>
  <si>
    <t>Campbell</t>
  </si>
  <si>
    <t>Quincy</t>
  </si>
  <si>
    <t>Samuel</t>
  </si>
  <si>
    <t>Count of Employee_First_Name</t>
  </si>
  <si>
    <t>hire_date</t>
  </si>
  <si>
    <t>termination_date</t>
  </si>
  <si>
    <t>Cebu City</t>
  </si>
  <si>
    <t>Isabella</t>
  </si>
  <si>
    <t>Reyes</t>
  </si>
  <si>
    <t>Davao City</t>
  </si>
  <si>
    <t>Liam</t>
  </si>
  <si>
    <t>Cruz</t>
  </si>
  <si>
    <t>City</t>
  </si>
  <si>
    <t>Count of Employee</t>
  </si>
  <si>
    <t>EMPLOYEE MASTERLIST DASHBOARD</t>
  </si>
  <si>
    <t>Description:
A centralized dashboard for tracking and managing employee information, including names, departments, roles, and statuses.</t>
  </si>
  <si>
    <t>Company_Tenure_Years</t>
  </si>
  <si>
    <t>Assignment_Tenure_Days</t>
  </si>
  <si>
    <t xml:space="preserve"> Company_Tenure_Years</t>
  </si>
  <si>
    <t>Year</t>
  </si>
  <si>
    <t>Month</t>
  </si>
  <si>
    <t>Count of hire_date</t>
  </si>
  <si>
    <t>Count of hire</t>
  </si>
  <si>
    <t>Count of termination</t>
  </si>
  <si>
    <t>Muntinlupa</t>
  </si>
  <si>
    <t>2018</t>
  </si>
  <si>
    <t>2019</t>
  </si>
  <si>
    <t>2020</t>
  </si>
  <si>
    <t>2021</t>
  </si>
  <si>
    <t>2022</t>
  </si>
  <si>
    <t>John</t>
  </si>
  <si>
    <t>Doe</t>
  </si>
  <si>
    <t>Jane</t>
  </si>
  <si>
    <t>Smith</t>
  </si>
  <si>
    <t>Michael</t>
  </si>
  <si>
    <t>Williams</t>
  </si>
  <si>
    <t>Taguig City</t>
  </si>
  <si>
    <t>Juan</t>
  </si>
  <si>
    <t>Dela Cruz</t>
  </si>
  <si>
    <t>Maria</t>
  </si>
  <si>
    <t>Santos</t>
  </si>
  <si>
    <t>Carlos</t>
  </si>
  <si>
    <t>Mendoza</t>
  </si>
  <si>
    <t>Rizal</t>
  </si>
  <si>
    <t>Bulacan</t>
  </si>
  <si>
    <t>Angela</t>
  </si>
  <si>
    <t>Laguna</t>
  </si>
  <si>
    <t>Fernando</t>
  </si>
  <si>
    <t>Calvin</t>
  </si>
  <si>
    <t>Torres</t>
  </si>
  <si>
    <t>Eric</t>
  </si>
  <si>
    <t>Hickman</t>
  </si>
  <si>
    <t>Jeffrey</t>
  </si>
  <si>
    <t>Jefferson</t>
  </si>
  <si>
    <t>Cavite</t>
  </si>
  <si>
    <t>Lisa</t>
  </si>
  <si>
    <t>Snyder</t>
  </si>
  <si>
    <t>Jasmine</t>
  </si>
  <si>
    <t>Kent</t>
  </si>
  <si>
    <t>William</t>
  </si>
  <si>
    <t>Bradford</t>
  </si>
  <si>
    <t>Bobby</t>
  </si>
  <si>
    <t>Hancock</t>
  </si>
  <si>
    <t>Pasay</t>
  </si>
  <si>
    <t>Rachel</t>
  </si>
  <si>
    <t>Lamb</t>
  </si>
  <si>
    <t>Jennifer</t>
  </si>
  <si>
    <t>Whitaker</t>
  </si>
  <si>
    <t>Julie</t>
  </si>
  <si>
    <t>Park</t>
  </si>
  <si>
    <t>Wilkinson</t>
  </si>
  <si>
    <t>Andrew</t>
  </si>
  <si>
    <t>Collins</t>
  </si>
  <si>
    <t>Dana</t>
  </si>
  <si>
    <t>Davis</t>
  </si>
  <si>
    <t>Kidd</t>
  </si>
  <si>
    <t>Mia</t>
  </si>
  <si>
    <t>Hicks</t>
  </si>
  <si>
    <t>Russell</t>
  </si>
  <si>
    <t>Norris</t>
  </si>
  <si>
    <t>Andrea</t>
  </si>
  <si>
    <t>Herrera</t>
  </si>
  <si>
    <t>Melanie</t>
  </si>
  <si>
    <t>Gould</t>
  </si>
  <si>
    <t>Christine</t>
  </si>
  <si>
    <t>Hanna</t>
  </si>
  <si>
    <t>Jason</t>
  </si>
  <si>
    <t>Aguilar</t>
  </si>
  <si>
    <t>Lowe</t>
  </si>
  <si>
    <t>Anthony</t>
  </si>
  <si>
    <t>Bush</t>
  </si>
  <si>
    <t>Brian</t>
  </si>
  <si>
    <t>Chung</t>
  </si>
  <si>
    <t>West</t>
  </si>
  <si>
    <t>Victor</t>
  </si>
  <si>
    <t>Christian</t>
  </si>
  <si>
    <t>Cheryl</t>
  </si>
  <si>
    <t>Rocha</t>
  </si>
  <si>
    <t>Lori</t>
  </si>
  <si>
    <t>Novak</t>
  </si>
  <si>
    <t>Joseph</t>
  </si>
  <si>
    <t>Wright</t>
  </si>
  <si>
    <t>Kristen</t>
  </si>
  <si>
    <t>Walker</t>
  </si>
  <si>
    <t>Stephen</t>
  </si>
  <si>
    <t>Kenneth</t>
  </si>
  <si>
    <t>Mason</t>
  </si>
  <si>
    <t>Stephanie</t>
  </si>
  <si>
    <t>Sullivan</t>
  </si>
  <si>
    <t>Catherine</t>
  </si>
  <si>
    <t>Roberson</t>
  </si>
  <si>
    <t>Dale</t>
  </si>
  <si>
    <t>Thompson</t>
  </si>
  <si>
    <t>Melissa</t>
  </si>
  <si>
    <t>Sean</t>
  </si>
  <si>
    <t>Taylor</t>
  </si>
  <si>
    <t>Chris</t>
  </si>
  <si>
    <t>Wiggins</t>
  </si>
  <si>
    <t>Roberto</t>
  </si>
  <si>
    <t>Morgan</t>
  </si>
  <si>
    <t>Teresa</t>
  </si>
  <si>
    <t>Phillips</t>
  </si>
  <si>
    <t>Richard</t>
  </si>
  <si>
    <t>Jones</t>
  </si>
  <si>
    <t>Samantha</t>
  </si>
  <si>
    <t>Castro</t>
  </si>
  <si>
    <t>Nicholas</t>
  </si>
  <si>
    <t>Gonzalez</t>
  </si>
  <si>
    <t>Joyce</t>
  </si>
  <si>
    <t>Hoffman</t>
  </si>
  <si>
    <t>Donna</t>
  </si>
  <si>
    <t>Kane</t>
  </si>
  <si>
    <t>Sara</t>
  </si>
  <si>
    <t>Short</t>
  </si>
  <si>
    <t>Jackie</t>
  </si>
  <si>
    <t>Sims</t>
  </si>
  <si>
    <t>Martin</t>
  </si>
  <si>
    <t>Soto</t>
  </si>
  <si>
    <t>Ruiz</t>
  </si>
  <si>
    <t>Elizabeth</t>
  </si>
  <si>
    <t>Green</t>
  </si>
  <si>
    <t>Stacy</t>
  </si>
  <si>
    <t>Kaiser</t>
  </si>
  <si>
    <t>Kristina</t>
  </si>
  <si>
    <t>Harper</t>
  </si>
  <si>
    <t>Paul</t>
  </si>
  <si>
    <t>Dawn</t>
  </si>
  <si>
    <t>Hernandez</t>
  </si>
  <si>
    <t>Love</t>
  </si>
  <si>
    <t>Carter</t>
  </si>
  <si>
    <t>Rodney</t>
  </si>
  <si>
    <t>Fischer</t>
  </si>
  <si>
    <t>Kristin</t>
  </si>
  <si>
    <t>Chavez</t>
  </si>
  <si>
    <t>Crystal</t>
  </si>
  <si>
    <t>Gibson</t>
  </si>
  <si>
    <t>Todd</t>
  </si>
  <si>
    <t>Merritt</t>
  </si>
  <si>
    <t>Ashley</t>
  </si>
  <si>
    <t>Frey</t>
  </si>
  <si>
    <t>Chase</t>
  </si>
  <si>
    <t>Beard</t>
  </si>
  <si>
    <t>Shannon</t>
  </si>
  <si>
    <t>Reese</t>
  </si>
  <si>
    <t>Joshua</t>
  </si>
  <si>
    <t>Long</t>
  </si>
  <si>
    <t>Benjamin</t>
  </si>
  <si>
    <t>Cox</t>
  </si>
  <si>
    <t>Fernandez</t>
  </si>
  <si>
    <t>Le</t>
  </si>
  <si>
    <t>Tyler</t>
  </si>
  <si>
    <t>Lynch</t>
  </si>
  <si>
    <t>Vanessa</t>
  </si>
  <si>
    <t>Oneill</t>
  </si>
  <si>
    <t>Dustin</t>
  </si>
  <si>
    <t>Ramirez</t>
  </si>
  <si>
    <t>Tiffany</t>
  </si>
  <si>
    <t>Stevens</t>
  </si>
  <si>
    <t>Sanchez</t>
  </si>
  <si>
    <t>Decker</t>
  </si>
  <si>
    <t>Vincent</t>
  </si>
  <si>
    <t>Arnold</t>
  </si>
  <si>
    <t>Reeves</t>
  </si>
  <si>
    <t>Crawford</t>
  </si>
  <si>
    <t>Linda</t>
  </si>
  <si>
    <t>Arellano</t>
  </si>
  <si>
    <t>Kaitlin</t>
  </si>
  <si>
    <t>Clarke</t>
  </si>
  <si>
    <t>Amanda</t>
  </si>
  <si>
    <t>Johns</t>
  </si>
  <si>
    <t>Margaret</t>
  </si>
  <si>
    <t>Hartman</t>
  </si>
  <si>
    <t>Curtis</t>
  </si>
  <si>
    <t>Khan</t>
  </si>
  <si>
    <t>Jesus</t>
  </si>
  <si>
    <t>Carney</t>
  </si>
  <si>
    <t>Adam</t>
  </si>
  <si>
    <t>Hunt</t>
  </si>
  <si>
    <t>Greene</t>
  </si>
  <si>
    <t>Wong</t>
  </si>
  <si>
    <t>Hayes</t>
  </si>
  <si>
    <t>Tracey</t>
  </si>
  <si>
    <t>Patricia</t>
  </si>
  <si>
    <t>Perez</t>
  </si>
  <si>
    <t>Peggy</t>
  </si>
  <si>
    <t>Michelle</t>
  </si>
  <si>
    <t>Dean</t>
  </si>
  <si>
    <t>Parsons</t>
  </si>
  <si>
    <t>Deanna</t>
  </si>
  <si>
    <t>Christopher</t>
  </si>
  <si>
    <t>Hobbs</t>
  </si>
  <si>
    <t>Olson</t>
  </si>
  <si>
    <t>Lindsey</t>
  </si>
  <si>
    <t>Rice</t>
  </si>
  <si>
    <t>Miranda</t>
  </si>
  <si>
    <t>Ray</t>
  </si>
  <si>
    <t>Moss</t>
  </si>
  <si>
    <t>Amy</t>
  </si>
  <si>
    <t>Schneider</t>
  </si>
  <si>
    <t>Robin</t>
  </si>
  <si>
    <t>Zuniga</t>
  </si>
  <si>
    <t>Larry</t>
  </si>
  <si>
    <t>Anita</t>
  </si>
  <si>
    <t>Campos</t>
  </si>
  <si>
    <t>Karen</t>
  </si>
  <si>
    <t>Barry</t>
  </si>
  <si>
    <t>Contreras</t>
  </si>
  <si>
    <t>Floyd</t>
  </si>
  <si>
    <t>Bethany</t>
  </si>
  <si>
    <t>Houston</t>
  </si>
  <si>
    <t>Moore</t>
  </si>
  <si>
    <t>Gary</t>
  </si>
  <si>
    <t>Bauer</t>
  </si>
  <si>
    <t>Heath</t>
  </si>
  <si>
    <t>Murphy</t>
  </si>
  <si>
    <t>Katrina</t>
  </si>
  <si>
    <t>Vaughn</t>
  </si>
  <si>
    <t>Whitehead</t>
  </si>
  <si>
    <t>Alexandra</t>
  </si>
  <si>
    <t>Corey</t>
  </si>
  <si>
    <t>Reed</t>
  </si>
  <si>
    <t>Jacob</t>
  </si>
  <si>
    <t>Hess</t>
  </si>
  <si>
    <t>Gloria</t>
  </si>
  <si>
    <t>Kelley</t>
  </si>
  <si>
    <t>Jenna</t>
  </si>
  <si>
    <t>Brennan</t>
  </si>
  <si>
    <t>Salinas</t>
  </si>
  <si>
    <t>Cuevas</t>
  </si>
  <si>
    <t>Priscilla</t>
  </si>
  <si>
    <t>Luke</t>
  </si>
  <si>
    <t>Zavala</t>
  </si>
  <si>
    <t>Jose</t>
  </si>
  <si>
    <t>Morris</t>
  </si>
  <si>
    <t>Loretta</t>
  </si>
  <si>
    <t>Shepherd</t>
  </si>
  <si>
    <t>Brandy</t>
  </si>
  <si>
    <t>Olsen</t>
  </si>
  <si>
    <t>Debra</t>
  </si>
  <si>
    <t>Cook</t>
  </si>
  <si>
    <t>Flowers</t>
  </si>
  <si>
    <t>Thomas</t>
  </si>
  <si>
    <t>Holt</t>
  </si>
  <si>
    <t>Spencer</t>
  </si>
  <si>
    <t>Jeremy</t>
  </si>
  <si>
    <t>Gregg</t>
  </si>
  <si>
    <t>Dunn</t>
  </si>
  <si>
    <t>Johnny</t>
  </si>
  <si>
    <t>Higgins</t>
  </si>
  <si>
    <t>Count of termination_date</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</si>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</sst>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36"/>
      <color theme="4" tint="-0.499984740745262"/>
      <name val="Calibri"/>
      <family val="2"/>
      <scheme val="minor"/>
    </font>
    <font>
      <b/>
      <sz val="11"/>
      <color theme="4" tint="-0.499984740745262"/>
      <name val="Calibri"/>
      <family val="2"/>
      <scheme val="minor"/>
    </font>
    <font>
      <b/>
      <sz val="40"/>
      <color theme="4" tint="-0.499984740745262"/>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14" fontId="0" fillId="0" borderId="0" xfId="0" applyNumberFormat="1"/>
    <xf numFmtId="43" fontId="0" fillId="0" borderId="0" xfId="0" applyNumberFormat="1"/>
    <xf numFmtId="0" fontId="0" fillId="2" borderId="0" xfId="0" applyFill="1"/>
    <xf numFmtId="2"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left" vertical="top" wrapText="1"/>
    </xf>
    <xf numFmtId="0" fontId="0" fillId="3" borderId="0" xfId="0" applyFill="1"/>
  </cellXfs>
  <cellStyles count="1">
    <cellStyle name="Normal" xfId="0" builtinId="0"/>
  </cellStyles>
  <dxfs count="13">
    <dxf>
      <numFmt numFmtId="19" formatCode="m/d/yyyy"/>
    </dxf>
    <dxf>
      <numFmt numFmtId="0" formatCode="General"/>
    </dxf>
    <dxf>
      <numFmt numFmtId="27" formatCode="m/d/yyyy\ h:mm"/>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[pivot_tables.xlsx]pivot_tables!LOB Count</c:name>
    <c:fmtId val="9"/>
  </c:pivotSource>
  <c:chart>
    <c:title>
      <c:tx>
        <c:rich>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r>
              <a:rPr lang="en-US" sz="1800" b="0">
                <a:solidFill>
                  <a:schemeClr val="bg1">
                    <a:lumMod val="50000"/>
                  </a:schemeClr>
                </a:solidFill>
              </a:rPr>
              <a:t>Lines of Business - HC</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pivot_tables!$A$6:$A$10</c:f>
              <c:strCache>
                <c:ptCount val="4"/>
                <c:pt idx="0">
                  <c:v>Order Management</c:v>
                </c:pt>
                <c:pt idx="1">
                  <c:v>Billing</c:v>
                </c:pt>
                <c:pt idx="2">
                  <c:v>Accounts Receivable</c:v>
                </c:pt>
                <c:pt idx="3">
                  <c:v>Cash Application</c:v>
                </c:pt>
              </c:strCache>
            </c:strRef>
          </c:cat>
          <c:val>
            <c:numRef>
              <c:f>pivot_tables!$B$6:$B$10</c:f>
              <c:numCache>
                <c:formatCode>General</c:formatCode>
                <c:ptCount val="4"/>
                <c:pt idx="0">
                  <c:v>41</c:v>
                </c:pt>
                <c:pt idx="1">
                  <c:v>52</c:v>
                </c:pt>
                <c:pt idx="2">
                  <c:v>81</c:v>
                </c:pt>
                <c:pt idx="3">
                  <c:v>26</c:v>
                </c:pt>
              </c:numCache>
            </c:numRef>
          </c:val>
          <c:extLst>
            <c:ext xmlns:c16="http://schemas.microsoft.com/office/drawing/2014/chart" uri="{C3380CC4-5D6E-409C-BE32-E72D297353CC}">
              <c16:uniqueId val="{00000000-B97B-4737-A7A5-DE3A9FBC9CCE}"/>
            </c:ext>
          </c:extLst>
        </c:ser>
        <c:dLbls>
          <c:dLblPos val="inEnd"/>
          <c:showLegendKey val="0"/>
          <c:showVal val="1"/>
          <c:showCatName val="0"/>
          <c:showSerName val="0"/>
          <c:showPercent val="0"/>
          <c:showBubbleSize val="0"/>
        </c:dLbls>
        <c:gapWidth val="120"/>
        <c:overlap val="-27"/>
        <c:axId val="680551615"/>
        <c:axId val="680550655"/>
      </c:barChart>
      <c:catAx>
        <c:axId val="6805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0655"/>
        <c:crosses val="autoZero"/>
        <c:auto val="1"/>
        <c:lblAlgn val="ctr"/>
        <c:lblOffset val="100"/>
        <c:noMultiLvlLbl val="0"/>
      </c:catAx>
      <c:valAx>
        <c:axId val="6805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5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[pivot_tables.xlsx]pivot_tables!Gender</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pivot_tables!$B$13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DA-4ED0-8D0F-D76051EEB54A}"/>
              </c:ext>
            </c:extLst>
          </c:dPt>
          <c:dPt>
            <c:idx val="1"/>
            <c:bubble3D val="0"/>
            <c:spPr>
              <a:solidFill>
                <a:schemeClr val="accent3"/>
              </a:solidFill>
              <a:ln>
                <a:noFill/>
              </a:ln>
              <a:effectLst/>
            </c:spPr>
            <c:extLst>
              <c:ext xmlns:c16="http://schemas.microsoft.com/office/drawing/2014/chart" uri="{C3380CC4-5D6E-409C-BE32-E72D297353CC}">
                <c16:uniqueId val="{00000003-FDDA-4ED0-8D0F-D76051EEB54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pivot_tables!$A$14:$A$16</c:f>
              <c:strCache>
                <c:ptCount val="2"/>
                <c:pt idx="0">
                  <c:v>Male</c:v>
                </c:pt>
                <c:pt idx="1">
                  <c:v>Female</c:v>
                </c:pt>
              </c:strCache>
            </c:strRef>
          </c:cat>
          <c:val>
            <c:numRef>
              <c:f>pivot_tables!$B$14:$B$16</c:f>
              <c:numCache>
                <c:formatCode>General</c:formatCode>
                <c:ptCount val="2"/>
                <c:pt idx="0">
                  <c:v>101</c:v>
                </c:pt>
                <c:pt idx="1">
                  <c:v>99</c:v>
                </c:pt>
              </c:numCache>
            </c:numRef>
          </c:val>
          <c:extLst>
            <c:ext xmlns:c16="http://schemas.microsoft.com/office/drawing/2014/chart" uri="{C3380CC4-5D6E-409C-BE32-E72D297353CC}">
              <c16:uniqueId val="{00000000-6266-49CA-976D-DFEAEAE32D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[pivot_tables.xlsx]pivot_tables!Team Leader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Leaders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pivot_tables!$F$6:$F$15</c:f>
              <c:multiLvlStrCache>
                <c:ptCount val="5"/>
                <c:lvl>
                  <c:pt idx="0">
                    <c:v>Charlie Brown</c:v>
                  </c:pt>
                  <c:pt idx="1">
                    <c:v>Diane Taylor</c:v>
                  </c:pt>
                  <c:pt idx="2">
                    <c:v>Evan Green</c:v>
                  </c:pt>
                  <c:pt idx="3">
                    <c:v>Lisa White</c:v>
                  </c:pt>
                  <c:pt idx="4">
                    <c:v>Mark Johnson</c:v>
                  </c:pt>
                </c:lvl>
                <c:lvl>
                  <c:pt idx="0">
                    <c:v>Order Management</c:v>
                  </c:pt>
                  <c:pt idx="1">
                    <c:v>Billing</c:v>
                  </c:pt>
                  <c:pt idx="2">
                    <c:v>Accounts Receivable</c:v>
                  </c:pt>
                  <c:pt idx="4">
                    <c:v>Cash Application</c:v>
                  </c:pt>
                </c:lvl>
              </c:multiLvlStrCache>
            </c:multiLvlStrRef>
          </c:cat>
          <c:val>
            <c:numRef>
              <c:f>pivot_tables!$G$6:$G$15</c:f>
              <c:numCache>
                <c:formatCode>General</c:formatCode>
                <c:ptCount val="5"/>
                <c:pt idx="0">
                  <c:v>41</c:v>
                </c:pt>
                <c:pt idx="1">
                  <c:v>52</c:v>
                </c:pt>
                <c:pt idx="2">
                  <c:v>43</c:v>
                </c:pt>
                <c:pt idx="3">
                  <c:v>38</c:v>
                </c:pt>
                <c:pt idx="4">
                  <c:v>26</c:v>
                </c:pt>
              </c:numCache>
            </c:numRef>
          </c:val>
          <c:extLst>
            <c:ext xmlns:c16="http://schemas.microsoft.com/office/drawing/2014/chart" uri="{C3380CC4-5D6E-409C-BE32-E72D297353CC}">
              <c16:uniqueId val="{00000000-EB24-42EF-B796-3C57DB3DEEEE}"/>
            </c:ext>
          </c:extLst>
        </c:ser>
        <c:dLbls>
          <c:dLblPos val="ctr"/>
          <c:showLegendKey val="0"/>
          <c:showVal val="1"/>
          <c:showCatName val="0"/>
          <c:showSerName val="0"/>
          <c:showPercent val="0"/>
          <c:showBubbleSize val="0"/>
        </c:dLbls>
        <c:gapWidth val="75"/>
        <c:axId val="137518815"/>
        <c:axId val="1205498015"/>
      </c:barChart>
      <c:catAx>
        <c:axId val="1375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98015"/>
        <c:crosses val="autoZero"/>
        <c:auto val="1"/>
        <c:lblAlgn val="ctr"/>
        <c:lblOffset val="100"/>
        <c:noMultiLvlLbl val="0"/>
      </c:catAx>
      <c:valAx>
        <c:axId val="120549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1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[pivot_tables.xlsx]pivot_tables!Tenure</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Company Tenure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pivot_tables!$J$5</c:f>
              <c:strCache>
                <c:ptCount val="1"/>
                <c:pt idx="0">
                  <c:v> Company_Tenure_Years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pivot_tables!$I$6:$I$10</c:f>
              <c:strCache>
                <c:ptCount val="4"/>
                <c:pt idx="0">
                  <c:v>Order Management</c:v>
                </c:pt>
                <c:pt idx="1">
                  <c:v>Billing</c:v>
                </c:pt>
                <c:pt idx="2">
                  <c:v>Accounts Receivable</c:v>
                </c:pt>
                <c:pt idx="3">
                  <c:v>Cash Application</c:v>
                </c:pt>
              </c:strCache>
            </c:strRef>
          </c:cat>
          <c:val>
            <c:numRef>
              <c:f>pivot_tables!$J$6:$J$10</c:f>
              <c:numCache>
                <c:formatCode>_(* #,##0.00_);_(* \(#,##0.00\);_(* "-"??_);_(@_)</c:formatCode>
                <c:ptCount val="4"/>
                <c:pt idx="0">
                  <c:v>6.1621951219512194</c:v>
                </c:pt>
                <c:pt idx="1">
                  <c:v>5.8982692307692295</c:v>
                </c:pt>
                <c:pt idx="2">
                  <c:v>4.6070370370370375</c:v>
                </c:pt>
                <c:pt idx="3">
                  <c:v>3.5080769230769233</c:v>
                </c:pt>
              </c:numCache>
            </c:numRef>
          </c:val>
          <c:extLst>
            <c:ext xmlns:c16="http://schemas.microsoft.com/office/drawing/2014/chart" uri="{C3380CC4-5D6E-409C-BE32-E72D297353CC}">
              <c16:uniqueId val="{00000000-514A-4B3D-B060-79C84E7CD2BD}"/>
            </c:ext>
          </c:extLst>
        </c:ser>
        <c:dLbls>
          <c:showLegendKey val="0"/>
          <c:showVal val="1"/>
          <c:showCatName val="0"/>
          <c:showSerName val="0"/>
          <c:showPercent val="0"/>
          <c:showBubbleSize val="0"/>
        </c:dLbls>
        <c:gapWidth val="75"/>
        <c:overlap val="-25"/>
        <c:axId val="1115283935"/>
        <c:axId val="1115284415"/>
      </c:barChart>
      <c:lineChart>
        <c:grouping val="standard"/>
        <c:varyColors val="0"/>
        <c:ser>
          <c:idx val="1"/>
          <c:order val="1"/>
          <c:tx>
            <c:strRef>
              <c:f>pivot_tables!$K$5</c:f>
              <c:strCache>
                <c:ptCount val="1"/>
                <c:pt idx="0">
                  <c:v>Count of Employee</c:v>
                </c:pt>
              </c:strCache>
            </c:strRef>
          </c:tx>
          <c:spPr>
            <a:ln w="28575" cap="rnd">
              <a:solidFill>
                <a:schemeClr val="accent2"/>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pivot_tables!$I$6:$I$10</c:f>
              <c:strCache>
                <c:ptCount val="4"/>
                <c:pt idx="0">
                  <c:v>Order Management</c:v>
                </c:pt>
                <c:pt idx="1">
                  <c:v>Billing</c:v>
                </c:pt>
                <c:pt idx="2">
                  <c:v>Accounts Receivable</c:v>
                </c:pt>
                <c:pt idx="3">
                  <c:v>Cash Application</c:v>
                </c:pt>
              </c:strCache>
            </c:strRef>
          </c:cat>
          <c:val>
            <c:numRef>
              <c:f>pivot_tables!$K$6:$K$10</c:f>
              <c:numCache>
                <c:formatCode>_(* #,##0.00_);_(* \(#,##0.00\);_(* "-"??_);_(@_)</c:formatCode>
                <c:ptCount val="4"/>
                <c:pt idx="0">
                  <c:v>41</c:v>
                </c:pt>
                <c:pt idx="1">
                  <c:v>52</c:v>
                </c:pt>
                <c:pt idx="2">
                  <c:v>81</c:v>
                </c:pt>
                <c:pt idx="3">
                  <c:v>26</c:v>
                </c:pt>
              </c:numCache>
            </c:numRef>
          </c:val>
          <c:smooth val="0"/>
          <c:extLst>
            <c:ext xmlns:c16="http://schemas.microsoft.com/office/drawing/2014/chart" uri="{C3380CC4-5D6E-409C-BE32-E72D297353CC}">
              <c16:uniqueId val="{00000001-514A-4B3D-B060-79C84E7CD2BD}"/>
            </c:ext>
          </c:extLst>
        </c:ser>
        <c:dLbls>
          <c:showLegendKey val="0"/>
          <c:showVal val="1"/>
          <c:showCatName val="0"/>
          <c:showSerName val="0"/>
          <c:showPercent val="0"/>
          <c:showBubbleSize val="0"/>
        </c:dLbls>
        <c:marker val="1"/>
        <c:smooth val="0"/>
        <c:axId val="1216996575"/>
        <c:axId val="1216996095"/>
      </c:lineChart>
      <c:catAx>
        <c:axId val="111528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4415"/>
        <c:crosses val="autoZero"/>
        <c:auto val="1"/>
        <c:lblAlgn val="ctr"/>
        <c:lblOffset val="100"/>
        <c:noMultiLvlLbl val="0"/>
      </c:catAx>
      <c:valAx>
        <c:axId val="11152844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83935"/>
        <c:crosses val="autoZero"/>
        <c:crossBetween val="between"/>
      </c:valAx>
      <c:valAx>
        <c:axId val="1216996095"/>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96575"/>
        <c:crosses val="max"/>
        <c:crossBetween val="between"/>
      </c:valAx>
      <c:catAx>
        <c:axId val="1216996575"/>
        <c:scaling>
          <c:orientation val="minMax"/>
        </c:scaling>
        <c:delete val="1"/>
        <c:axPos val="b"/>
        <c:numFmt formatCode="General" sourceLinked="1"/>
        <c:majorTickMark val="out"/>
        <c:minorTickMark val="none"/>
        <c:tickLblPos val="nextTo"/>
        <c:crossAx val="1216996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[pivot_tables.xlsx]pivot_tables!Term Trend</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Monthly/Yearly Headcount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pivot_tables!$J$13</c:f>
              <c:strCache>
                <c:ptCount val="1"/>
                <c:pt idx="0">
                  <c:v>Count of hire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pivot_tables!$I$14:$I$18</c:f>
              <c:strCache>
                <c:ptCount val="5"/>
                <c:pt idx="0">
                  <c:v>2018</c:v>
                </c:pt>
                <c:pt idx="1">
                  <c:v>2019</c:v>
                </c:pt>
                <c:pt idx="2">
                  <c:v>2020</c:v>
                </c:pt>
                <c:pt idx="3">
                  <c:v>2021</c:v>
                </c:pt>
                <c:pt idx="4">
                  <c:v>2022</c:v>
                </c:pt>
              </c:strCache>
            </c:strRef>
          </c:cat>
          <c:val>
            <c:numRef>
              <c:f>pivot_tables!$J$14:$J$18</c:f>
              <c:numCache>
                <c:formatCode>General</c:formatCode>
                <c:ptCount val="5"/>
                <c:pt idx="0">
                  <c:v>39</c:v>
                </c:pt>
                <c:pt idx="1">
                  <c:v>42</c:v>
                </c:pt>
                <c:pt idx="2">
                  <c:v>54</c:v>
                </c:pt>
                <c:pt idx="3">
                  <c:v>46</c:v>
                </c:pt>
                <c:pt idx="4">
                  <c:v>19</c:v>
                </c:pt>
              </c:numCache>
            </c:numRef>
          </c:val>
          <c:extLst>
            <c:ext xmlns:c16="http://schemas.microsoft.com/office/drawing/2014/chart" uri="{C3380CC4-5D6E-409C-BE32-E72D297353CC}">
              <c16:uniqueId val="{00000000-5D29-4985-8D53-CA766E560CF7}"/>
            </c:ext>
          </c:extLst>
        </c:ser>
        <c:ser>
          <c:idx val="1"/>
          <c:order val="1"/>
          <c:tx>
            <c:strRef>
              <c:f>pivot_tables!$K$13</c:f>
              <c:strCache>
                <c:ptCount val="1"/>
                <c:pt idx="0">
                  <c:v>Count of termination</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pivot_tables!$I$14:$I$18</c:f>
              <c:strCache>
                <c:ptCount val="5"/>
                <c:pt idx="0">
                  <c:v>2018</c:v>
                </c:pt>
                <c:pt idx="1">
                  <c:v>2019</c:v>
                </c:pt>
                <c:pt idx="2">
                  <c:v>2020</c:v>
                </c:pt>
                <c:pt idx="3">
                  <c:v>2021</c:v>
                </c:pt>
                <c:pt idx="4">
                  <c:v>2022</c:v>
                </c:pt>
              </c:strCache>
            </c:strRef>
          </c:cat>
          <c:val>
            <c:numRef>
              <c:f>pivot_tables!$K$14:$K$18</c:f>
              <c:numCache>
                <c:formatCode>General</c:formatCode>
                <c:ptCount val="5"/>
                <c:pt idx="0">
                  <c:v>4</c:v>
                </c:pt>
                <c:pt idx="1">
                  <c:v>3</c:v>
                </c:pt>
                <c:pt idx="2">
                  <c:v>8</c:v>
                </c:pt>
                <c:pt idx="3">
                  <c:v>5</c:v>
                </c:pt>
                <c:pt idx="4">
                  <c:v>3</c:v>
                </c:pt>
              </c:numCache>
            </c:numRef>
          </c:val>
          <c:extLst>
            <c:ext xmlns:c16="http://schemas.microsoft.com/office/drawing/2014/chart" uri="{C3380CC4-5D6E-409C-BE32-E72D297353CC}">
              <c16:uniqueId val="{00000001-5D29-4985-8D53-CA766E560CF7}"/>
            </c:ext>
          </c:extLst>
        </c:ser>
        <c:dLbls>
          <c:showLegendKey val="0"/>
          <c:showVal val="1"/>
          <c:showCatName val="0"/>
          <c:showSerName val="0"/>
          <c:showPercent val="0"/>
          <c:showBubbleSize val="0"/>
        </c:dLbls>
        <c:gapWidth val="75"/>
        <c:axId val="1256637215"/>
        <c:axId val="1256635295"/>
      </c:barChart>
      <c:catAx>
        <c:axId val="12566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5295"/>
        <c:crosses val="autoZero"/>
        <c:auto val="1"/>
        <c:lblAlgn val="ctr"/>
        <c:lblOffset val="100"/>
        <c:noMultiLvlLbl val="0"/>
      </c:catAx>
      <c:valAx>
        <c:axId val="125663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3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[pivot_tables.xlsx]pivot_tables!Dept. Term and Hire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pivot_tables!$J$27</c:f>
              <c:strCache>
                <c:ptCount val="1"/>
                <c:pt idx="0">
                  <c:v>Count of hire_date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pivot_tables!$I$28:$I$31</c:f>
              <c:strCache>
                <c:ptCount val="4"/>
                <c:pt idx="0">
                  <c:v>Order Management</c:v>
                </c:pt>
                <c:pt idx="1">
                  <c:v>Billing</c:v>
                </c:pt>
                <c:pt idx="2">
                  <c:v>Accounts Receivable</c:v>
                </c:pt>
                <c:pt idx="3">
                  <c:v>Cash Application</c:v>
                </c:pt>
              </c:strCache>
            </c:strRef>
          </c:cat>
          <c:val>
            <c:numRef>
              <c:f>pivot_tables!$J$28:$J$31</c:f>
              <c:numCache>
                <c:formatCode>General</c:formatCode>
                <c:ptCount val="4"/>
                <c:pt idx="0">
                  <c:v>41</c:v>
                </c:pt>
                <c:pt idx="1">
                  <c:v>52</c:v>
                </c:pt>
                <c:pt idx="2">
                  <c:v>81</c:v>
                </c:pt>
                <c:pt idx="3">
                  <c:v>26</c:v>
                </c:pt>
              </c:numCache>
            </c:numRef>
          </c:val>
          <c:extLst>
            <c:ext xmlns:c16="http://schemas.microsoft.com/office/drawing/2014/chart" uri="{C3380CC4-5D6E-409C-BE32-E72D297353CC}">
              <c16:uniqueId val="{00000000-EF17-4D81-9E92-EA139CFB2EFC}"/>
            </c:ext>
          </c:extLst>
        </c:ser>
        <c:ser>
          <c:idx val="1"/>
          <c:order val="1"/>
          <c:tx>
            <c:strRef>
              <c:f>pivot_tables!$K$27</c:f>
              <c:strCache>
                <c:ptCount val="1"/>
                <c:pt idx="0">
                  <c:v>Count of termination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pivot_tables!$I$28:$I$31</c:f>
              <c:strCache>
                <c:ptCount val="4"/>
                <c:pt idx="0">
                  <c:v>Order Management</c:v>
                </c:pt>
                <c:pt idx="1">
                  <c:v>Billing</c:v>
                </c:pt>
                <c:pt idx="2">
                  <c:v>Accounts Receivable</c:v>
                </c:pt>
                <c:pt idx="3">
                  <c:v>Cash Application</c:v>
                </c:pt>
              </c:strCache>
            </c:strRef>
          </c:cat>
          <c:val>
            <c:numRef>
              <c:f>pivot_tables!$K$28:$K$31</c:f>
              <c:numCache>
                <c:formatCode>General</c:formatCode>
                <c:ptCount val="4"/>
                <c:pt idx="0">
                  <c:v>5</c:v>
                </c:pt>
                <c:pt idx="1">
                  <c:v>5</c:v>
                </c:pt>
                <c:pt idx="2">
                  <c:v>9</c:v>
                </c:pt>
                <c:pt idx="3">
                  <c:v>4</c:v>
                </c:pt>
              </c:numCache>
            </c:numRef>
          </c:val>
          <c:extLst>
            <c:ext xmlns:c16="http://schemas.microsoft.com/office/drawing/2014/chart" uri="{C3380CC4-5D6E-409C-BE32-E72D297353CC}">
              <c16:uniqueId val="{00000001-EF17-4D81-9E92-EA139CFB2EFC}"/>
            </c:ext>
          </c:extLst>
        </c:ser>
        <c:dLbls>
          <c:dLblPos val="outEnd"/>
          <c:showLegendKey val="0"/>
          <c:showVal val="1"/>
          <c:showCatName val="0"/>
          <c:showSerName val="0"/>
          <c:showPercent val="0"/>
          <c:showBubbleSize val="0"/>
        </c:dLbls>
        <c:gapWidth val="75"/>
        <c:overlap val="-25"/>
        <c:axId val="1118614783"/>
        <c:axId val="1118614303"/>
      </c:barChart>
      <c:catAx>
        <c:axId val="11186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303"/>
        <c:crosses val="autoZero"/>
        <c:auto val="1"/>
        <c:lblAlgn val="ctr"/>
        <c:lblOffset val="100"/>
        <c:noMultiLvlLbl val="0"/>
      </c:catAx>
      <c:valAx>
        <c:axId val="111861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1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Location </a:t>
            </a:r>
            <a:r>
              <a:rPr lang="en-US"/>
              <a:t>ocation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C6F6AB32-D467-474B-BD4F-0A2F91AA2524}">
          <cx:tx>
            <cx:txData>
              <cx:f>_xlchart.v5.2</cx:f>
              <cx:v>Count of Employee</cx:v>
            </cx:txData>
          </cx:tx>
          <cx:dataId val="0"/>
          <cx:layoutPr>
            <cx:geography cultureLanguage="en-US" cultureRegion="US" attribution="Powered by Bing">
              <cx:geoCache provider="{E9337A44-BEBE-4D9F-B70C-5C5E7DAFC167}">
                <cx:binary>7Fjbctw2Ev2VqXleWgAIEEQq9gPIGckjX3TxJc4LazQaASBBgCR4/6v9hv2xxUiKY0mOkqpU1i/L
h5kim+g+fUH3IX7ejT/t9H7bLMZSG/fTbny5lG1b/XR05HZyX27di1LtGuvsTftiZ8sje3Ojdvuj
62Y7KCOOEID4aCe3Tbsfl69+9trE3r6xu22rrDnv9s10sXedbt0zsu+KFtvrUplUubZRuxa+XKbb
fmsXiWqn5WJvWv//Yar2L5cP3lsujh5re2J5oT24trv2a+kLEOE4BDQGd1e4XGhrxL0YIvIiAjGI
EA3Z7fWb6Xfb0i+/g3SxF97X3yTfA3ULaXt93eyd837d/j9e/cCNl8uzkwDC5WJnO9MeYngw4Z9K
pVVVKbN3y4VyNrkTJ/bgzNnJrfdHD3Pw6udHD3w8Hj35Jk2Pg/dnoidZSrba+uw/G45Djv5JCPur
7i/VyT+I4c3WLc7Uf/699Xl6vlj/QRBvt+Z6q7vJF/QPRVH4/fZDARiltz8QwNm22fpSqLv9DwXh
1I8sA99JZmv+1/vyuf75oOP6AXPfcp/frg+b6/9ny5N4PNfP/lj2NZDptt2ubqf7N6PneelvM+vR
0uf67l2OX1+/XAaUsYjBkBL8DXc4qLpf/8eT/sny/da1L5cQRS8Ii+OIhSikIcB0uRj2dxLyAhDE
EIGAxVGI4uXC2KaVL5fxgYiQA8UAMcYURdFy4Wx3EJEXYUQIBSCKQ8I80K8068zqSVjzNTr39wvT
lWdWmdZ5vctFdffWAS1lMI4oCBmgYcQw9Iq9fLe98EzOvwz/lTM2T0U/itOmygAvoPio4EBWtO7W
VjLMA2J7TpGU/JtofcfuQe8ju4wQjEDkfwhE4KHdYYqngQVGnVLQRmvRswtaxcOqleLD84bgdzxk
MSQhBt4eJjF7aKkvkcgznItTVIRVnHhXaJU0dkQtt6MflUlMGl3w3sdBrONGFefNZMmHQmB8ycSA
Iz5qm1OO65KW3AWduGZtj/YUaJR0xlKcIKsxuSNjd9vjOwGC6EmE4jjGFPpyDKMIwUeZKWpTKyzi
YDMyi1c6YOHryQXRcRx0kI81ac8jG6lTidvhfVXKouCDDCqO8rFbV6Du3z4fx6cJO5RpGMbhAZKv
yodhjNgQ4tAKdapDYrjpmy7xtLReASv12fOmUOSJ7YPqQJBRAn3dh4hB5AvlobGaxm2fZ3O4KUU2
flGQgfPZjHLmSJCqWrVoEpcDzS1Mp3kSmzkQ8ktAJnXeOzGXv7h+ri9CPTfkNYpkJLmI5UUYG4fP
OiXU60IFZcUBmiKTElyS4TWZR7ALJyJvspEFLMktsm06R4C2PCuA27sSZ+8HkncRB6VkhkuHZz7l
er7KcgDOaVjKVVi4nCQBoCJOVFHmIIUFGO2qhKaKecssrHmeN3jkNMNVsWmJKM5FQ6lJit5mNslA
RWqe6Uk13MEiTwNo5z4dxVCTUza56RNzUQHToI6yG9ej6QI7GeYJbKU5du2Ei4RlcOw3ZYPnX03V
B+D1MJJs4kVZ4Y+tzHGTUCWI5j3sVJdIFGmSuKKzJ0MGMpUUok79JgyvSpyXbTJURfMmQ1qgROiy
yhLKQjLyatJIrPtp7CV3s6I1L8c+3gxhL64GABhZi2ioVJIXGs2JdhPJToo5qGuuMBTvDFVu5hLT
OelJbtukJnP03phylHwawBwnQvTlucZNviXY5MEqUl3+ObZF5U60gMOYNIIOHyaoqyqJm1FPJ8z1
YcZxl1duFZBQfApAV5S8KQHVvJzVW1DYyaQgHF3lU9Q45fe1JFcZG7KZd3krJ041ziGPnbX1OhRI
7nTsspyjiQaQl8GMe56V7fBFl6WTac+c83hHEnwOyyJeo9nBX2odmmE96Sh8D5qgDNZalfpyhrNb
T4rE62IqgUyHGoizoQXVVd+Dz1A5tKm7mr5GbGCrvoPNORsG89FqQFYd6DhzeXlu2tGmPaUfh1JC
x9Ug38a9aj9NEepd0mjhq64vx+CjmPC+bErf38DcfqG963+tqLGnDYa6WI8GNCUHrS5Ti0z3xfgt
Mq+DeIgHXkklP5eyzXe4s+w8V7hBSVXlqEjJKBl7M7TB5Hg2x/3wXsPQNAnBhJ7pSrfBccYI2hlT
6JLDuPJdoopsd0obhOpknFsQcjBl6nMkZnbRZjmuOEQ0CNajT93Awykfs00v42gnMgToyhdyPK2K
fBQNZyN1OXdTDK8NJsHAia/P4pjUoL5UnaUFL6q5TupOFC7NNZ3kKs5Rf1MRWha+SfRjftyiufMD
ranJ5VCFk6/F2ZcOb0xGOq7laC5FXhGbwCKULpVUkpk3s5MxZ1nkJ6Qfzy7zniHfZSmlLJWhjUxi
i7Z+x/pcW+4qF6o39WRVlcjhunJsviYh7GwaaJNlvMDUXHnlLTiZYd9xWRUWbATNdJyCSLOawz7y
YNoqb8KV8urJSuu+ORuqQV6bqWYdNxMZ6Cpn0OqUeqvXaoyoTOO2IYqzCJgPJmyDSxCZER9bCIqe
KxS6LsFarvrSlGSl0Ng1fMpa0a0nHG0KBrPPpmbyuCO6VbyG0qkka4ytEz0fgI+VCXxVBxNAa9mH
QZvQXPh27Lqpr/+EGSB/xPKk+bMIQsxiBgCini59S0mKgNoRVEW4UXKQxyAT7SeXzXMysJykohj6
YxwUEY+mZjq3keyOWaejdQjq4ty3tjk1XTWeFMDQlIQdSAfdoZTivE9MrssTIqFIHGL5Sa+ofjv1
LUgLJaI/8+LxvDyMMBbFAEE/MQ9M7aEXtuz7WUV9uPGsQySiJ13JqzHw7aqL443qguYXAgVZUyjL
DQbTjSxwfexmG6cawTrVFRTrYp5YgoByfHLz8MaUNU4DN7iUODjzmrbDJseqORYAyiQGfhbyuW7G
de15xep2KN8z8HtCcsccd7aaGiXk/Rnd19tX76u9uWyb/b59u61uT2x+lz289YruNR+Y84ObJ2T+
eelXMntQdMtiP9gnKv7SS99+FjxV9He/Dm413n6iPKfpb500/n5K9lwsHoTzqZ9fT18P+bk96H31
XwAAAP//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Employee Tenure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Employee Tenure Distribution</a:t>
          </a:r>
        </a:p>
      </cx:txPr>
    </cx:title>
    <cx:plotArea>
      <cx:plotAreaRegion>
        <cx:series layoutId="clusteredColumn" uniqueId="{594D246C-213C-4EA4-86EA-65E32DB59857}">
          <cx:dataLabels pos="inEnd">
            <cx:visibility seriesName="0" categoryName="0" value="1"/>
          </cx:dataLabels>
          <cx:dataId val="0"/>
          <cx:layoutPr>
            <cx:binning intervalClosed="r"/>
          </cx:layoutPr>
        </cx:series>
      </cx:plotAreaRegion>
      <cx:axis id="0">
        <cx:catScaling gapWidth="0"/>
        <cx:majorTickMarks type="out"/>
        <cx:tickLabels/>
      </cx:axis>
      <cx:axis id="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381000</xdr:colOff>
      <xdr:row>15</xdr:row>
      <xdr:rowOff>66675</xdr:rowOff>
    </xdr:from>
    <xdr:to>
      <xdr:col>19</xdr:col>
      <xdr:colOff>85725</xdr:colOff>
      <xdr:row>29</xdr:row>
      <xdr:rowOff>142875</xdr:rowOff>
    </xdr:to>
    <xdr:graphicFrame macro="">
      <xdr:nvGraphicFramePr>
        <xdr:cNvPr id="2" name="Chart 1">
          <a:extLst>
            <a:ext uri="{FF2B5EF4-FFF2-40B4-BE49-F238E27FC236}">
              <a16:creationId xmlns:a16="http://schemas.microsoft.com/office/drawing/2014/main" id="{236F85BB-A048-4E06-85A8-B9DC8F204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200025</xdr:colOff>
      <xdr:row>15</xdr:row>
      <xdr:rowOff>76200</xdr:rowOff>
    </xdr:from>
    <xdr:to>
      <xdr:col>26</xdr:col>
      <xdr:colOff>9525</xdr:colOff>
      <xdr:row>29</xdr:row>
      <xdr:rowOff>152400</xdr:rowOff>
    </xdr:to>
    <xdr:graphicFrame macro="">
      <xdr:nvGraphicFramePr>
        <xdr:cNvPr id="4" name="Chart 3">
          <a:extLst>
            <a:ext uri="{FF2B5EF4-FFF2-40B4-BE49-F238E27FC236}">
              <a16:creationId xmlns:a16="http://schemas.microsoft.com/office/drawing/2014/main" id="{72AA4384-6079-4DA6-AA8A-392EBADC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15</xdr:row>
      <xdr:rowOff>66675</xdr:rowOff>
    </xdr:from>
    <xdr:to>
      <xdr:col>11</xdr:col>
      <xdr:colOff>247650</xdr:colOff>
      <xdr:row>29</xdr:row>
      <xdr:rowOff>161925</xdr:rowOff>
    </xdr:to>
    <xdr:grpSp>
      <xdr:nvGrpSpPr>
        <xdr:cNvPr id="9" name="Group 8">
          <a:extLst>
            <a:ext uri="{FF2B5EF4-FFF2-40B4-BE49-F238E27FC236}">
              <a16:creationId xmlns:a16="http://schemas.microsoft.com/office/drawing/2014/main" id="{B110D56C-3CA9-189D-8811-E9D25AEA5991}"/>
            </a:ext>
          </a:extLst>
        </xdr:cNvPr>
        <xdr:cNvGrpSpPr/>
      </xdr:nvGrpSpPr>
      <xdr:grpSpPr>
        <a:xfrm>
          <a:off x="2686050" y="3324225"/>
          <a:ext cx="3933825" cy="2762250"/>
          <a:chOff x="628650" y="1019175"/>
          <a:chExt cx="3905250" cy="2762250"/>
        </a:xfrm>
      </xdr:grpSpPr>
      <xdr:sp macro="" textlink="pivot_tables!A19">
        <xdr:nvSpPr>
          <xdr:cNvPr id="5" name="Rectangle 4">
            <a:extLst>
              <a:ext uri="{FF2B5EF4-FFF2-40B4-BE49-F238E27FC236}">
                <a16:creationId xmlns:a16="http://schemas.microsoft.com/office/drawing/2014/main" id="{369A82D6-58F3-411A-A1C2-CB3722743658}"/>
              </a:ext>
            </a:extLst>
          </xdr:cNvPr>
          <xdr:cNvSpPr/>
        </xdr:nvSpPr>
        <xdr:spPr>
          <a:xfrm>
            <a:off x="628650" y="1019175"/>
            <a:ext cx="3905250" cy="276225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7000" b="0" i="0" u="none" strike="noStrike">
                <a:solidFill>
                  <a:schemeClr val="accent1"/>
                </a:solidFill>
                <a:latin typeface="Calibri"/>
                <a:cs typeface="Calibri"/>
              </a:rPr>
              <a:pPr algn="ctr"/>
              <a:t>200</a:t>
            </a:fld>
            <a:endParaRPr lang="en-US" sz="7000">
              <a:solidFill>
                <a:schemeClr val="accent1"/>
              </a:solidFill>
            </a:endParaRPr>
          </a:p>
        </xdr:txBody>
      </xdr:sp>
      <xdr:sp macro="" textlink="">
        <xdr:nvSpPr>
          <xdr:cNvPr id="6" name="TextBox 5">
            <a:extLst>
              <a:ext uri="{FF2B5EF4-FFF2-40B4-BE49-F238E27FC236}">
                <a16:creationId xmlns:a16="http://schemas.microsoft.com/office/drawing/2014/main" id="{D6E45527-473A-E239-BA61-0415D943B27B}"/>
              </a:ext>
            </a:extLst>
          </xdr:cNvPr>
          <xdr:cNvSpPr txBox="1"/>
        </xdr:nvSpPr>
        <xdr:spPr>
          <a:xfrm>
            <a:off x="1247774" y="1257300"/>
            <a:ext cx="2790825" cy="5143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bg2">
                    <a:lumMod val="50000"/>
                  </a:schemeClr>
                </a:solidFill>
              </a:rPr>
              <a:t>TOTAL HEADCOUNT</a:t>
            </a:r>
          </a:p>
        </xdr:txBody>
      </xdr:sp>
    </xdr:grpSp>
    <xdr:clientData/>
  </xdr:twoCellAnchor>
  <xdr:twoCellAnchor>
    <xdr:from>
      <xdr:col>19</xdr:col>
      <xdr:colOff>238125</xdr:colOff>
      <xdr:row>30</xdr:row>
      <xdr:rowOff>114300</xdr:rowOff>
    </xdr:from>
    <xdr:to>
      <xdr:col>26</xdr:col>
      <xdr:colOff>9525</xdr:colOff>
      <xdr:row>54</xdr:row>
      <xdr:rowOff>180975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A418503-CE48-437C-B530-3F23B1265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87150" y="6229350"/>
              <a:ext cx="4038600" cy="4638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xdr:colOff>
      <xdr:row>30</xdr:row>
      <xdr:rowOff>171449</xdr:rowOff>
    </xdr:from>
    <xdr:to>
      <xdr:col>19</xdr:col>
      <xdr:colOff>114300</xdr:colOff>
      <xdr:row>45</xdr:row>
      <xdr:rowOff>57150</xdr:rowOff>
    </xdr:to>
    <xdr:graphicFrame macro="">
      <xdr:nvGraphicFramePr>
        <xdr:cNvPr id="7" name="Chart 6">
          <a:extLst>
            <a:ext uri="{FF2B5EF4-FFF2-40B4-BE49-F238E27FC236}">
              <a16:creationId xmlns:a16="http://schemas.microsoft.com/office/drawing/2014/main" id="{27A80B1C-D1B0-4EB8-9D34-82D91BCBA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xdr:colOff>
      <xdr:row>46</xdr:row>
      <xdr:rowOff>76200</xdr:rowOff>
    </xdr:from>
    <xdr:to>
      <xdr:col>19</xdr:col>
      <xdr:colOff>104774</xdr:colOff>
      <xdr:row>60</xdr:row>
      <xdr:rowOff>152400</xdr:rowOff>
    </xdr:to>
    <xdr:graphicFrame macro="">
      <xdr:nvGraphicFramePr>
        <xdr:cNvPr id="8" name="Chart 7">
          <a:extLst>
            <a:ext uri="{FF2B5EF4-FFF2-40B4-BE49-F238E27FC236}">
              <a16:creationId xmlns:a16="http://schemas.microsoft.com/office/drawing/2014/main" id="{E446A0B1-74E3-4D5B-A345-3C43D7BE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409574</xdr:colOff>
      <xdr:row>5</xdr:row>
      <xdr:rowOff>166687</xdr:rowOff>
    </xdr:from>
    <xdr:to>
      <xdr:col>21</xdr:col>
      <xdr:colOff>476249</xdr:colOff>
      <xdr:row>14</xdr:row>
      <xdr:rowOff>128587</xdr:rowOff>
    </xdr:to>
    <xdr:sp macro="" textlink="pivot_tables!P3">
      <xdr:nvSpPr>
        <xdr:cNvPr id="11" name="Rectangle 10">
          <a:extLst>
            <a:ext uri="{FF2B5EF4-FFF2-40B4-BE49-F238E27FC236}">
              <a16:creationId xmlns:a16="http://schemas.microsoft.com/office/drawing/2014/main" id="{5AED4188-2347-92FB-AE37-684F945D7899}"/>
            </a:ext>
          </a:extLst>
        </xdr:cNvPr>
        <xdr:cNvSpPr/>
      </xdr:nvSpPr>
      <xdr:spPr>
        <a:xfrm>
          <a:off x="10439399" y="1519237"/>
          <a:ext cx="250507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185AFA80-BF44-4382-B87D-D00C3976A3F0}" type="TxLink">
            <a:rPr lang="en-US" sz="4400" b="0" i="0" u="none" strike="noStrike">
              <a:solidFill>
                <a:schemeClr val="accent1"/>
              </a:solidFill>
              <a:latin typeface="Calibri"/>
              <a:ea typeface="+mn-ea"/>
              <a:cs typeface="Calibri"/>
            </a:rPr>
            <a:pPr marL="0" indent="0" algn="ctr"/>
            <a:t>23</a:t>
          </a:fld>
          <a:endParaRPr lang="en-US" sz="4400" b="0" i="0" u="none" strike="noStrike">
            <a:solidFill>
              <a:schemeClr val="accent1"/>
            </a:solidFill>
            <a:latin typeface="Calibri"/>
            <a:ea typeface="+mn-ea"/>
            <a:cs typeface="Calibri"/>
          </a:endParaRPr>
        </a:p>
      </xdr:txBody>
    </xdr:sp>
    <xdr:clientData/>
  </xdr:twoCellAnchor>
  <xdr:twoCellAnchor>
    <xdr:from>
      <xdr:col>18</xdr:col>
      <xdr:colOff>257175</xdr:colOff>
      <xdr:row>7</xdr:row>
      <xdr:rowOff>1</xdr:rowOff>
    </xdr:from>
    <xdr:to>
      <xdr:col>21</xdr:col>
      <xdr:colOff>49762</xdr:colOff>
      <xdr:row>8</xdr:row>
      <xdr:rowOff>98601</xdr:rowOff>
    </xdr:to>
    <xdr:sp macro="" textlink="">
      <xdr:nvSpPr>
        <xdr:cNvPr id="12" name="TextBox 11">
          <a:extLst>
            <a:ext uri="{FF2B5EF4-FFF2-40B4-BE49-F238E27FC236}">
              <a16:creationId xmlns:a16="http://schemas.microsoft.com/office/drawing/2014/main" id="{DEE7C819-7577-48EE-EF43-E06D0D9B81C8}"/>
            </a:ext>
          </a:extLst>
        </xdr:cNvPr>
        <xdr:cNvSpPr txBox="1"/>
      </xdr:nvSpPr>
      <xdr:spPr>
        <a:xfrm>
          <a:off x="10896600" y="1733551"/>
          <a:ext cx="1621387"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ATTRITION</a:t>
          </a:r>
          <a:r>
            <a:rPr lang="en-US" sz="1050" b="0" baseline="0">
              <a:solidFill>
                <a:schemeClr val="bg2">
                  <a:lumMod val="50000"/>
                </a:schemeClr>
              </a:solidFill>
            </a:rPr>
            <a:t> COUNT</a:t>
          </a:r>
          <a:endParaRPr lang="en-US" sz="1050" b="0">
            <a:solidFill>
              <a:schemeClr val="bg2">
                <a:lumMod val="50000"/>
              </a:schemeClr>
            </a:solidFill>
          </a:endParaRPr>
        </a:p>
      </xdr:txBody>
    </xdr:sp>
    <xdr:clientData/>
  </xdr:twoCellAnchor>
  <xdr:twoCellAnchor>
    <xdr:from>
      <xdr:col>5</xdr:col>
      <xdr:colOff>9524</xdr:colOff>
      <xdr:row>5</xdr:row>
      <xdr:rowOff>166687</xdr:rowOff>
    </xdr:from>
    <xdr:to>
      <xdr:col>8</xdr:col>
      <xdr:colOff>600074</xdr:colOff>
      <xdr:row>14</xdr:row>
      <xdr:rowOff>128587</xdr:rowOff>
    </xdr:to>
    <xdr:sp macro="" textlink="pivot_tables!J1">
      <xdr:nvSpPr>
        <xdr:cNvPr id="14" name="Rectangle 13">
          <a:extLst>
            <a:ext uri="{FF2B5EF4-FFF2-40B4-BE49-F238E27FC236}">
              <a16:creationId xmlns:a16="http://schemas.microsoft.com/office/drawing/2014/main" id="{3C373B56-09D6-8CB4-65A1-E446A3ED6F81}"/>
            </a:ext>
          </a:extLst>
        </xdr:cNvPr>
        <xdr:cNvSpPr/>
      </xdr:nvSpPr>
      <xdr:spPr>
        <a:xfrm>
          <a:off x="2695574"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A6C0C792-D1C6-4D7C-9076-3C5F0E6175EE}" type="TxLink">
            <a:rPr lang="en-US" sz="4400" b="0" i="0" u="none" strike="noStrike">
              <a:solidFill>
                <a:schemeClr val="accent1"/>
              </a:solidFill>
              <a:latin typeface="Calibri"/>
              <a:ea typeface="+mn-ea"/>
              <a:cs typeface="Calibri"/>
            </a:rPr>
            <a:pPr marL="0" indent="0" algn="ctr"/>
            <a:t> 5.12 </a:t>
          </a:fld>
          <a:endParaRPr lang="en-US" sz="4400" b="0" i="0" u="none" strike="noStrike">
            <a:solidFill>
              <a:schemeClr val="accent1"/>
            </a:solidFill>
            <a:latin typeface="Calibri"/>
            <a:ea typeface="+mn-ea"/>
            <a:cs typeface="Calibri"/>
          </a:endParaRPr>
        </a:p>
      </xdr:txBody>
    </xdr:sp>
    <xdr:clientData/>
  </xdr:twoCellAnchor>
  <xdr:twoCellAnchor>
    <xdr:from>
      <xdr:col>5</xdr:col>
      <xdr:colOff>409575</xdr:colOff>
      <xdr:row>7</xdr:row>
      <xdr:rowOff>1</xdr:rowOff>
    </xdr:from>
    <xdr:to>
      <xdr:col>8</xdr:col>
      <xdr:colOff>145012</xdr:colOff>
      <xdr:row>8</xdr:row>
      <xdr:rowOff>98601</xdr:rowOff>
    </xdr:to>
    <xdr:sp macro="" textlink="">
      <xdr:nvSpPr>
        <xdr:cNvPr id="15" name="TextBox 14">
          <a:extLst>
            <a:ext uri="{FF2B5EF4-FFF2-40B4-BE49-F238E27FC236}">
              <a16:creationId xmlns:a16="http://schemas.microsoft.com/office/drawing/2014/main" id="{D3C69C6F-D6B8-3265-D0AD-414686E92449}"/>
            </a:ext>
          </a:extLst>
        </xdr:cNvPr>
        <xdr:cNvSpPr txBox="1"/>
      </xdr:nvSpPr>
      <xdr:spPr>
        <a:xfrm>
          <a:off x="3095625"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AVERAGE</a:t>
          </a:r>
          <a:r>
            <a:rPr lang="en-US" sz="1050" b="0" baseline="0">
              <a:solidFill>
                <a:schemeClr val="bg2">
                  <a:lumMod val="50000"/>
                </a:schemeClr>
              </a:solidFill>
            </a:rPr>
            <a:t> TENURE (YRS)</a:t>
          </a:r>
          <a:endParaRPr lang="en-US" sz="1050" b="0">
            <a:solidFill>
              <a:schemeClr val="bg2">
                <a:lumMod val="50000"/>
              </a:schemeClr>
            </a:solidFill>
          </a:endParaRPr>
        </a:p>
      </xdr:txBody>
    </xdr:sp>
    <xdr:clientData/>
  </xdr:twoCellAnchor>
  <xdr:twoCellAnchor>
    <xdr:from>
      <xdr:col>9</xdr:col>
      <xdr:colOff>114299</xdr:colOff>
      <xdr:row>5</xdr:row>
      <xdr:rowOff>166687</xdr:rowOff>
    </xdr:from>
    <xdr:to>
      <xdr:col>13</xdr:col>
      <xdr:colOff>123824</xdr:colOff>
      <xdr:row>14</xdr:row>
      <xdr:rowOff>128587</xdr:rowOff>
    </xdr:to>
    <xdr:sp macro="" textlink="pivot_tables!D16">
      <xdr:nvSpPr>
        <xdr:cNvPr id="17" name="Rectangle 16">
          <a:extLst>
            <a:ext uri="{FF2B5EF4-FFF2-40B4-BE49-F238E27FC236}">
              <a16:creationId xmlns:a16="http://schemas.microsoft.com/office/drawing/2014/main" id="{9D398B5F-133E-6E92-C1A9-4604848E09CF}"/>
            </a:ext>
          </a:extLst>
        </xdr:cNvPr>
        <xdr:cNvSpPr/>
      </xdr:nvSpPr>
      <xdr:spPr>
        <a:xfrm>
          <a:off x="5267324"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A020389A-26F9-4CCE-94B6-A0F008D271F3}" type="TxLink">
            <a:rPr lang="en-US" sz="4400" b="0" i="0" u="none" strike="noStrike">
              <a:solidFill>
                <a:schemeClr val="accent1"/>
              </a:solidFill>
              <a:latin typeface="Calibri"/>
              <a:ea typeface="+mn-ea"/>
              <a:cs typeface="Calibri"/>
            </a:rPr>
            <a:pPr marL="0" indent="0" algn="ctr"/>
            <a:t>99 : 101</a:t>
          </a:fld>
          <a:endParaRPr lang="en-US" sz="4400" b="0" i="0" u="none" strike="noStrike">
            <a:solidFill>
              <a:schemeClr val="accent1"/>
            </a:solidFill>
            <a:latin typeface="Calibri"/>
            <a:ea typeface="+mn-ea"/>
            <a:cs typeface="Calibri"/>
          </a:endParaRPr>
        </a:p>
      </xdr:txBody>
    </xdr:sp>
    <xdr:clientData/>
  </xdr:twoCellAnchor>
  <xdr:twoCellAnchor>
    <xdr:from>
      <xdr:col>9</xdr:col>
      <xdr:colOff>504825</xdr:colOff>
      <xdr:row>7</xdr:row>
      <xdr:rowOff>1</xdr:rowOff>
    </xdr:from>
    <xdr:to>
      <xdr:col>12</xdr:col>
      <xdr:colOff>268837</xdr:colOff>
      <xdr:row>8</xdr:row>
      <xdr:rowOff>98601</xdr:rowOff>
    </xdr:to>
    <xdr:sp macro="" textlink="">
      <xdr:nvSpPr>
        <xdr:cNvPr id="18" name="TextBox 17">
          <a:extLst>
            <a:ext uri="{FF2B5EF4-FFF2-40B4-BE49-F238E27FC236}">
              <a16:creationId xmlns:a16="http://schemas.microsoft.com/office/drawing/2014/main" id="{2D5EE01F-4152-4A58-D006-4FAFF3BD7137}"/>
            </a:ext>
          </a:extLst>
        </xdr:cNvPr>
        <xdr:cNvSpPr txBox="1"/>
      </xdr:nvSpPr>
      <xdr:spPr>
        <a:xfrm>
          <a:off x="5657850"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GENDER DISTRIBUTION</a:t>
          </a:r>
        </a:p>
      </xdr:txBody>
    </xdr:sp>
    <xdr:clientData/>
  </xdr:twoCellAnchor>
  <xdr:twoCellAnchor>
    <xdr:from>
      <xdr:col>13</xdr:col>
      <xdr:colOff>276224</xdr:colOff>
      <xdr:row>5</xdr:row>
      <xdr:rowOff>166687</xdr:rowOff>
    </xdr:from>
    <xdr:to>
      <xdr:col>17</xdr:col>
      <xdr:colOff>285749</xdr:colOff>
      <xdr:row>14</xdr:row>
      <xdr:rowOff>128587</xdr:rowOff>
    </xdr:to>
    <xdr:sp macro="" textlink="pivot_tables!D6">
      <xdr:nvSpPr>
        <xdr:cNvPr id="19" name="Rectangle 18">
          <a:extLst>
            <a:ext uri="{FF2B5EF4-FFF2-40B4-BE49-F238E27FC236}">
              <a16:creationId xmlns:a16="http://schemas.microsoft.com/office/drawing/2014/main" id="{1CFB7A15-BFAC-42DD-A655-4BE24080E56C}"/>
            </a:ext>
          </a:extLst>
        </xdr:cNvPr>
        <xdr:cNvSpPr/>
      </xdr:nvSpPr>
      <xdr:spPr>
        <a:xfrm>
          <a:off x="7867649" y="1519237"/>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D1064F11-0DFB-41CC-A263-1221739AD9E0}" type="TxLink">
            <a:rPr lang="en-US" sz="4400" b="0" i="0" u="none" strike="noStrike">
              <a:solidFill>
                <a:schemeClr val="accent1"/>
              </a:solidFill>
              <a:latin typeface="Calibri"/>
              <a:ea typeface="+mn-ea"/>
              <a:cs typeface="Calibri"/>
            </a:rPr>
            <a:pPr marL="0" indent="0" algn="ctr"/>
            <a:t>4</a:t>
          </a:fld>
          <a:endParaRPr lang="en-US" sz="4400" b="0" i="0" u="none" strike="noStrike">
            <a:solidFill>
              <a:schemeClr val="accent1"/>
            </a:solidFill>
            <a:latin typeface="Calibri"/>
            <a:ea typeface="+mn-ea"/>
            <a:cs typeface="Calibri"/>
          </a:endParaRPr>
        </a:p>
      </xdr:txBody>
    </xdr:sp>
    <xdr:clientData/>
  </xdr:twoCellAnchor>
  <xdr:twoCellAnchor>
    <xdr:from>
      <xdr:col>14</xdr:col>
      <xdr:colOff>66675</xdr:colOff>
      <xdr:row>7</xdr:row>
      <xdr:rowOff>1</xdr:rowOff>
    </xdr:from>
    <xdr:to>
      <xdr:col>16</xdr:col>
      <xdr:colOff>440287</xdr:colOff>
      <xdr:row>8</xdr:row>
      <xdr:rowOff>98601</xdr:rowOff>
    </xdr:to>
    <xdr:sp macro="" textlink="">
      <xdr:nvSpPr>
        <xdr:cNvPr id="20" name="TextBox 19">
          <a:extLst>
            <a:ext uri="{FF2B5EF4-FFF2-40B4-BE49-F238E27FC236}">
              <a16:creationId xmlns:a16="http://schemas.microsoft.com/office/drawing/2014/main" id="{5E8B5277-3D82-4BA4-ACFC-D24A7ADFD1AA}"/>
            </a:ext>
          </a:extLst>
        </xdr:cNvPr>
        <xdr:cNvSpPr txBox="1"/>
      </xdr:nvSpPr>
      <xdr:spPr>
        <a:xfrm>
          <a:off x="8267700" y="1733551"/>
          <a:ext cx="1592812" cy="2891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DEPARTMENT COUNT</a:t>
          </a:r>
        </a:p>
      </xdr:txBody>
    </xdr:sp>
    <xdr:clientData/>
  </xdr:twoCellAnchor>
  <xdr:twoCellAnchor>
    <xdr:from>
      <xdr:col>21</xdr:col>
      <xdr:colOff>590549</xdr:colOff>
      <xdr:row>5</xdr:row>
      <xdr:rowOff>176212</xdr:rowOff>
    </xdr:from>
    <xdr:to>
      <xdr:col>25</xdr:col>
      <xdr:colOff>600074</xdr:colOff>
      <xdr:row>14</xdr:row>
      <xdr:rowOff>138112</xdr:rowOff>
    </xdr:to>
    <xdr:sp macro="" textlink="pivot_tables!O1">
      <xdr:nvSpPr>
        <xdr:cNvPr id="21" name="Rectangle 20">
          <a:extLst>
            <a:ext uri="{FF2B5EF4-FFF2-40B4-BE49-F238E27FC236}">
              <a16:creationId xmlns:a16="http://schemas.microsoft.com/office/drawing/2014/main" id="{28FD8337-E54F-4207-89F1-478BD25FE776}"/>
            </a:ext>
          </a:extLst>
        </xdr:cNvPr>
        <xdr:cNvSpPr/>
      </xdr:nvSpPr>
      <xdr:spPr>
        <a:xfrm>
          <a:off x="13058774" y="1528762"/>
          <a:ext cx="2447925" cy="16764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fld id="{AD03BE97-B7F6-4988-81E0-47EB9EA04E91}" type="TxLink">
            <a:rPr lang="en-US" sz="4400" b="0" i="0" u="none" strike="noStrike">
              <a:solidFill>
                <a:schemeClr val="accent1"/>
              </a:solidFill>
              <a:latin typeface="Calibri"/>
              <a:ea typeface="+mn-ea"/>
              <a:cs typeface="Calibri"/>
            </a:rPr>
            <a:pPr marL="0" indent="0" algn="ctr"/>
            <a:t>11.50</a:t>
          </a:fld>
          <a:endParaRPr lang="en-US" sz="4400" b="0" i="0" u="none" strike="noStrike">
            <a:solidFill>
              <a:schemeClr val="accent1"/>
            </a:solidFill>
            <a:latin typeface="Calibri"/>
            <a:ea typeface="+mn-ea"/>
            <a:cs typeface="Calibri"/>
          </a:endParaRPr>
        </a:p>
      </xdr:txBody>
    </xdr:sp>
    <xdr:clientData/>
  </xdr:twoCellAnchor>
  <xdr:twoCellAnchor>
    <xdr:from>
      <xdr:col>22</xdr:col>
      <xdr:colOff>457200</xdr:colOff>
      <xdr:row>6</xdr:row>
      <xdr:rowOff>85725</xdr:rowOff>
    </xdr:from>
    <xdr:to>
      <xdr:col>25</xdr:col>
      <xdr:colOff>221212</xdr:colOff>
      <xdr:row>9</xdr:row>
      <xdr:rowOff>9524</xdr:rowOff>
    </xdr:to>
    <xdr:sp macro="" textlink="">
      <xdr:nvSpPr>
        <xdr:cNvPr id="22" name="TextBox 21">
          <a:extLst>
            <a:ext uri="{FF2B5EF4-FFF2-40B4-BE49-F238E27FC236}">
              <a16:creationId xmlns:a16="http://schemas.microsoft.com/office/drawing/2014/main" id="{14662964-074A-4583-8BCB-BE06C4512D40}"/>
            </a:ext>
          </a:extLst>
        </xdr:cNvPr>
        <xdr:cNvSpPr txBox="1"/>
      </xdr:nvSpPr>
      <xdr:spPr>
        <a:xfrm>
          <a:off x="13535025" y="1628775"/>
          <a:ext cx="1592812" cy="4952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2">
                  <a:lumMod val="50000"/>
                </a:schemeClr>
              </a:solidFill>
            </a:rPr>
            <a:t>ATTRITION</a:t>
          </a:r>
          <a:r>
            <a:rPr lang="en-US" sz="1050" b="0" baseline="0">
              <a:solidFill>
                <a:schemeClr val="bg2">
                  <a:lumMod val="50000"/>
                </a:schemeClr>
              </a:solidFill>
            </a:rPr>
            <a:t> RATE %</a:t>
          </a:r>
        </a:p>
      </xdr:txBody>
    </xdr:sp>
    <xdr:clientData/>
  </xdr:twoCellAnchor>
  <xdr:twoCellAnchor>
    <xdr:from>
      <xdr:col>19</xdr:col>
      <xdr:colOff>228600</xdr:colOff>
      <xdr:row>55</xdr:row>
      <xdr:rowOff>76200</xdr:rowOff>
    </xdr:from>
    <xdr:to>
      <xdr:col>26</xdr:col>
      <xdr:colOff>9525</xdr:colOff>
      <xdr:row>60</xdr:row>
      <xdr:rowOff>152400</xdr:rowOff>
    </xdr:to>
    <xdr:sp macro="" textlink="pivot_tables!A19">
      <xdr:nvSpPr>
        <xdr:cNvPr id="23" name="Rectangle 22">
          <a:extLst>
            <a:ext uri="{FF2B5EF4-FFF2-40B4-BE49-F238E27FC236}">
              <a16:creationId xmlns:a16="http://schemas.microsoft.com/office/drawing/2014/main" id="{DFEA883F-5AAC-46E2-91B7-300C02330678}"/>
            </a:ext>
          </a:extLst>
        </xdr:cNvPr>
        <xdr:cNvSpPr/>
      </xdr:nvSpPr>
      <xdr:spPr>
        <a:xfrm>
          <a:off x="9372600" y="11144250"/>
          <a:ext cx="4048125" cy="1028700"/>
        </a:xfrm>
        <a:prstGeom prst="rect">
          <a:avLst/>
        </a:prstGeom>
        <a:ln>
          <a:solidFill>
            <a:schemeClr val="bg1">
              <a:lumMod val="8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5C6C58BD-3AE4-42C9-AD4E-0611C983C396}" type="TxLink">
            <a:rPr lang="en-US" sz="4400" b="0" i="0" u="none" strike="noStrike">
              <a:solidFill>
                <a:schemeClr val="accent1"/>
              </a:solidFill>
              <a:latin typeface="Calibri"/>
              <a:cs typeface="Calibri"/>
            </a:rPr>
            <a:pPr algn="ctr"/>
            <a:t>200</a:t>
          </a:fld>
          <a:endParaRPr lang="en-US" sz="4400">
            <a:solidFill>
              <a:schemeClr val="accent1"/>
            </a:solidFill>
          </a:endParaRPr>
        </a:p>
      </xdr:txBody>
    </xdr:sp>
    <xdr:clientData/>
  </xdr:twoCellAnchor>
  <xdr:twoCellAnchor editAs="oneCell">
    <xdr:from>
      <xdr:col>0</xdr:col>
      <xdr:colOff>209551</xdr:colOff>
      <xdr:row>5</xdr:row>
      <xdr:rowOff>180975</xdr:rowOff>
    </xdr:from>
    <xdr:to>
      <xdr:col>4</xdr:col>
      <xdr:colOff>542925</xdr:colOff>
      <xdr:row>17</xdr:row>
      <xdr:rowOff>133350</xdr:rowOff>
    </xdr:to>
    <mc:AlternateContent xmlns:mc="http://schemas.openxmlformats.org/markup-compatibility/2006" xmlns:a14="http://schemas.microsoft.com/office/drawing/2010/main">
      <mc:Choice Requires="a14">
        <xdr:graphicFrame macro="">
          <xdr:nvGraphicFramePr>
            <xdr:cNvPr id="26" name="Year">
              <a:extLst>
                <a:ext uri="{FF2B5EF4-FFF2-40B4-BE49-F238E27FC236}">
                  <a16:creationId xmlns:a16="http://schemas.microsoft.com/office/drawing/2014/main" id="{40DCC058-7E0E-43C6-AFE9-17465CB177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9551" y="1533525"/>
              <a:ext cx="2381249"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18</xdr:row>
      <xdr:rowOff>95250</xdr:rowOff>
    </xdr:from>
    <xdr:to>
      <xdr:col>4</xdr:col>
      <xdr:colOff>542925</xdr:colOff>
      <xdr:row>30</xdr:row>
      <xdr:rowOff>66675</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B2A3EBDA-1547-4EDA-B391-EAF0741C941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9550" y="3924300"/>
              <a:ext cx="238125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61</xdr:row>
      <xdr:rowOff>95250</xdr:rowOff>
    </xdr:from>
    <xdr:to>
      <xdr:col>15</xdr:col>
      <xdr:colOff>314325</xdr:colOff>
      <xdr:row>82</xdr:row>
      <xdr:rowOff>14287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F82DF757-A92E-4DE8-9BAC-9F2B32224D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43200" y="12115800"/>
              <a:ext cx="6381750" cy="39195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400049</xdr:colOff>
      <xdr:row>61</xdr:row>
      <xdr:rowOff>114300</xdr:rowOff>
    </xdr:from>
    <xdr:to>
      <xdr:col>26</xdr:col>
      <xdr:colOff>9524</xdr:colOff>
      <xdr:row>82</xdr:row>
      <xdr:rowOff>0</xdr:rowOff>
    </xdr:to>
    <xdr:graphicFrame macro="">
      <xdr:nvGraphicFramePr>
        <xdr:cNvPr id="29" name="Chart 28">
          <a:extLst>
            <a:ext uri="{FF2B5EF4-FFF2-40B4-BE49-F238E27FC236}">
              <a16:creationId xmlns:a16="http://schemas.microsoft.com/office/drawing/2014/main" id="{293BB7BF-131F-41F7-9E62-798D4F523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83</xdr:row>
      <xdr:rowOff>11206</xdr:rowOff>
    </xdr:from>
    <xdr:to>
      <xdr:col>26</xdr:col>
      <xdr:colOff>44824</xdr:colOff>
      <xdr:row>99</xdr:row>
      <xdr:rowOff>161926</xdr:rowOff>
    </xdr:to>
    <xdr:graphicFrame macro="">
      <xdr:nvGraphicFramePr>
        <xdr:cNvPr id="31" name="Chart 30">
          <a:extLst>
            <a:ext uri="{FF2B5EF4-FFF2-40B4-BE49-F238E27FC236}">
              <a16:creationId xmlns:a16="http://schemas.microsoft.com/office/drawing/2014/main" id="{3E07DEC3-1BE6-414C-9507-D19AB901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30</xdr:row>
      <xdr:rowOff>180976</xdr:rowOff>
    </xdr:from>
    <xdr:to>
      <xdr:col>4</xdr:col>
      <xdr:colOff>514350</xdr:colOff>
      <xdr:row>39</xdr:row>
      <xdr:rowOff>28576</xdr:rowOff>
    </xdr:to>
    <mc:AlternateContent xmlns:mc="http://schemas.openxmlformats.org/markup-compatibility/2006" xmlns:a14="http://schemas.microsoft.com/office/drawing/2010/main">
      <mc:Choice Requires="a14">
        <xdr:graphicFrame macro="">
          <xdr:nvGraphicFramePr>
            <xdr:cNvPr id="13" name="Line_of_Business">
              <a:extLst>
                <a:ext uri="{FF2B5EF4-FFF2-40B4-BE49-F238E27FC236}">
                  <a16:creationId xmlns:a16="http://schemas.microsoft.com/office/drawing/2014/main" id="{F01836C1-F5AE-4C12-9972-EAE4E402573A}"/>
                </a:ext>
              </a:extLst>
            </xdr:cNvPr>
            <xdr:cNvGraphicFramePr/>
          </xdr:nvGraphicFramePr>
          <xdr:xfrm>
            <a:off x="0" y="0"/>
            <a:ext cx="0" cy="0"/>
          </xdr:xfrm>
          <a:graphic>
            <a:graphicData uri="http://schemas.microsoft.com/office/drawing/2010/slicer">
              <sle:slicer xmlns:sle="http://schemas.microsoft.com/office/drawing/2010/slicer" name="Line_of_Business"/>
            </a:graphicData>
          </a:graphic>
        </xdr:graphicFrame>
      </mc:Choice>
      <mc:Fallback xmlns="">
        <xdr:sp macro="" textlink="">
          <xdr:nvSpPr>
            <xdr:cNvPr id="0" name=""/>
            <xdr:cNvSpPr>
              <a:spLocks noTextEdit="1"/>
            </xdr:cNvSpPr>
          </xdr:nvSpPr>
          <xdr:spPr>
            <a:xfrm>
              <a:off x="219075" y="6296026"/>
              <a:ext cx="23431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39</xdr:row>
      <xdr:rowOff>133351</xdr:rowOff>
    </xdr:from>
    <xdr:to>
      <xdr:col>4</xdr:col>
      <xdr:colOff>504825</xdr:colOff>
      <xdr:row>46</xdr:row>
      <xdr:rowOff>123825</xdr:rowOff>
    </xdr:to>
    <mc:AlternateContent xmlns:mc="http://schemas.openxmlformats.org/markup-compatibility/2006" xmlns:a14="http://schemas.microsoft.com/office/drawing/2010/main">
      <mc:Choice Requires="a14">
        <xdr:graphicFrame macro="">
          <xdr:nvGraphicFramePr>
            <xdr:cNvPr id="16" name="Cluster_Manager_Name">
              <a:extLst>
                <a:ext uri="{FF2B5EF4-FFF2-40B4-BE49-F238E27FC236}">
                  <a16:creationId xmlns:a16="http://schemas.microsoft.com/office/drawing/2014/main" id="{69D903C9-FEF4-4D82-8D3E-CB2641E81BA1}"/>
                </a:ext>
              </a:extLst>
            </xdr:cNvPr>
            <xdr:cNvGraphicFramePr/>
          </xdr:nvGraphicFramePr>
          <xdr:xfrm>
            <a:off x="0" y="0"/>
            <a:ext cx="0" cy="0"/>
          </xdr:xfrm>
          <a:graphic>
            <a:graphicData uri="http://schemas.microsoft.com/office/drawing/2010/slicer">
              <sle:slicer xmlns:sle="http://schemas.microsoft.com/office/drawing/2010/slicer" name="Cluster_Manager_Name"/>
            </a:graphicData>
          </a:graphic>
        </xdr:graphicFrame>
      </mc:Choice>
      <mc:Fallback xmlns="">
        <xdr:sp macro="" textlink="">
          <xdr:nvSpPr>
            <xdr:cNvPr id="0" name=""/>
            <xdr:cNvSpPr>
              <a:spLocks noTextEdit="1"/>
            </xdr:cNvSpPr>
          </xdr:nvSpPr>
          <xdr:spPr>
            <a:xfrm>
              <a:off x="228599" y="7962901"/>
              <a:ext cx="2324101" cy="1323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47</xdr:row>
      <xdr:rowOff>38101</xdr:rowOff>
    </xdr:from>
    <xdr:to>
      <xdr:col>4</xdr:col>
      <xdr:colOff>495300</xdr:colOff>
      <xdr:row>57</xdr:row>
      <xdr:rowOff>19051</xdr:rowOff>
    </xdr:to>
    <mc:AlternateContent xmlns:mc="http://schemas.openxmlformats.org/markup-compatibility/2006" xmlns:a14="http://schemas.microsoft.com/office/drawing/2010/main">
      <mc:Choice Requires="a14">
        <xdr:graphicFrame macro="">
          <xdr:nvGraphicFramePr>
            <xdr:cNvPr id="24" name="Supervisor_Name">
              <a:extLst>
                <a:ext uri="{FF2B5EF4-FFF2-40B4-BE49-F238E27FC236}">
                  <a16:creationId xmlns:a16="http://schemas.microsoft.com/office/drawing/2014/main" id="{EE8ACFA0-F57B-42A2-80FE-A0FD425CE845}"/>
                </a:ext>
              </a:extLst>
            </xdr:cNvPr>
            <xdr:cNvGraphicFramePr/>
          </xdr:nvGraphicFramePr>
          <xdr:xfrm>
            <a:off x="0" y="0"/>
            <a:ext cx="0" cy="0"/>
          </xdr:xfrm>
          <a:graphic>
            <a:graphicData uri="http://schemas.microsoft.com/office/drawing/2010/slicer">
              <sle:slicer xmlns:sle="http://schemas.microsoft.com/office/drawing/2010/slicer" name="Supervisor_Name"/>
            </a:graphicData>
          </a:graphic>
        </xdr:graphicFrame>
      </mc:Choice>
      <mc:Fallback xmlns="">
        <xdr:sp macro="" textlink="">
          <xdr:nvSpPr>
            <xdr:cNvPr id="0" name=""/>
            <xdr:cNvSpPr>
              <a:spLocks noTextEdit="1"/>
            </xdr:cNvSpPr>
          </xdr:nvSpPr>
          <xdr:spPr>
            <a:xfrm>
              <a:off x="238125" y="9391651"/>
              <a:ext cx="230505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Avenido" refreshedDate="45810.901244675922" createdVersion="8" refreshedVersion="8" minRefreshableVersion="3" recordCount="200" xr:uid="{A285BA61-992C-4291-9162-B3C0872DF00B}">
  <cacheSource type="worksheet">
    <worksheetSource name="employee_assignment_view_1"/>
  </cacheSource>
  <cacheFields count="20">
    <cacheField name="employee_id" numFmtId="0">
      <sharedItems containsSemiMixedTypes="0" containsString="0" containsNumber="1" containsInteger="1" minValue="1" maxValue="200"/>
    </cacheField>
    <cacheField name="Employee_First_Name" numFmtId="0">
      <sharedItems/>
    </cacheField>
    <cacheField name="Employee_Last_Name" numFmtId="0">
      <sharedItems count="157">
        <s v="Clark"/>
        <s v="Lee"/>
        <s v="Miller"/>
        <s v="Wilson"/>
        <s v="Adams"/>
        <s v="Brown"/>
        <s v="Martinez"/>
        <s v="Garcia"/>
        <s v="Harris"/>
        <s v="Robinson"/>
        <s v="Cole"/>
        <s v="King"/>
        <s v="Evans"/>
        <s v="Foster"/>
        <s v="Simmons"/>
        <s v="Black"/>
        <s v="Lopez"/>
        <s v="Stewart"/>
        <s v="Warren"/>
        <s v="Hill"/>
        <s v="Mitchell"/>
        <s v="Rodriguez"/>
        <s v="Campbell"/>
        <s v="Wood"/>
        <s v="Parker"/>
        <s v="Scott"/>
        <s v="Johnson"/>
        <s v="Nelson"/>
        <s v="Reyes"/>
        <s v="Cruz"/>
        <s v="Doe"/>
        <s v="Smith"/>
        <s v="Williams"/>
        <s v="Dela Cruz"/>
        <s v="Santos"/>
        <s v="Mendoza"/>
        <s v="Torres"/>
        <s v="Hickman"/>
        <s v="Jefferson"/>
        <s v="Snyder"/>
        <s v="Kent"/>
        <s v="Bradford"/>
        <s v="Hancock"/>
        <s v="Lamb"/>
        <s v="Whitaker"/>
        <s v="Park"/>
        <s v="Wilkinson"/>
        <s v="Collins"/>
        <s v="Davis"/>
        <s v="Kidd"/>
        <s v="Hicks"/>
        <s v="Norris"/>
        <s v="Herrera"/>
        <s v="Gould"/>
        <s v="Hanna"/>
        <s v="Aguilar"/>
        <s v="Lowe"/>
        <s v="Bush"/>
        <s v="Chung"/>
        <s v="West"/>
        <s v="Christian"/>
        <s v="Rocha"/>
        <s v="Novak"/>
        <s v="Wright"/>
        <s v="Walker"/>
        <s v="Mason"/>
        <s v="Sullivan"/>
        <s v="Roberson"/>
        <s v="Thompson"/>
        <s v="Taylor"/>
        <s v="Wiggins"/>
        <s v="Morgan"/>
        <s v="Phillips"/>
        <s v="Jones"/>
        <s v="Castro"/>
        <s v="Gonzalez"/>
        <s v="Joyce"/>
        <s v="Hoffman"/>
        <s v="Kane"/>
        <s v="Short"/>
        <s v="Sims"/>
        <s v="Martin"/>
        <s v="Soto"/>
        <s v="Ruiz"/>
        <s v="Green"/>
        <s v="Kaiser"/>
        <s v="Harper"/>
        <s v="Hernandez"/>
        <s v="Love"/>
        <s v="Carter"/>
        <s v="Fischer"/>
        <s v="Chavez"/>
        <s v="Gibson"/>
        <s v="Merritt"/>
        <s v="Frey"/>
        <s v="Beard"/>
        <s v="Reese"/>
        <s v="Long"/>
        <s v="Cox"/>
        <s v="Fernandez"/>
        <s v="Le"/>
        <s v="Lynch"/>
        <s v="Oneill"/>
        <s v="Ramirez"/>
        <s v="Stevens"/>
        <s v="Sanchez"/>
        <s v="Decker"/>
        <s v="Arnold"/>
        <s v="Reeves"/>
        <s v="Crawford"/>
        <s v="Arellano"/>
        <s v="Clarke"/>
        <s v="Johns"/>
        <s v="Hartman"/>
        <s v="Khan"/>
        <s v="Carney"/>
        <s v="Hunt"/>
        <s v="Greene"/>
        <s v="Wong"/>
        <s v="Hayes"/>
        <s v="Perez"/>
        <s v="Dean"/>
        <s v="Parsons"/>
        <s v="Hobbs"/>
        <s v="Olson"/>
        <s v="Rice"/>
        <s v="Ray"/>
        <s v="Moss"/>
        <s v="Schneider"/>
        <s v="Zuniga"/>
        <s v="Campos"/>
        <s v="Barry"/>
        <s v="Contreras"/>
        <s v="Floyd"/>
        <s v="Houston"/>
        <s v="Moore"/>
        <s v="Bauer"/>
        <s v="Heath"/>
        <s v="Murphy"/>
        <s v="Vaughn"/>
        <s v="Whitehead"/>
        <s v="Reed"/>
        <s v="Hess"/>
        <s v="Kelley"/>
        <s v="Brennan"/>
        <s v="Salinas"/>
        <s v="Cuevas"/>
        <s v="Zavala"/>
        <s v="Morris"/>
        <s v="Shepherd"/>
        <s v="Olsen"/>
        <s v="Cook"/>
        <s v="Flowers"/>
        <s v="Holt"/>
        <s v="Spencer"/>
        <s v="Dunn"/>
        <s v="Higgins"/>
      </sharedItems>
    </cacheField>
    <cacheField name="gender" numFmtId="0">
      <sharedItems count="2">
        <s v="Female"/>
        <s v="Male"/>
      </sharedItems>
    </cacheField>
    <cacheField name="location" numFmtId="0">
      <sharedItems count="19">
        <s v="Makati"/>
        <s v="Taguig"/>
        <s v="Quezon City"/>
        <s v="Pasig"/>
        <s v="Mandaluyong"/>
        <s v="Manila"/>
        <s v="Las Piñas"/>
        <s v="Parañaque"/>
        <s v="Caloocan"/>
        <s v="San Juan"/>
        <s v="Muntinlupa"/>
        <s v="Taguig City"/>
        <s v="Rizal"/>
        <s v="Bulacan"/>
        <s v="Laguna"/>
        <s v="Cavite"/>
        <s v="Pasay"/>
        <s v="Cebu City" u="1"/>
        <s v="Davao City" u="1"/>
      </sharedItems>
    </cacheField>
    <cacheField name="Supervisor_Name" numFmtId="0">
      <sharedItems count="5">
        <s v="Evan Green"/>
        <s v="Diane Taylor"/>
        <s v="Charlie Brown"/>
        <s v="Lisa White"/>
        <s v="Mark Johnson"/>
      </sharedItems>
    </cacheField>
    <cacheField name="Cluster_Manager_Name" numFmtId="0">
      <sharedItems count="3">
        <s v="Bob Smith"/>
        <s v="Alice Johnson"/>
        <s v="Michael Thompson"/>
      </sharedItems>
    </cacheField>
    <cacheField name="Line_of_Business" numFmtId="0">
      <sharedItems count="4">
        <s v="Accounts Receivable"/>
        <s v="Billing"/>
        <s v="Order Management"/>
        <s v="Cash Application"/>
      </sharedItems>
    </cacheField>
    <cacheField name="hire_date" numFmtId="14">
      <sharedItems containsSemiMixedTypes="0" containsNonDate="0" containsDate="1" containsString="0" minDate="2014-09-05T00:00:00" maxDate="2023-06-28T00:00:00" count="219">
        <d v="2020-06-01T00:00:00"/>
        <d v="2021-01-15T00:00:00"/>
        <d v="2020-08-10T00:00:00"/>
        <d v="2019-12-05T00:00:00"/>
        <d v="2020-04-22T00:00:00"/>
        <d v="2019-11-19T00:00:00"/>
        <d v="2021-03-07T00:00:00"/>
        <d v="2020-09-15T00:00:00"/>
        <d v="2019-07-29T00:00:00"/>
        <d v="2020-02-10T00:00:00"/>
        <d v="2021-06-21T00:00:00"/>
        <d v="2020-11-13T00:00:00"/>
        <d v="2019-05-17T00:00:00"/>
        <d v="2020-10-01T00:00:00"/>
        <d v="2021-08-20T00:00:00"/>
        <d v="2020-05-25T00:00:00"/>
        <d v="2019-06-11T00:00:00"/>
        <d v="2020-12-30T00:00:00"/>
        <d v="2021-02-08T00:00:00"/>
        <d v="2019-08-03T00:00:00"/>
        <d v="2020-07-04T00:00:00"/>
        <d v="2019-03-09T00:00:00"/>
        <d v="2021-05-26T00:00:00"/>
        <d v="2020-09-20T00:00:00"/>
        <d v="2019-10-13T00:00:00"/>
        <d v="2021-11-09T00:00:00"/>
        <d v="2020-01-27T00:00:00"/>
        <d v="2019-07-05T00:00:00"/>
        <d v="2020-05-12T00:00:00"/>
        <d v="2019-11-23T00:00:00"/>
        <d v="2020-10-14T00:00:00"/>
        <d v="2019-12-18T00:00:00"/>
        <d v="2020-04-27T00:00:00"/>
        <d v="2021-09-02T00:00:00"/>
        <d v="2020-03-10T00:00:00"/>
        <d v="2021-07-22T00:00:00"/>
        <d v="2019-09-05T00:00:00"/>
        <d v="2022-01-18T00:00:00"/>
        <d v="2019-08-20T00:00:00"/>
        <d v="2021-05-12T00:00:00"/>
        <d v="2022-03-07T00:00:00"/>
        <d v="2018-01-01T00:00:00"/>
        <d v="2018-01-05T00:00:00"/>
        <d v="2018-01-09T00:00:00"/>
        <d v="2018-01-23T00:00:00"/>
        <d v="2018-02-07T00:00:00"/>
        <d v="2018-02-28T00:00:00"/>
        <d v="2018-03-08T00:00:00"/>
        <d v="2018-03-25T00:00:00"/>
        <d v="2018-03-30T00:00:00"/>
        <d v="2018-04-05T00:00:00"/>
        <d v="2018-04-19T00:00:00"/>
        <d v="2018-04-26T00:00:00"/>
        <d v="2018-05-08T00:00:00"/>
        <d v="2018-05-23T00:00:00"/>
        <d v="2018-05-25T00:00:00"/>
        <d v="2018-06-05T00:00:00"/>
        <d v="2018-06-06T00:00:00"/>
        <d v="2018-06-13T00:00:00"/>
        <d v="2018-06-25T00:00:00"/>
        <d v="2018-06-28T00:00:00"/>
        <d v="2018-07-07T00:00:00"/>
        <d v="2018-07-15T00:00:00"/>
        <d v="2018-07-17T00:00:00"/>
        <d v="2018-07-30T00:00:00"/>
        <d v="2018-08-02T00:00:00"/>
        <d v="2018-08-10T00:00:00"/>
        <d v="2018-08-12T00:00:00"/>
        <d v="2018-08-31T00:00:00"/>
        <d v="2018-10-08T00:00:00"/>
        <d v="2018-10-13T00:00:00"/>
        <d v="2018-10-28T00:00:00"/>
        <d v="2018-11-06T00:00:00"/>
        <d v="2018-12-02T00:00:00"/>
        <d v="2018-12-07T00:00:00"/>
        <d v="2018-12-27T00:00:00"/>
        <d v="2018-12-30T00:00:00"/>
        <d v="2019-03-04T00:00:00"/>
        <d v="2019-03-05T00:00:00"/>
        <d v="2019-04-06T00:00:00"/>
        <d v="2019-04-13T00:00:00"/>
        <d v="2019-04-17T00:00:00"/>
        <d v="2019-04-22T00:00:00"/>
        <d v="2019-04-25T00:00:00"/>
        <d v="2019-04-29T00:00:00"/>
        <d v="2019-05-06T00:00:00"/>
        <d v="2019-05-07T00:00:00"/>
        <d v="2019-05-23T00:00:00"/>
        <d v="2019-05-28T00:00:00"/>
        <d v="2019-06-09T00:00:00"/>
        <d v="2019-06-20T00:00:00"/>
        <d v="2019-07-01T00:00:00"/>
        <d v="2019-07-02T00:00:00"/>
        <d v="2019-07-08T00:00:00"/>
        <d v="2019-07-23T00:00:00"/>
        <d v="2019-09-08T00:00:00"/>
        <d v="2019-09-10T00:00:00"/>
        <d v="2019-09-21T00:00:00"/>
        <d v="2019-10-19T00:00:00"/>
        <d v="2019-10-23T00:00:00"/>
        <d v="2019-10-26T00:00:00"/>
        <d v="2019-11-01T00:00:00"/>
        <d v="2019-11-18T00:00:00"/>
        <d v="2019-11-22T00:00:00"/>
        <d v="2019-11-26T00:00:00"/>
        <d v="2020-01-03T00:00:00"/>
        <d v="2020-01-06T00:00:00"/>
        <d v="2020-01-09T00:00:00"/>
        <d v="2020-01-11T00:00:00"/>
        <d v="2020-01-22T00:00:00"/>
        <d v="2020-01-25T00:00:00"/>
        <d v="2020-02-24T00:00:00"/>
        <d v="2020-02-29T00:00:00"/>
        <d v="2020-03-11T00:00:00"/>
        <d v="2020-04-01T00:00:00"/>
        <d v="2020-04-15T00:00:00"/>
        <d v="2020-04-29T00:00:00"/>
        <d v="2020-05-01T00:00:00"/>
        <d v="2020-05-03T00:00:00"/>
        <d v="2020-05-07T00:00:00"/>
        <d v="2020-05-21T00:00:00"/>
        <d v="2020-06-10T00:00:00"/>
        <d v="2020-07-16T00:00:00"/>
        <d v="2020-07-20T00:00:00"/>
        <d v="2020-07-31T00:00:00"/>
        <d v="2020-08-03T00:00:00"/>
        <d v="2020-08-27T00:00:00"/>
        <d v="2020-09-07T00:00:00"/>
        <d v="2020-09-17T00:00:00"/>
        <d v="2020-10-08T00:00:00"/>
        <d v="2020-10-13T00:00:00"/>
        <d v="2020-10-15T00:00:00"/>
        <d v="2020-10-22T00:00:00"/>
        <d v="2020-11-03T00:00:00"/>
        <d v="2020-11-05T00:00:00"/>
        <d v="2020-11-16T00:00:00"/>
        <d v="2020-12-09T00:00:00"/>
        <d v="2020-12-23T00:00:00"/>
        <d v="2021-01-05T00:00:00"/>
        <d v="2021-01-14T00:00:00"/>
        <d v="2021-01-17T00:00:00"/>
        <d v="2021-01-23T00:00:00"/>
        <d v="2021-03-06T00:00:00"/>
        <d v="2021-03-09T00:00:00"/>
        <d v="2021-03-15T00:00:00"/>
        <d v="2021-04-11T00:00:00"/>
        <d v="2021-04-13T00:00:00"/>
        <d v="2021-05-03T00:00:00"/>
        <d v="2021-05-09T00:00:00"/>
        <d v="2021-06-13T00:00:00"/>
        <d v="2021-06-19T00:00:00"/>
        <d v="2021-06-28T00:00:00"/>
        <d v="2021-07-05T00:00:00"/>
        <d v="2021-08-01T00:00:00"/>
        <d v="2021-08-06T00:00:00"/>
        <d v="2021-08-07T00:00:00"/>
        <d v="2021-08-09T00:00:00"/>
        <d v="2021-08-22T00:00:00"/>
        <d v="2021-09-08T00:00:00"/>
        <d v="2021-09-16T00:00:00"/>
        <d v="2021-09-26T00:00:00"/>
        <d v="2021-10-05T00:00:00"/>
        <d v="2021-11-01T00:00:00"/>
        <d v="2021-11-29T00:00:00"/>
        <d v="2021-12-01T00:00:00"/>
        <d v="2021-12-08T00:00:00"/>
        <d v="2021-12-13T00:00:00"/>
        <d v="2021-12-16T00:00:00"/>
        <d v="2021-12-17T00:00:00"/>
        <d v="2021-12-19T00:00:00"/>
        <d v="2021-12-22T00:00:00"/>
        <d v="2022-01-03T00:00:00"/>
        <d v="2022-01-05T00:00:00"/>
        <d v="2022-01-16T00:00:00"/>
        <d v="2022-02-06T00:00:00"/>
        <d v="2022-02-18T00:00:00"/>
        <d v="2022-02-19T00:00:00"/>
        <d v="2022-02-25T00:00:00"/>
        <d v="2022-03-03T00:00:00"/>
        <d v="2022-03-23T00:00:00"/>
        <d v="2022-04-07T00:00:00"/>
        <d v="2022-04-09T00:00:00"/>
        <d v="2022-05-08T00:00:00"/>
        <d v="2022-06-13T00:00:00"/>
        <d v="2022-06-22T00:00:00"/>
        <d v="2022-06-25T00:00:00"/>
        <d v="2022-07-06T00:00:00"/>
        <d v="2019-05-22T00:00:00" u="1"/>
        <d v="2021-02-14T00:00:00" u="1"/>
        <d v="2017-06-30T00:00:00" u="1"/>
        <d v="2018-07-18T00:00:00" u="1"/>
        <d v="2022-01-12T00:00:00" u="1"/>
        <d v="2016-10-03T00:00:00" u="1"/>
        <d v="2023-04-01T00:00:00" u="1"/>
        <d v="2015-09-20T00:00:00" u="1"/>
        <d v="2022-07-01T00:00:00" u="1"/>
        <d v="2019-04-10T00:00:00" u="1"/>
        <d v="2023-01-05T00:00:00" u="1"/>
        <d v="2018-12-20T00:00:00" u="1"/>
        <d v="2017-08-14T00:00:00" u="1"/>
        <d v="2021-03-19T00:00:00" u="1"/>
        <d v="2020-10-07T00:00:00" u="1"/>
        <d v="2016-05-28T00:00:00" u="1"/>
        <d v="2015-09-30T00:00:00" u="1"/>
        <d v="2019-11-03T00:00:00" u="1"/>
        <d v="2022-05-11T00:00:00" u="1"/>
        <d v="2017-06-15T00:00:00" u="1"/>
        <d v="2021-01-22T00:00:00" u="1"/>
        <d v="2018-04-10T00:00:00" u="1"/>
        <d v="2020-09-05T00:00:00" u="1"/>
        <d v="2023-06-27T00:00:00" u="1"/>
        <d v="2017-03-18T00:00:00" u="1"/>
        <d v="2019-10-09T00:00:00" u="1"/>
        <d v="2016-11-01T00:00:00" u="1"/>
        <d v="2021-07-15T00:00:00" u="1"/>
        <d v="2018-11-20T00:00:00" u="1"/>
        <d v="2016-08-10T00:00:00" u="1"/>
        <d v="2019-04-01T00:00:00" u="1"/>
        <d v="2014-09-05T00:00:00" u="1"/>
      </sharedItems>
      <fieldGroup par="17"/>
    </cacheField>
    <cacheField name="termination_date" numFmtId="14">
      <sharedItems containsNonDate="0" containsDate="1" containsString="0" containsBlank="1" minDate="2018-11-11T00:00:00" maxDate="2025-06-02T00:00:00" count="27">
        <m/>
        <d v="2024-05-29T00:00:00"/>
        <d v="2023-10-21T00:00:00"/>
        <d v="2022-12-05T00:00:00"/>
        <d v="2021-04-09T00:00:00"/>
        <d v="2020-01-16T00:00:00"/>
        <d v="2021-03-07T00:00:00"/>
        <d v="2018-11-11T00:00:00"/>
        <d v="2021-10-01T00:00:00"/>
        <d v="2022-02-21T00:00:00"/>
        <d v="2021-01-20T00:00:00"/>
        <d v="2021-06-13T00:00:00"/>
        <d v="2023-01-27T00:00:00"/>
        <d v="2024-11-03T00:00:00"/>
        <d v="2024-08-21T00:00:00"/>
        <d v="2023-03-21T00:00:00"/>
        <d v="2022-06-10T00:00:00"/>
        <d v="2022-10-03T00:00:00"/>
        <d v="2022-04-30T00:00:00"/>
        <d v="2023-09-01T00:00:00"/>
        <d v="2022-07-21T00:00:00"/>
        <d v="2023-10-01T00:00:00"/>
        <d v="2024-05-27T00:00:00"/>
        <d v="2024-03-08T00:00:00"/>
        <d v="2025-06-01T00:00:00" u="1"/>
        <d v="2025-05-10T00:00:00" u="1"/>
        <d v="2025-05-20T00:00:00" u="1"/>
      </sharedItems>
      <fieldGroup par="19"/>
    </cacheField>
    <cacheField name="assigned_date" numFmtId="22">
      <sharedItems containsSemiMixedTypes="0" containsNonDate="0" containsDate="1" containsString="0" minDate="2025-05-28T12:42:59" maxDate="2025-06-02T21:37:02"/>
    </cacheField>
    <cacheField name="Company_Tenure_Years" numFmtId="0">
      <sharedItems containsSemiMixedTypes="0" containsString="0" containsNumber="1" minValue="2.91" maxValue="7.42"/>
    </cacheField>
    <cacheField name="Assignment_Tenure_Days" numFmtId="0">
      <sharedItems containsSemiMixedTypes="0" containsString="0" containsNumber="1" containsInteger="1" minValue="0" maxValue="5"/>
    </cacheField>
    <cacheField name="Year" numFmtId="0">
      <sharedItems count="10">
        <s v="2020"/>
        <s v="2021"/>
        <s v="2019"/>
        <s v="2022"/>
        <s v="2018"/>
        <s v="2017" u="1"/>
        <s v="2016" u="1"/>
        <s v="2023" u="1"/>
        <s v="2015" u="1"/>
        <s v="2014" u="1"/>
      </sharedItems>
    </cacheField>
    <cacheField name="Month" numFmtId="14">
      <sharedItems count="12">
        <s v="Jun"/>
        <s v="Jan"/>
        <s v="Aug"/>
        <s v="Dec"/>
        <s v="Apr"/>
        <s v="Nov"/>
        <s v="Mar"/>
        <s v="Sep"/>
        <s v="Jul"/>
        <s v="Feb"/>
        <s v="May"/>
        <s v="Oct"/>
      </sharedItems>
    </cacheField>
    <cacheField name="Months (hire_date)" numFmtId="0" databaseField="0">
      <fieldGroup base="8">
        <rangePr groupBy="months" startDate="2018-01-01T00:00:00" endDate="2022-07-07T00:00:00"/>
        <groupItems count="14">
          <s v="&lt;1/1/2018"/>
          <s v="Jan"/>
          <s v="Feb"/>
          <s v="Mar"/>
          <s v="Apr"/>
          <s v="May"/>
          <s v="Jun"/>
          <s v="Jul"/>
          <s v="Aug"/>
          <s v="Sep"/>
          <s v="Oct"/>
          <s v="Nov"/>
          <s v="Dec"/>
          <s v="&gt;7/7/2022"/>
        </groupItems>
      </fieldGroup>
    </cacheField>
    <cacheField name="Quarters (hire_date)" numFmtId="0" databaseField="0">
      <fieldGroup base="8">
        <rangePr groupBy="quarters" startDate="2018-01-01T00:00:00" endDate="2022-07-07T00:00:00"/>
        <groupItems count="6">
          <s v="&lt;1/1/2018"/>
          <s v="Qtr1"/>
          <s v="Qtr2"/>
          <s v="Qtr3"/>
          <s v="Qtr4"/>
          <s v="&gt;7/7/2022"/>
        </groupItems>
      </fieldGroup>
    </cacheField>
    <cacheField name="Years (hire_date)" numFmtId="0" databaseField="0">
      <fieldGroup base="8">
        <rangePr groupBy="years" startDate="2018-01-01T00:00:00" endDate="2022-07-07T00:00:00"/>
        <groupItems count="7">
          <s v="&lt;1/1/2018"/>
          <s v="2018"/>
          <s v="2019"/>
          <s v="2020"/>
          <s v="2021"/>
          <s v="2022"/>
          <s v="&gt;7/7/2022"/>
        </groupItems>
      </fieldGroup>
    </cacheField>
    <cacheField name="Days (termination_date)" numFmtId="0" databaseField="0">
      <fieldGroup base="9">
        <rangePr groupBy="days" startDate="2018-11-11T00:00:00" endDate="2024-11-04T00:00:00"/>
        <groupItems count="368">
          <s v="&lt;11/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4/2024"/>
        </groupItems>
      </fieldGroup>
    </cacheField>
    <cacheField name="Months (termination_date)" numFmtId="0" databaseField="0">
      <fieldGroup base="9">
        <rangePr groupBy="months" startDate="2018-11-11T00:00:00" endDate="2024-11-04T00:00:00"/>
        <groupItems count="14">
          <s v="&lt;11/11/2018"/>
          <s v="Jan"/>
          <s v="Feb"/>
          <s v="Mar"/>
          <s v="Apr"/>
          <s v="May"/>
          <s v="Jun"/>
          <s v="Jul"/>
          <s v="Aug"/>
          <s v="Sep"/>
          <s v="Oct"/>
          <s v="Nov"/>
          <s v="Dec"/>
          <s v="&gt;11/4/2024"/>
        </groupItems>
      </fieldGroup>
    </cacheField>
  </cacheFields>
  <extLst>
    <ext xmlns:x14="http://schemas.microsoft.com/office/spreadsheetml/2009/9/main" uri="{725AE2AE-9491-48be-B2B4-4EB974FC3084}">
      <x14:pivotCacheDefinition pivotCacheId="141706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s v="Emily"/>
    <x v="0"/>
    <x v="0"/>
    <x v="0"/>
    <x v="0"/>
    <x v="0"/>
    <x v="0"/>
    <x v="0"/>
    <x v="0"/>
    <d v="2025-05-28T12:42:59"/>
    <n v="5"/>
    <n v="5"/>
    <x v="0"/>
    <x v="0"/>
  </r>
  <r>
    <n v="2"/>
    <s v="David"/>
    <x v="1"/>
    <x v="1"/>
    <x v="1"/>
    <x v="1"/>
    <x v="0"/>
    <x v="1"/>
    <x v="1"/>
    <x v="0"/>
    <d v="2025-05-28T12:42:59"/>
    <n v="4.38"/>
    <n v="5"/>
    <x v="1"/>
    <x v="1"/>
  </r>
  <r>
    <n v="3"/>
    <s v="Sarah"/>
    <x v="2"/>
    <x v="0"/>
    <x v="2"/>
    <x v="0"/>
    <x v="0"/>
    <x v="0"/>
    <x v="2"/>
    <x v="0"/>
    <d v="2025-05-28T12:42:59"/>
    <n v="4.8099999999999996"/>
    <n v="5"/>
    <x v="0"/>
    <x v="2"/>
  </r>
  <r>
    <n v="4"/>
    <s v="James"/>
    <x v="3"/>
    <x v="1"/>
    <x v="3"/>
    <x v="2"/>
    <x v="1"/>
    <x v="2"/>
    <x v="3"/>
    <x v="0"/>
    <d v="2025-05-28T12:42:59"/>
    <n v="5.49"/>
    <n v="5"/>
    <x v="2"/>
    <x v="3"/>
  </r>
  <r>
    <n v="5"/>
    <s v="Olivia"/>
    <x v="4"/>
    <x v="0"/>
    <x v="4"/>
    <x v="1"/>
    <x v="0"/>
    <x v="1"/>
    <x v="4"/>
    <x v="0"/>
    <d v="2025-05-28T12:42:59"/>
    <n v="5.1100000000000003"/>
    <n v="5"/>
    <x v="0"/>
    <x v="4"/>
  </r>
  <r>
    <n v="6"/>
    <s v="Daniel"/>
    <x v="5"/>
    <x v="1"/>
    <x v="5"/>
    <x v="0"/>
    <x v="0"/>
    <x v="0"/>
    <x v="5"/>
    <x v="0"/>
    <d v="2025-05-28T12:42:59"/>
    <n v="5.54"/>
    <n v="5"/>
    <x v="2"/>
    <x v="5"/>
  </r>
  <r>
    <n v="7"/>
    <s v="Sophia"/>
    <x v="6"/>
    <x v="0"/>
    <x v="6"/>
    <x v="2"/>
    <x v="1"/>
    <x v="2"/>
    <x v="6"/>
    <x v="0"/>
    <d v="2025-05-28T12:42:59"/>
    <n v="4.24"/>
    <n v="5"/>
    <x v="1"/>
    <x v="6"/>
  </r>
  <r>
    <n v="8"/>
    <s v="Ryan"/>
    <x v="7"/>
    <x v="1"/>
    <x v="7"/>
    <x v="1"/>
    <x v="0"/>
    <x v="1"/>
    <x v="7"/>
    <x v="0"/>
    <d v="2025-05-28T12:42:59"/>
    <n v="4.71"/>
    <n v="5"/>
    <x v="0"/>
    <x v="7"/>
  </r>
  <r>
    <n v="9"/>
    <s v="Megan"/>
    <x v="8"/>
    <x v="0"/>
    <x v="8"/>
    <x v="0"/>
    <x v="0"/>
    <x v="0"/>
    <x v="8"/>
    <x v="0"/>
    <d v="2025-05-28T12:42:59"/>
    <n v="5.85"/>
    <n v="5"/>
    <x v="2"/>
    <x v="8"/>
  </r>
  <r>
    <n v="10"/>
    <s v="Ethan"/>
    <x v="9"/>
    <x v="1"/>
    <x v="9"/>
    <x v="2"/>
    <x v="1"/>
    <x v="2"/>
    <x v="9"/>
    <x v="0"/>
    <d v="2025-05-28T12:42:59"/>
    <n v="5.31"/>
    <n v="5"/>
    <x v="0"/>
    <x v="9"/>
  </r>
  <r>
    <n v="11"/>
    <s v="Aaron"/>
    <x v="10"/>
    <x v="1"/>
    <x v="0"/>
    <x v="2"/>
    <x v="1"/>
    <x v="2"/>
    <x v="10"/>
    <x v="0"/>
    <d v="2025-05-28T13:09:07"/>
    <n v="3.95"/>
    <n v="5"/>
    <x v="1"/>
    <x v="0"/>
  </r>
  <r>
    <n v="12"/>
    <s v="Brenda"/>
    <x v="11"/>
    <x v="0"/>
    <x v="1"/>
    <x v="1"/>
    <x v="0"/>
    <x v="1"/>
    <x v="11"/>
    <x v="0"/>
    <d v="2025-05-28T13:09:07"/>
    <n v="4.55"/>
    <n v="5"/>
    <x v="0"/>
    <x v="5"/>
  </r>
  <r>
    <n v="13"/>
    <s v="Cameron"/>
    <x v="12"/>
    <x v="1"/>
    <x v="2"/>
    <x v="0"/>
    <x v="0"/>
    <x v="0"/>
    <x v="12"/>
    <x v="0"/>
    <d v="2025-05-28T13:09:07"/>
    <n v="6.05"/>
    <n v="5"/>
    <x v="2"/>
    <x v="10"/>
  </r>
  <r>
    <n v="14"/>
    <s v="Diana"/>
    <x v="13"/>
    <x v="0"/>
    <x v="3"/>
    <x v="2"/>
    <x v="1"/>
    <x v="2"/>
    <x v="13"/>
    <x v="0"/>
    <d v="2025-05-28T13:09:07"/>
    <n v="4.67"/>
    <n v="5"/>
    <x v="0"/>
    <x v="11"/>
  </r>
  <r>
    <n v="15"/>
    <s v="Edward"/>
    <x v="14"/>
    <x v="1"/>
    <x v="4"/>
    <x v="1"/>
    <x v="0"/>
    <x v="1"/>
    <x v="14"/>
    <x v="0"/>
    <d v="2025-05-28T13:09:07"/>
    <n v="3.78"/>
    <n v="5"/>
    <x v="1"/>
    <x v="2"/>
  </r>
  <r>
    <n v="16"/>
    <s v="Fiona"/>
    <x v="15"/>
    <x v="0"/>
    <x v="5"/>
    <x v="0"/>
    <x v="0"/>
    <x v="0"/>
    <x v="15"/>
    <x v="0"/>
    <d v="2025-05-28T13:09:07"/>
    <n v="5.0199999999999996"/>
    <n v="5"/>
    <x v="0"/>
    <x v="10"/>
  </r>
  <r>
    <n v="17"/>
    <s v="George"/>
    <x v="16"/>
    <x v="1"/>
    <x v="6"/>
    <x v="3"/>
    <x v="2"/>
    <x v="0"/>
    <x v="16"/>
    <x v="0"/>
    <d v="2025-05-28T13:09:07"/>
    <n v="5.98"/>
    <n v="5"/>
    <x v="2"/>
    <x v="0"/>
  </r>
  <r>
    <n v="18"/>
    <s v="Hannah"/>
    <x v="17"/>
    <x v="0"/>
    <x v="7"/>
    <x v="4"/>
    <x v="0"/>
    <x v="3"/>
    <x v="17"/>
    <x v="0"/>
    <d v="2025-05-28T13:09:07"/>
    <n v="4.42"/>
    <n v="5"/>
    <x v="0"/>
    <x v="3"/>
  </r>
  <r>
    <n v="19"/>
    <s v="Isaac"/>
    <x v="18"/>
    <x v="1"/>
    <x v="8"/>
    <x v="2"/>
    <x v="1"/>
    <x v="2"/>
    <x v="18"/>
    <x v="0"/>
    <d v="2025-05-28T13:09:07"/>
    <n v="4.3099999999999996"/>
    <n v="5"/>
    <x v="1"/>
    <x v="9"/>
  </r>
  <r>
    <n v="20"/>
    <s v="Jessica"/>
    <x v="19"/>
    <x v="0"/>
    <x v="9"/>
    <x v="0"/>
    <x v="0"/>
    <x v="0"/>
    <x v="19"/>
    <x v="0"/>
    <d v="2025-05-28T13:09:07"/>
    <n v="5.83"/>
    <n v="5"/>
    <x v="2"/>
    <x v="2"/>
  </r>
  <r>
    <n v="21"/>
    <s v="Kevin"/>
    <x v="20"/>
    <x v="1"/>
    <x v="0"/>
    <x v="3"/>
    <x v="2"/>
    <x v="0"/>
    <x v="20"/>
    <x v="0"/>
    <d v="2025-05-28T13:09:07"/>
    <n v="4.91"/>
    <n v="5"/>
    <x v="0"/>
    <x v="8"/>
  </r>
  <r>
    <n v="22"/>
    <s v="Laura"/>
    <x v="4"/>
    <x v="0"/>
    <x v="1"/>
    <x v="4"/>
    <x v="0"/>
    <x v="3"/>
    <x v="21"/>
    <x v="0"/>
    <d v="2025-05-28T13:09:07"/>
    <n v="6.23"/>
    <n v="5"/>
    <x v="2"/>
    <x v="6"/>
  </r>
  <r>
    <n v="23"/>
    <s v="Matthew"/>
    <x v="8"/>
    <x v="1"/>
    <x v="2"/>
    <x v="2"/>
    <x v="1"/>
    <x v="2"/>
    <x v="22"/>
    <x v="0"/>
    <d v="2025-05-28T13:09:07"/>
    <n v="4.0199999999999996"/>
    <n v="5"/>
    <x v="1"/>
    <x v="10"/>
  </r>
  <r>
    <n v="24"/>
    <s v="Natalie"/>
    <x v="21"/>
    <x v="0"/>
    <x v="3"/>
    <x v="0"/>
    <x v="0"/>
    <x v="0"/>
    <x v="23"/>
    <x v="0"/>
    <d v="2025-05-28T13:09:07"/>
    <n v="4.7"/>
    <n v="5"/>
    <x v="0"/>
    <x v="7"/>
  </r>
  <r>
    <n v="25"/>
    <s v="Oscar"/>
    <x v="22"/>
    <x v="1"/>
    <x v="4"/>
    <x v="3"/>
    <x v="2"/>
    <x v="0"/>
    <x v="24"/>
    <x v="0"/>
    <d v="2025-05-28T13:09:07"/>
    <n v="5.64"/>
    <n v="5"/>
    <x v="2"/>
    <x v="11"/>
  </r>
  <r>
    <n v="26"/>
    <s v="Paula"/>
    <x v="23"/>
    <x v="0"/>
    <x v="5"/>
    <x v="4"/>
    <x v="0"/>
    <x v="3"/>
    <x v="25"/>
    <x v="0"/>
    <d v="2025-05-28T13:09:07"/>
    <n v="3.56"/>
    <n v="5"/>
    <x v="1"/>
    <x v="5"/>
  </r>
  <r>
    <n v="27"/>
    <s v="Quincy"/>
    <x v="24"/>
    <x v="1"/>
    <x v="6"/>
    <x v="1"/>
    <x v="0"/>
    <x v="1"/>
    <x v="26"/>
    <x v="0"/>
    <d v="2025-05-28T13:09:07"/>
    <n v="5.35"/>
    <n v="5"/>
    <x v="0"/>
    <x v="1"/>
  </r>
  <r>
    <n v="28"/>
    <s v="Rebecca"/>
    <x v="25"/>
    <x v="0"/>
    <x v="7"/>
    <x v="0"/>
    <x v="0"/>
    <x v="0"/>
    <x v="27"/>
    <x v="0"/>
    <d v="2025-05-28T13:09:07"/>
    <n v="5.91"/>
    <n v="5"/>
    <x v="2"/>
    <x v="8"/>
  </r>
  <r>
    <n v="29"/>
    <s v="Samuel"/>
    <x v="26"/>
    <x v="1"/>
    <x v="8"/>
    <x v="3"/>
    <x v="2"/>
    <x v="0"/>
    <x v="28"/>
    <x v="0"/>
    <d v="2025-05-28T13:09:07"/>
    <n v="5.0599999999999996"/>
    <n v="5"/>
    <x v="0"/>
    <x v="10"/>
  </r>
  <r>
    <n v="30"/>
    <s v="Tina"/>
    <x v="27"/>
    <x v="0"/>
    <x v="9"/>
    <x v="4"/>
    <x v="0"/>
    <x v="3"/>
    <x v="29"/>
    <x v="0"/>
    <d v="2025-05-28T13:09:07"/>
    <n v="5.52"/>
    <n v="5"/>
    <x v="2"/>
    <x v="5"/>
  </r>
  <r>
    <n v="31"/>
    <s v="Sophia"/>
    <x v="7"/>
    <x v="0"/>
    <x v="5"/>
    <x v="2"/>
    <x v="1"/>
    <x v="2"/>
    <x v="30"/>
    <x v="1"/>
    <d v="2025-05-28T16:13:41"/>
    <n v="4.63"/>
    <n v="5"/>
    <x v="0"/>
    <x v="11"/>
  </r>
  <r>
    <n v="32"/>
    <s v="Ethan"/>
    <x v="6"/>
    <x v="1"/>
    <x v="10"/>
    <x v="1"/>
    <x v="0"/>
    <x v="1"/>
    <x v="31"/>
    <x v="2"/>
    <d v="2025-05-28T16:13:41"/>
    <n v="5.46"/>
    <n v="5"/>
    <x v="2"/>
    <x v="3"/>
  </r>
  <r>
    <n v="33"/>
    <s v="Isabella"/>
    <x v="28"/>
    <x v="0"/>
    <x v="10"/>
    <x v="0"/>
    <x v="0"/>
    <x v="0"/>
    <x v="32"/>
    <x v="3"/>
    <d v="2025-05-28T16:13:41"/>
    <n v="5.0999999999999996"/>
    <n v="5"/>
    <x v="0"/>
    <x v="4"/>
  </r>
  <r>
    <n v="34"/>
    <s v="Liam"/>
    <x v="29"/>
    <x v="1"/>
    <x v="2"/>
    <x v="3"/>
    <x v="2"/>
    <x v="0"/>
    <x v="33"/>
    <x v="0"/>
    <d v="2025-05-28T16:13:41"/>
    <n v="3.75"/>
    <n v="5"/>
    <x v="1"/>
    <x v="7"/>
  </r>
  <r>
    <n v="35"/>
    <s v="John"/>
    <x v="30"/>
    <x v="1"/>
    <x v="2"/>
    <x v="2"/>
    <x v="1"/>
    <x v="2"/>
    <x v="34"/>
    <x v="4"/>
    <d v="2025-06-02T17:13:29"/>
    <n v="5.23"/>
    <n v="0"/>
    <x v="0"/>
    <x v="6"/>
  </r>
  <r>
    <n v="36"/>
    <s v="Jane"/>
    <x v="31"/>
    <x v="0"/>
    <x v="0"/>
    <x v="2"/>
    <x v="1"/>
    <x v="2"/>
    <x v="35"/>
    <x v="0"/>
    <d v="2025-06-02T17:15:19"/>
    <n v="3.86"/>
    <n v="0"/>
    <x v="1"/>
    <x v="8"/>
  </r>
  <r>
    <n v="37"/>
    <s v="Michael"/>
    <x v="26"/>
    <x v="1"/>
    <x v="3"/>
    <x v="2"/>
    <x v="1"/>
    <x v="2"/>
    <x v="36"/>
    <x v="0"/>
    <d v="2025-06-02T17:15:19"/>
    <n v="5.74"/>
    <n v="0"/>
    <x v="2"/>
    <x v="7"/>
  </r>
  <r>
    <n v="38"/>
    <s v="Emily"/>
    <x v="32"/>
    <x v="0"/>
    <x v="11"/>
    <x v="2"/>
    <x v="1"/>
    <x v="2"/>
    <x v="37"/>
    <x v="0"/>
    <d v="2025-06-02T17:15:19"/>
    <n v="3.37"/>
    <n v="0"/>
    <x v="3"/>
    <x v="1"/>
  </r>
  <r>
    <n v="39"/>
    <s v="Juan"/>
    <x v="33"/>
    <x v="1"/>
    <x v="2"/>
    <x v="2"/>
    <x v="1"/>
    <x v="2"/>
    <x v="38"/>
    <x v="0"/>
    <d v="2025-06-02T17:15:19"/>
    <n v="5.79"/>
    <n v="0"/>
    <x v="2"/>
    <x v="2"/>
  </r>
  <r>
    <n v="40"/>
    <s v="Maria"/>
    <x v="34"/>
    <x v="0"/>
    <x v="0"/>
    <x v="2"/>
    <x v="1"/>
    <x v="2"/>
    <x v="39"/>
    <x v="0"/>
    <d v="2025-06-02T17:15:19"/>
    <n v="4.0599999999999996"/>
    <n v="0"/>
    <x v="1"/>
    <x v="10"/>
  </r>
  <r>
    <n v="41"/>
    <s v="Carlos"/>
    <x v="28"/>
    <x v="1"/>
    <x v="3"/>
    <x v="2"/>
    <x v="1"/>
    <x v="2"/>
    <x v="40"/>
    <x v="0"/>
    <d v="2025-06-02T17:15:19"/>
    <n v="3.24"/>
    <n v="0"/>
    <x v="3"/>
    <x v="6"/>
  </r>
  <r>
    <n v="42"/>
    <s v="Carlos"/>
    <x v="35"/>
    <x v="1"/>
    <x v="12"/>
    <x v="2"/>
    <x v="1"/>
    <x v="2"/>
    <x v="41"/>
    <x v="0"/>
    <d v="2025-06-02T17:15:19"/>
    <n v="7.42"/>
    <n v="0"/>
    <x v="4"/>
    <x v="1"/>
  </r>
  <r>
    <n v="43"/>
    <s v="Daniel"/>
    <x v="28"/>
    <x v="1"/>
    <x v="13"/>
    <x v="2"/>
    <x v="1"/>
    <x v="2"/>
    <x v="42"/>
    <x v="0"/>
    <d v="2025-06-02T17:15:19"/>
    <n v="7.41"/>
    <n v="0"/>
    <x v="4"/>
    <x v="1"/>
  </r>
  <r>
    <n v="44"/>
    <s v="Maria"/>
    <x v="34"/>
    <x v="0"/>
    <x v="10"/>
    <x v="2"/>
    <x v="1"/>
    <x v="2"/>
    <x v="43"/>
    <x v="0"/>
    <d v="2025-06-02T17:15:19"/>
    <n v="7.39"/>
    <n v="0"/>
    <x v="4"/>
    <x v="1"/>
  </r>
  <r>
    <n v="45"/>
    <s v="Angela"/>
    <x v="29"/>
    <x v="0"/>
    <x v="14"/>
    <x v="2"/>
    <x v="1"/>
    <x v="2"/>
    <x v="44"/>
    <x v="0"/>
    <d v="2025-06-02T17:15:19"/>
    <n v="7.36"/>
    <n v="0"/>
    <x v="4"/>
    <x v="1"/>
  </r>
  <r>
    <n v="46"/>
    <s v="Fernando"/>
    <x v="16"/>
    <x v="1"/>
    <x v="13"/>
    <x v="2"/>
    <x v="1"/>
    <x v="2"/>
    <x v="45"/>
    <x v="0"/>
    <d v="2025-06-02T17:15:19"/>
    <n v="7.32"/>
    <n v="0"/>
    <x v="4"/>
    <x v="9"/>
  </r>
  <r>
    <n v="47"/>
    <s v="Calvin"/>
    <x v="36"/>
    <x v="1"/>
    <x v="12"/>
    <x v="2"/>
    <x v="1"/>
    <x v="2"/>
    <x v="46"/>
    <x v="0"/>
    <d v="2025-06-02T17:15:19"/>
    <n v="7.26"/>
    <n v="0"/>
    <x v="4"/>
    <x v="9"/>
  </r>
  <r>
    <n v="48"/>
    <s v="Eric"/>
    <x v="37"/>
    <x v="1"/>
    <x v="10"/>
    <x v="2"/>
    <x v="1"/>
    <x v="2"/>
    <x v="47"/>
    <x v="0"/>
    <d v="2025-06-02T17:15:19"/>
    <n v="7.24"/>
    <n v="0"/>
    <x v="4"/>
    <x v="6"/>
  </r>
  <r>
    <n v="49"/>
    <s v="Jeffrey"/>
    <x v="38"/>
    <x v="1"/>
    <x v="15"/>
    <x v="2"/>
    <x v="1"/>
    <x v="2"/>
    <x v="48"/>
    <x v="0"/>
    <d v="2025-06-02T17:15:19"/>
    <n v="7.19"/>
    <n v="0"/>
    <x v="4"/>
    <x v="6"/>
  </r>
  <r>
    <n v="50"/>
    <s v="Lisa"/>
    <x v="39"/>
    <x v="0"/>
    <x v="14"/>
    <x v="2"/>
    <x v="1"/>
    <x v="2"/>
    <x v="49"/>
    <x v="0"/>
    <d v="2025-06-02T17:15:19"/>
    <n v="7.18"/>
    <n v="0"/>
    <x v="4"/>
    <x v="6"/>
  </r>
  <r>
    <n v="51"/>
    <s v="Jasmine"/>
    <x v="40"/>
    <x v="0"/>
    <x v="15"/>
    <x v="2"/>
    <x v="1"/>
    <x v="2"/>
    <x v="49"/>
    <x v="0"/>
    <d v="2025-06-02T17:15:19"/>
    <n v="7.18"/>
    <n v="0"/>
    <x v="4"/>
    <x v="6"/>
  </r>
  <r>
    <n v="52"/>
    <s v="William"/>
    <x v="41"/>
    <x v="1"/>
    <x v="10"/>
    <x v="2"/>
    <x v="1"/>
    <x v="2"/>
    <x v="50"/>
    <x v="0"/>
    <d v="2025-06-02T17:15:19"/>
    <n v="7.16"/>
    <n v="0"/>
    <x v="4"/>
    <x v="4"/>
  </r>
  <r>
    <n v="53"/>
    <s v="Bobby"/>
    <x v="42"/>
    <x v="1"/>
    <x v="16"/>
    <x v="2"/>
    <x v="1"/>
    <x v="2"/>
    <x v="51"/>
    <x v="0"/>
    <d v="2025-06-02T17:15:19"/>
    <n v="7.12"/>
    <n v="0"/>
    <x v="4"/>
    <x v="4"/>
  </r>
  <r>
    <n v="54"/>
    <s v="Rachel"/>
    <x v="7"/>
    <x v="0"/>
    <x v="13"/>
    <x v="2"/>
    <x v="1"/>
    <x v="2"/>
    <x v="52"/>
    <x v="0"/>
    <d v="2025-06-02T17:15:19"/>
    <n v="7.1"/>
    <n v="0"/>
    <x v="4"/>
    <x v="4"/>
  </r>
  <r>
    <n v="55"/>
    <s v="James"/>
    <x v="43"/>
    <x v="1"/>
    <x v="15"/>
    <x v="2"/>
    <x v="1"/>
    <x v="2"/>
    <x v="53"/>
    <x v="0"/>
    <d v="2025-06-02T17:15:19"/>
    <n v="7.07"/>
    <n v="0"/>
    <x v="4"/>
    <x v="10"/>
  </r>
  <r>
    <n v="56"/>
    <s v="Jennifer"/>
    <x v="44"/>
    <x v="0"/>
    <x v="14"/>
    <x v="2"/>
    <x v="1"/>
    <x v="2"/>
    <x v="54"/>
    <x v="0"/>
    <d v="2025-06-02T17:15:19"/>
    <n v="7.03"/>
    <n v="0"/>
    <x v="4"/>
    <x v="10"/>
  </r>
  <r>
    <n v="57"/>
    <s v="Julie"/>
    <x v="45"/>
    <x v="0"/>
    <x v="15"/>
    <x v="2"/>
    <x v="1"/>
    <x v="2"/>
    <x v="55"/>
    <x v="0"/>
    <d v="2025-06-02T17:15:19"/>
    <n v="7.02"/>
    <n v="0"/>
    <x v="4"/>
    <x v="10"/>
  </r>
  <r>
    <n v="58"/>
    <s v="Jennifer"/>
    <x v="46"/>
    <x v="0"/>
    <x v="10"/>
    <x v="2"/>
    <x v="1"/>
    <x v="2"/>
    <x v="56"/>
    <x v="0"/>
    <d v="2025-06-02T17:15:19"/>
    <n v="6.99"/>
    <n v="0"/>
    <x v="4"/>
    <x v="0"/>
  </r>
  <r>
    <n v="59"/>
    <s v="Andrew"/>
    <x v="47"/>
    <x v="1"/>
    <x v="10"/>
    <x v="2"/>
    <x v="1"/>
    <x v="2"/>
    <x v="57"/>
    <x v="0"/>
    <d v="2025-06-02T17:15:19"/>
    <n v="6.99"/>
    <n v="0"/>
    <x v="4"/>
    <x v="0"/>
  </r>
  <r>
    <n v="60"/>
    <s v="Dana"/>
    <x v="48"/>
    <x v="0"/>
    <x v="16"/>
    <x v="2"/>
    <x v="1"/>
    <x v="2"/>
    <x v="58"/>
    <x v="0"/>
    <d v="2025-06-02T17:15:19"/>
    <n v="6.97"/>
    <n v="0"/>
    <x v="4"/>
    <x v="0"/>
  </r>
  <r>
    <n v="61"/>
    <s v="Rebecca"/>
    <x v="49"/>
    <x v="0"/>
    <x v="16"/>
    <x v="2"/>
    <x v="1"/>
    <x v="2"/>
    <x v="58"/>
    <x v="0"/>
    <d v="2025-06-02T17:15:19"/>
    <n v="6.97"/>
    <n v="0"/>
    <x v="4"/>
    <x v="0"/>
  </r>
  <r>
    <n v="62"/>
    <s v="Scott"/>
    <x v="13"/>
    <x v="1"/>
    <x v="14"/>
    <x v="2"/>
    <x v="1"/>
    <x v="2"/>
    <x v="59"/>
    <x v="5"/>
    <d v="2025-06-02T17:15:19"/>
    <n v="6.94"/>
    <n v="0"/>
    <x v="4"/>
    <x v="0"/>
  </r>
  <r>
    <n v="63"/>
    <s v="Mia"/>
    <x v="50"/>
    <x v="0"/>
    <x v="10"/>
    <x v="2"/>
    <x v="1"/>
    <x v="2"/>
    <x v="60"/>
    <x v="6"/>
    <d v="2025-06-02T17:15:19"/>
    <n v="6.93"/>
    <n v="0"/>
    <x v="4"/>
    <x v="0"/>
  </r>
  <r>
    <n v="64"/>
    <s v="Russell"/>
    <x v="51"/>
    <x v="1"/>
    <x v="14"/>
    <x v="2"/>
    <x v="1"/>
    <x v="2"/>
    <x v="61"/>
    <x v="0"/>
    <d v="2025-06-02T17:15:19"/>
    <n v="6.9"/>
    <n v="0"/>
    <x v="4"/>
    <x v="8"/>
  </r>
  <r>
    <n v="65"/>
    <s v="Andrea"/>
    <x v="52"/>
    <x v="0"/>
    <x v="16"/>
    <x v="2"/>
    <x v="1"/>
    <x v="2"/>
    <x v="62"/>
    <x v="7"/>
    <d v="2025-06-02T17:15:19"/>
    <n v="6.88"/>
    <n v="0"/>
    <x v="4"/>
    <x v="8"/>
  </r>
  <r>
    <n v="66"/>
    <s v="Melanie"/>
    <x v="53"/>
    <x v="0"/>
    <x v="15"/>
    <x v="2"/>
    <x v="1"/>
    <x v="2"/>
    <x v="63"/>
    <x v="0"/>
    <d v="2025-06-02T17:15:19"/>
    <n v="6.88"/>
    <n v="0"/>
    <x v="4"/>
    <x v="8"/>
  </r>
  <r>
    <n v="67"/>
    <s v="Christine"/>
    <x v="54"/>
    <x v="0"/>
    <x v="10"/>
    <x v="2"/>
    <x v="1"/>
    <x v="2"/>
    <x v="64"/>
    <x v="0"/>
    <d v="2025-06-02T17:15:19"/>
    <n v="6.84"/>
    <n v="0"/>
    <x v="4"/>
    <x v="8"/>
  </r>
  <r>
    <n v="68"/>
    <s v="Jason"/>
    <x v="55"/>
    <x v="1"/>
    <x v="10"/>
    <x v="1"/>
    <x v="0"/>
    <x v="1"/>
    <x v="65"/>
    <x v="0"/>
    <d v="2025-06-02T17:22:46"/>
    <n v="6.83"/>
    <n v="0"/>
    <x v="4"/>
    <x v="2"/>
  </r>
  <r>
    <n v="69"/>
    <s v="Daniel"/>
    <x v="56"/>
    <x v="1"/>
    <x v="13"/>
    <x v="1"/>
    <x v="0"/>
    <x v="1"/>
    <x v="66"/>
    <x v="0"/>
    <d v="2025-06-02T17:22:46"/>
    <n v="6.81"/>
    <n v="0"/>
    <x v="4"/>
    <x v="2"/>
  </r>
  <r>
    <n v="70"/>
    <s v="Anthony"/>
    <x v="26"/>
    <x v="1"/>
    <x v="15"/>
    <x v="1"/>
    <x v="0"/>
    <x v="1"/>
    <x v="67"/>
    <x v="0"/>
    <d v="2025-06-02T20:25:35"/>
    <n v="6.81"/>
    <n v="0"/>
    <x v="4"/>
    <x v="2"/>
  </r>
  <r>
    <n v="71"/>
    <s v="John"/>
    <x v="57"/>
    <x v="1"/>
    <x v="15"/>
    <x v="1"/>
    <x v="0"/>
    <x v="1"/>
    <x v="68"/>
    <x v="0"/>
    <d v="2025-06-02T20:25:35"/>
    <n v="6.75"/>
    <n v="0"/>
    <x v="4"/>
    <x v="2"/>
  </r>
  <r>
    <n v="72"/>
    <s v="Brian"/>
    <x v="58"/>
    <x v="1"/>
    <x v="13"/>
    <x v="1"/>
    <x v="0"/>
    <x v="1"/>
    <x v="69"/>
    <x v="0"/>
    <d v="2025-06-02T20:25:35"/>
    <n v="6.65"/>
    <n v="0"/>
    <x v="4"/>
    <x v="11"/>
  </r>
  <r>
    <n v="73"/>
    <s v="Angela"/>
    <x v="59"/>
    <x v="0"/>
    <x v="13"/>
    <x v="1"/>
    <x v="0"/>
    <x v="1"/>
    <x v="70"/>
    <x v="0"/>
    <d v="2025-06-02T20:25:35"/>
    <n v="6.64"/>
    <n v="0"/>
    <x v="4"/>
    <x v="11"/>
  </r>
  <r>
    <n v="74"/>
    <s v="Victor"/>
    <x v="60"/>
    <x v="1"/>
    <x v="15"/>
    <x v="1"/>
    <x v="0"/>
    <x v="1"/>
    <x v="71"/>
    <x v="8"/>
    <d v="2025-06-02T20:25:35"/>
    <n v="6.6"/>
    <n v="0"/>
    <x v="4"/>
    <x v="11"/>
  </r>
  <r>
    <n v="75"/>
    <s v="Laura"/>
    <x v="2"/>
    <x v="0"/>
    <x v="14"/>
    <x v="1"/>
    <x v="0"/>
    <x v="1"/>
    <x v="71"/>
    <x v="0"/>
    <d v="2025-06-02T20:25:35"/>
    <n v="6.6"/>
    <n v="0"/>
    <x v="4"/>
    <x v="11"/>
  </r>
  <r>
    <n v="76"/>
    <s v="Matthew"/>
    <x v="23"/>
    <x v="1"/>
    <x v="14"/>
    <x v="1"/>
    <x v="0"/>
    <x v="1"/>
    <x v="72"/>
    <x v="0"/>
    <d v="2025-06-02T20:25:35"/>
    <n v="6.57"/>
    <n v="0"/>
    <x v="4"/>
    <x v="5"/>
  </r>
  <r>
    <n v="77"/>
    <s v="Cheryl"/>
    <x v="61"/>
    <x v="0"/>
    <x v="10"/>
    <x v="1"/>
    <x v="0"/>
    <x v="1"/>
    <x v="73"/>
    <x v="0"/>
    <d v="2025-06-02T20:25:35"/>
    <n v="6.5"/>
    <n v="0"/>
    <x v="4"/>
    <x v="3"/>
  </r>
  <r>
    <n v="78"/>
    <s v="Lori"/>
    <x v="62"/>
    <x v="0"/>
    <x v="14"/>
    <x v="1"/>
    <x v="0"/>
    <x v="1"/>
    <x v="74"/>
    <x v="0"/>
    <d v="2025-06-02T20:25:35"/>
    <n v="6.49"/>
    <n v="0"/>
    <x v="4"/>
    <x v="3"/>
  </r>
  <r>
    <n v="79"/>
    <s v="Joseph"/>
    <x v="63"/>
    <x v="1"/>
    <x v="13"/>
    <x v="1"/>
    <x v="0"/>
    <x v="1"/>
    <x v="75"/>
    <x v="0"/>
    <d v="2025-06-02T20:25:35"/>
    <n v="6.43"/>
    <n v="0"/>
    <x v="4"/>
    <x v="3"/>
  </r>
  <r>
    <n v="80"/>
    <s v="Kristen"/>
    <x v="64"/>
    <x v="0"/>
    <x v="13"/>
    <x v="1"/>
    <x v="0"/>
    <x v="1"/>
    <x v="76"/>
    <x v="0"/>
    <d v="2025-06-02T20:25:35"/>
    <n v="6.42"/>
    <n v="0"/>
    <x v="4"/>
    <x v="3"/>
  </r>
  <r>
    <n v="81"/>
    <s v="Stephen"/>
    <x v="26"/>
    <x v="1"/>
    <x v="15"/>
    <x v="1"/>
    <x v="0"/>
    <x v="1"/>
    <x v="77"/>
    <x v="0"/>
    <d v="2025-06-02T20:25:35"/>
    <n v="6.25"/>
    <n v="0"/>
    <x v="2"/>
    <x v="6"/>
  </r>
  <r>
    <n v="82"/>
    <s v="Kenneth"/>
    <x v="65"/>
    <x v="1"/>
    <x v="10"/>
    <x v="1"/>
    <x v="0"/>
    <x v="1"/>
    <x v="78"/>
    <x v="0"/>
    <d v="2025-06-02T20:25:35"/>
    <n v="6.25"/>
    <n v="0"/>
    <x v="2"/>
    <x v="6"/>
  </r>
  <r>
    <n v="83"/>
    <s v="Jennifer"/>
    <x v="20"/>
    <x v="0"/>
    <x v="13"/>
    <x v="1"/>
    <x v="0"/>
    <x v="1"/>
    <x v="79"/>
    <x v="0"/>
    <d v="2025-06-02T20:25:35"/>
    <n v="6.16"/>
    <n v="0"/>
    <x v="2"/>
    <x v="4"/>
  </r>
  <r>
    <n v="84"/>
    <s v="Stephanie"/>
    <x v="66"/>
    <x v="0"/>
    <x v="14"/>
    <x v="1"/>
    <x v="0"/>
    <x v="1"/>
    <x v="80"/>
    <x v="0"/>
    <d v="2025-06-02T20:25:35"/>
    <n v="6.14"/>
    <n v="0"/>
    <x v="2"/>
    <x v="4"/>
  </r>
  <r>
    <n v="85"/>
    <s v="Catherine"/>
    <x v="67"/>
    <x v="0"/>
    <x v="15"/>
    <x v="1"/>
    <x v="0"/>
    <x v="1"/>
    <x v="81"/>
    <x v="0"/>
    <d v="2025-06-02T20:25:35"/>
    <n v="6.13"/>
    <n v="0"/>
    <x v="2"/>
    <x v="4"/>
  </r>
  <r>
    <n v="86"/>
    <s v="Dale"/>
    <x v="68"/>
    <x v="1"/>
    <x v="15"/>
    <x v="1"/>
    <x v="0"/>
    <x v="1"/>
    <x v="82"/>
    <x v="0"/>
    <d v="2025-06-02T20:25:35"/>
    <n v="6.11"/>
    <n v="0"/>
    <x v="2"/>
    <x v="4"/>
  </r>
  <r>
    <n v="87"/>
    <s v="Melissa"/>
    <x v="24"/>
    <x v="0"/>
    <x v="15"/>
    <x v="1"/>
    <x v="0"/>
    <x v="1"/>
    <x v="83"/>
    <x v="9"/>
    <d v="2025-06-02T20:25:35"/>
    <n v="6.11"/>
    <n v="0"/>
    <x v="2"/>
    <x v="4"/>
  </r>
  <r>
    <n v="88"/>
    <s v="Sean"/>
    <x v="69"/>
    <x v="1"/>
    <x v="10"/>
    <x v="1"/>
    <x v="0"/>
    <x v="1"/>
    <x v="84"/>
    <x v="10"/>
    <d v="2025-06-02T20:25:35"/>
    <n v="6.09"/>
    <n v="0"/>
    <x v="2"/>
    <x v="4"/>
  </r>
  <r>
    <n v="89"/>
    <s v="Chris"/>
    <x v="70"/>
    <x v="1"/>
    <x v="10"/>
    <x v="1"/>
    <x v="0"/>
    <x v="1"/>
    <x v="85"/>
    <x v="0"/>
    <d v="2025-06-02T20:25:35"/>
    <n v="6.08"/>
    <n v="0"/>
    <x v="2"/>
    <x v="10"/>
  </r>
  <r>
    <n v="90"/>
    <s v="Roberto"/>
    <x v="71"/>
    <x v="1"/>
    <x v="15"/>
    <x v="1"/>
    <x v="0"/>
    <x v="1"/>
    <x v="86"/>
    <x v="0"/>
    <d v="2025-06-02T20:25:35"/>
    <n v="6.07"/>
    <n v="0"/>
    <x v="2"/>
    <x v="10"/>
  </r>
  <r>
    <n v="91"/>
    <s v="Teresa"/>
    <x v="72"/>
    <x v="0"/>
    <x v="10"/>
    <x v="1"/>
    <x v="0"/>
    <x v="1"/>
    <x v="87"/>
    <x v="0"/>
    <d v="2025-06-02T20:25:35"/>
    <n v="6.03"/>
    <n v="0"/>
    <x v="2"/>
    <x v="10"/>
  </r>
  <r>
    <n v="92"/>
    <s v="Richard"/>
    <x v="73"/>
    <x v="1"/>
    <x v="16"/>
    <x v="1"/>
    <x v="0"/>
    <x v="1"/>
    <x v="88"/>
    <x v="0"/>
    <d v="2025-06-02T20:25:35"/>
    <n v="6.02"/>
    <n v="0"/>
    <x v="2"/>
    <x v="10"/>
  </r>
  <r>
    <n v="93"/>
    <s v="Samantha"/>
    <x v="9"/>
    <x v="0"/>
    <x v="15"/>
    <x v="1"/>
    <x v="0"/>
    <x v="1"/>
    <x v="89"/>
    <x v="0"/>
    <d v="2025-06-02T20:25:35"/>
    <n v="5.98"/>
    <n v="0"/>
    <x v="2"/>
    <x v="0"/>
  </r>
  <r>
    <n v="94"/>
    <s v="Catherine"/>
    <x v="74"/>
    <x v="0"/>
    <x v="10"/>
    <x v="1"/>
    <x v="0"/>
    <x v="1"/>
    <x v="90"/>
    <x v="0"/>
    <d v="2025-06-02T20:25:35"/>
    <n v="5.95"/>
    <n v="0"/>
    <x v="2"/>
    <x v="0"/>
  </r>
  <r>
    <n v="95"/>
    <s v="Nicholas"/>
    <x v="75"/>
    <x v="1"/>
    <x v="14"/>
    <x v="1"/>
    <x v="0"/>
    <x v="1"/>
    <x v="91"/>
    <x v="0"/>
    <d v="2025-06-02T20:25:35"/>
    <n v="5.92"/>
    <n v="0"/>
    <x v="2"/>
    <x v="8"/>
  </r>
  <r>
    <n v="96"/>
    <s v="Sarah"/>
    <x v="68"/>
    <x v="0"/>
    <x v="10"/>
    <x v="1"/>
    <x v="0"/>
    <x v="1"/>
    <x v="91"/>
    <x v="0"/>
    <d v="2025-06-02T20:25:35"/>
    <n v="5.92"/>
    <n v="0"/>
    <x v="2"/>
    <x v="8"/>
  </r>
  <r>
    <n v="97"/>
    <s v="Michael"/>
    <x v="76"/>
    <x v="1"/>
    <x v="15"/>
    <x v="1"/>
    <x v="0"/>
    <x v="1"/>
    <x v="92"/>
    <x v="0"/>
    <d v="2025-06-02T20:25:35"/>
    <n v="5.92"/>
    <n v="0"/>
    <x v="2"/>
    <x v="8"/>
  </r>
  <r>
    <n v="98"/>
    <s v="Megan"/>
    <x v="77"/>
    <x v="0"/>
    <x v="16"/>
    <x v="1"/>
    <x v="0"/>
    <x v="1"/>
    <x v="93"/>
    <x v="0"/>
    <d v="2025-06-02T20:25:35"/>
    <n v="5.9"/>
    <n v="0"/>
    <x v="2"/>
    <x v="8"/>
  </r>
  <r>
    <n v="99"/>
    <s v="Donna"/>
    <x v="32"/>
    <x v="0"/>
    <x v="13"/>
    <x v="1"/>
    <x v="0"/>
    <x v="1"/>
    <x v="94"/>
    <x v="0"/>
    <d v="2025-06-02T20:25:35"/>
    <n v="5.86"/>
    <n v="0"/>
    <x v="2"/>
    <x v="8"/>
  </r>
  <r>
    <n v="100"/>
    <s v="William"/>
    <x v="73"/>
    <x v="1"/>
    <x v="16"/>
    <x v="1"/>
    <x v="0"/>
    <x v="1"/>
    <x v="95"/>
    <x v="0"/>
    <d v="2025-06-02T20:25:35"/>
    <n v="5.73"/>
    <n v="0"/>
    <x v="2"/>
    <x v="7"/>
  </r>
  <r>
    <n v="101"/>
    <s v="Matthew"/>
    <x v="78"/>
    <x v="1"/>
    <x v="16"/>
    <x v="1"/>
    <x v="0"/>
    <x v="1"/>
    <x v="96"/>
    <x v="0"/>
    <d v="2025-06-02T20:25:35"/>
    <n v="5.73"/>
    <n v="0"/>
    <x v="2"/>
    <x v="7"/>
  </r>
  <r>
    <n v="102"/>
    <s v="Sara"/>
    <x v="0"/>
    <x v="0"/>
    <x v="10"/>
    <x v="1"/>
    <x v="0"/>
    <x v="1"/>
    <x v="97"/>
    <x v="0"/>
    <d v="2025-06-02T20:25:35"/>
    <n v="5.7"/>
    <n v="0"/>
    <x v="2"/>
    <x v="7"/>
  </r>
  <r>
    <n v="103"/>
    <s v="Edward"/>
    <x v="79"/>
    <x v="1"/>
    <x v="13"/>
    <x v="1"/>
    <x v="0"/>
    <x v="1"/>
    <x v="98"/>
    <x v="0"/>
    <d v="2025-06-02T20:25:35"/>
    <n v="5.62"/>
    <n v="0"/>
    <x v="2"/>
    <x v="11"/>
  </r>
  <r>
    <n v="104"/>
    <s v="Jackie"/>
    <x v="80"/>
    <x v="0"/>
    <x v="15"/>
    <x v="1"/>
    <x v="0"/>
    <x v="1"/>
    <x v="99"/>
    <x v="0"/>
    <d v="2025-06-02T20:25:35"/>
    <n v="5.61"/>
    <n v="0"/>
    <x v="2"/>
    <x v="11"/>
  </r>
  <r>
    <n v="105"/>
    <s v="Melissa"/>
    <x v="81"/>
    <x v="0"/>
    <x v="10"/>
    <x v="1"/>
    <x v="0"/>
    <x v="1"/>
    <x v="100"/>
    <x v="0"/>
    <d v="2025-06-02T20:25:35"/>
    <n v="5.6"/>
    <n v="0"/>
    <x v="2"/>
    <x v="11"/>
  </r>
  <r>
    <n v="106"/>
    <s v="Laura"/>
    <x v="82"/>
    <x v="0"/>
    <x v="10"/>
    <x v="1"/>
    <x v="0"/>
    <x v="1"/>
    <x v="101"/>
    <x v="0"/>
    <d v="2025-06-02T20:25:35"/>
    <n v="5.59"/>
    <n v="0"/>
    <x v="2"/>
    <x v="5"/>
  </r>
  <r>
    <n v="107"/>
    <s v="Rebecca"/>
    <x v="83"/>
    <x v="0"/>
    <x v="16"/>
    <x v="1"/>
    <x v="0"/>
    <x v="1"/>
    <x v="102"/>
    <x v="0"/>
    <d v="2025-06-02T20:25:35"/>
    <n v="5.54"/>
    <n v="0"/>
    <x v="2"/>
    <x v="5"/>
  </r>
  <r>
    <n v="108"/>
    <s v="Elizabeth"/>
    <x v="84"/>
    <x v="0"/>
    <x v="14"/>
    <x v="1"/>
    <x v="0"/>
    <x v="1"/>
    <x v="103"/>
    <x v="0"/>
    <d v="2025-06-02T20:25:35"/>
    <n v="5.53"/>
    <n v="0"/>
    <x v="2"/>
    <x v="5"/>
  </r>
  <r>
    <n v="109"/>
    <s v="Stacy"/>
    <x v="85"/>
    <x v="0"/>
    <x v="13"/>
    <x v="1"/>
    <x v="0"/>
    <x v="1"/>
    <x v="104"/>
    <x v="0"/>
    <d v="2025-06-02T20:25:35"/>
    <n v="5.52"/>
    <n v="0"/>
    <x v="2"/>
    <x v="5"/>
  </r>
  <r>
    <n v="110"/>
    <s v="Kristina"/>
    <x v="86"/>
    <x v="0"/>
    <x v="14"/>
    <x v="1"/>
    <x v="0"/>
    <x v="1"/>
    <x v="105"/>
    <x v="11"/>
    <d v="2025-06-02T20:25:35"/>
    <n v="5.41"/>
    <n v="0"/>
    <x v="0"/>
    <x v="1"/>
  </r>
  <r>
    <n v="111"/>
    <s v="Paul"/>
    <x v="9"/>
    <x v="1"/>
    <x v="10"/>
    <x v="1"/>
    <x v="0"/>
    <x v="1"/>
    <x v="106"/>
    <x v="0"/>
    <d v="2025-06-02T20:25:35"/>
    <n v="5.4"/>
    <n v="0"/>
    <x v="0"/>
    <x v="1"/>
  </r>
  <r>
    <n v="112"/>
    <s v="Dawn"/>
    <x v="87"/>
    <x v="0"/>
    <x v="13"/>
    <x v="1"/>
    <x v="0"/>
    <x v="1"/>
    <x v="107"/>
    <x v="0"/>
    <d v="2025-06-02T20:25:35"/>
    <n v="5.4"/>
    <n v="0"/>
    <x v="0"/>
    <x v="1"/>
  </r>
  <r>
    <n v="113"/>
    <s v="Jennifer"/>
    <x v="8"/>
    <x v="0"/>
    <x v="10"/>
    <x v="0"/>
    <x v="2"/>
    <x v="0"/>
    <x v="108"/>
    <x v="0"/>
    <d v="2025-06-02T21:28:00"/>
    <n v="5.39"/>
    <n v="0"/>
    <x v="0"/>
    <x v="1"/>
  </r>
  <r>
    <n v="114"/>
    <s v="James"/>
    <x v="88"/>
    <x v="1"/>
    <x v="16"/>
    <x v="0"/>
    <x v="2"/>
    <x v="0"/>
    <x v="109"/>
    <x v="0"/>
    <d v="2025-06-02T21:28:00"/>
    <n v="5.36"/>
    <n v="0"/>
    <x v="0"/>
    <x v="1"/>
  </r>
  <r>
    <n v="115"/>
    <s v="Michael"/>
    <x v="89"/>
    <x v="1"/>
    <x v="16"/>
    <x v="0"/>
    <x v="2"/>
    <x v="0"/>
    <x v="110"/>
    <x v="0"/>
    <d v="2025-06-02T21:28:00"/>
    <n v="5.35"/>
    <n v="0"/>
    <x v="0"/>
    <x v="1"/>
  </r>
  <r>
    <n v="116"/>
    <s v="Kenneth"/>
    <x v="73"/>
    <x v="1"/>
    <x v="14"/>
    <x v="0"/>
    <x v="2"/>
    <x v="0"/>
    <x v="111"/>
    <x v="0"/>
    <d v="2025-06-02T21:28:00"/>
    <n v="5.27"/>
    <n v="0"/>
    <x v="0"/>
    <x v="9"/>
  </r>
  <r>
    <n v="117"/>
    <s v="Rodney"/>
    <x v="90"/>
    <x v="1"/>
    <x v="13"/>
    <x v="0"/>
    <x v="2"/>
    <x v="0"/>
    <x v="112"/>
    <x v="0"/>
    <d v="2025-06-02T21:28:00"/>
    <n v="5.26"/>
    <n v="0"/>
    <x v="0"/>
    <x v="9"/>
  </r>
  <r>
    <n v="118"/>
    <s v="Kristin"/>
    <x v="91"/>
    <x v="0"/>
    <x v="16"/>
    <x v="0"/>
    <x v="2"/>
    <x v="0"/>
    <x v="34"/>
    <x v="0"/>
    <d v="2025-06-02T21:28:00"/>
    <n v="5.23"/>
    <n v="0"/>
    <x v="0"/>
    <x v="6"/>
  </r>
  <r>
    <n v="119"/>
    <s v="Crystal"/>
    <x v="92"/>
    <x v="0"/>
    <x v="16"/>
    <x v="0"/>
    <x v="2"/>
    <x v="0"/>
    <x v="113"/>
    <x v="0"/>
    <d v="2025-06-02T21:28:00"/>
    <n v="5.23"/>
    <n v="0"/>
    <x v="0"/>
    <x v="6"/>
  </r>
  <r>
    <n v="120"/>
    <s v="Todd"/>
    <x v="93"/>
    <x v="1"/>
    <x v="10"/>
    <x v="0"/>
    <x v="2"/>
    <x v="0"/>
    <x v="114"/>
    <x v="0"/>
    <d v="2025-06-02T21:28:00"/>
    <n v="5.17"/>
    <n v="0"/>
    <x v="0"/>
    <x v="4"/>
  </r>
  <r>
    <n v="121"/>
    <s v="Ashley"/>
    <x v="94"/>
    <x v="0"/>
    <x v="15"/>
    <x v="0"/>
    <x v="2"/>
    <x v="0"/>
    <x v="115"/>
    <x v="0"/>
    <d v="2025-06-02T21:28:00"/>
    <n v="5.13"/>
    <n v="0"/>
    <x v="0"/>
    <x v="4"/>
  </r>
  <r>
    <n v="122"/>
    <s v="Chase"/>
    <x v="95"/>
    <x v="1"/>
    <x v="16"/>
    <x v="0"/>
    <x v="2"/>
    <x v="0"/>
    <x v="116"/>
    <x v="0"/>
    <d v="2025-06-02T21:28:00"/>
    <n v="5.09"/>
    <n v="0"/>
    <x v="0"/>
    <x v="4"/>
  </r>
  <r>
    <n v="123"/>
    <s v="Shannon"/>
    <x v="96"/>
    <x v="0"/>
    <x v="10"/>
    <x v="0"/>
    <x v="2"/>
    <x v="0"/>
    <x v="117"/>
    <x v="12"/>
    <d v="2025-06-02T21:28:00"/>
    <n v="5.09"/>
    <n v="0"/>
    <x v="0"/>
    <x v="10"/>
  </r>
  <r>
    <n v="124"/>
    <s v="Joshua"/>
    <x v="97"/>
    <x v="1"/>
    <x v="10"/>
    <x v="0"/>
    <x v="2"/>
    <x v="0"/>
    <x v="118"/>
    <x v="0"/>
    <d v="2025-06-02T21:28:00"/>
    <n v="5.08"/>
    <n v="0"/>
    <x v="0"/>
    <x v="10"/>
  </r>
  <r>
    <n v="125"/>
    <s v="Andrea"/>
    <x v="36"/>
    <x v="0"/>
    <x v="14"/>
    <x v="0"/>
    <x v="2"/>
    <x v="0"/>
    <x v="119"/>
    <x v="0"/>
    <d v="2025-06-02T21:28:00"/>
    <n v="5.07"/>
    <n v="0"/>
    <x v="0"/>
    <x v="10"/>
  </r>
  <r>
    <n v="126"/>
    <s v="Benjamin"/>
    <x v="98"/>
    <x v="1"/>
    <x v="14"/>
    <x v="0"/>
    <x v="2"/>
    <x v="0"/>
    <x v="120"/>
    <x v="0"/>
    <d v="2025-06-02T21:28:00"/>
    <n v="5.03"/>
    <n v="0"/>
    <x v="0"/>
    <x v="10"/>
  </r>
  <r>
    <n v="127"/>
    <s v="Tina"/>
    <x v="99"/>
    <x v="0"/>
    <x v="13"/>
    <x v="0"/>
    <x v="2"/>
    <x v="0"/>
    <x v="121"/>
    <x v="0"/>
    <d v="2025-06-02T21:28:00"/>
    <n v="4.9800000000000004"/>
    <n v="0"/>
    <x v="0"/>
    <x v="0"/>
  </r>
  <r>
    <n v="128"/>
    <s v="Joseph"/>
    <x v="100"/>
    <x v="1"/>
    <x v="10"/>
    <x v="0"/>
    <x v="2"/>
    <x v="0"/>
    <x v="122"/>
    <x v="0"/>
    <d v="2025-06-02T21:28:00"/>
    <n v="4.88"/>
    <n v="0"/>
    <x v="0"/>
    <x v="8"/>
  </r>
  <r>
    <n v="129"/>
    <s v="Tyler"/>
    <x v="101"/>
    <x v="1"/>
    <x v="14"/>
    <x v="0"/>
    <x v="2"/>
    <x v="0"/>
    <x v="123"/>
    <x v="0"/>
    <d v="2025-06-02T21:28:00"/>
    <n v="4.87"/>
    <n v="0"/>
    <x v="0"/>
    <x v="8"/>
  </r>
  <r>
    <n v="130"/>
    <s v="Vanessa"/>
    <x v="102"/>
    <x v="0"/>
    <x v="13"/>
    <x v="0"/>
    <x v="2"/>
    <x v="0"/>
    <x v="124"/>
    <x v="0"/>
    <d v="2025-06-02T21:28:00"/>
    <n v="4.84"/>
    <n v="0"/>
    <x v="0"/>
    <x v="8"/>
  </r>
  <r>
    <n v="131"/>
    <s v="Dustin"/>
    <x v="103"/>
    <x v="1"/>
    <x v="10"/>
    <x v="0"/>
    <x v="2"/>
    <x v="0"/>
    <x v="125"/>
    <x v="0"/>
    <d v="2025-06-02T21:28:00"/>
    <n v="4.83"/>
    <n v="0"/>
    <x v="0"/>
    <x v="2"/>
  </r>
  <r>
    <n v="132"/>
    <s v="Tiffany"/>
    <x v="104"/>
    <x v="0"/>
    <x v="10"/>
    <x v="0"/>
    <x v="2"/>
    <x v="0"/>
    <x v="125"/>
    <x v="0"/>
    <d v="2025-06-02T21:28:00"/>
    <n v="4.83"/>
    <n v="0"/>
    <x v="0"/>
    <x v="2"/>
  </r>
  <r>
    <n v="133"/>
    <s v="Michael"/>
    <x v="105"/>
    <x v="1"/>
    <x v="16"/>
    <x v="0"/>
    <x v="2"/>
    <x v="0"/>
    <x v="126"/>
    <x v="0"/>
    <d v="2025-06-02T21:28:00"/>
    <n v="4.76"/>
    <n v="0"/>
    <x v="0"/>
    <x v="2"/>
  </r>
  <r>
    <n v="134"/>
    <s v="Anthony"/>
    <x v="106"/>
    <x v="1"/>
    <x v="10"/>
    <x v="0"/>
    <x v="2"/>
    <x v="0"/>
    <x v="127"/>
    <x v="0"/>
    <d v="2025-06-02T21:28:00"/>
    <n v="4.7300000000000004"/>
    <n v="0"/>
    <x v="0"/>
    <x v="7"/>
  </r>
  <r>
    <n v="135"/>
    <s v="Vincent"/>
    <x v="107"/>
    <x v="1"/>
    <x v="15"/>
    <x v="0"/>
    <x v="2"/>
    <x v="0"/>
    <x v="128"/>
    <x v="0"/>
    <d v="2025-06-02T21:28:00"/>
    <n v="4.71"/>
    <n v="0"/>
    <x v="0"/>
    <x v="7"/>
  </r>
  <r>
    <n v="136"/>
    <s v="Jennifer"/>
    <x v="108"/>
    <x v="0"/>
    <x v="14"/>
    <x v="0"/>
    <x v="2"/>
    <x v="0"/>
    <x v="129"/>
    <x v="0"/>
    <d v="2025-06-02T21:28:00"/>
    <n v="4.6500000000000004"/>
    <n v="0"/>
    <x v="0"/>
    <x v="11"/>
  </r>
  <r>
    <n v="137"/>
    <s v="Julie"/>
    <x v="109"/>
    <x v="0"/>
    <x v="16"/>
    <x v="0"/>
    <x v="2"/>
    <x v="0"/>
    <x v="130"/>
    <x v="0"/>
    <d v="2025-06-02T21:28:00"/>
    <n v="4.6399999999999997"/>
    <n v="0"/>
    <x v="0"/>
    <x v="11"/>
  </r>
  <r>
    <n v="138"/>
    <s v="Linda"/>
    <x v="110"/>
    <x v="0"/>
    <x v="16"/>
    <x v="0"/>
    <x v="2"/>
    <x v="0"/>
    <x v="130"/>
    <x v="0"/>
    <d v="2025-06-02T21:28:00"/>
    <n v="4.6399999999999997"/>
    <n v="0"/>
    <x v="0"/>
    <x v="11"/>
  </r>
  <r>
    <n v="139"/>
    <s v="Michael"/>
    <x v="32"/>
    <x v="1"/>
    <x v="15"/>
    <x v="0"/>
    <x v="2"/>
    <x v="0"/>
    <x v="130"/>
    <x v="0"/>
    <d v="2025-06-02T21:28:00"/>
    <n v="4.6399999999999997"/>
    <n v="0"/>
    <x v="0"/>
    <x v="11"/>
  </r>
  <r>
    <n v="140"/>
    <s v="Kaitlin"/>
    <x v="111"/>
    <x v="0"/>
    <x v="15"/>
    <x v="0"/>
    <x v="2"/>
    <x v="0"/>
    <x v="131"/>
    <x v="0"/>
    <d v="2025-06-02T21:28:00"/>
    <n v="4.63"/>
    <n v="0"/>
    <x v="0"/>
    <x v="11"/>
  </r>
  <r>
    <n v="141"/>
    <s v="Amanda"/>
    <x v="112"/>
    <x v="0"/>
    <x v="14"/>
    <x v="0"/>
    <x v="2"/>
    <x v="0"/>
    <x v="132"/>
    <x v="0"/>
    <d v="2025-06-02T21:28:00"/>
    <n v="4.6100000000000003"/>
    <n v="0"/>
    <x v="0"/>
    <x v="11"/>
  </r>
  <r>
    <n v="142"/>
    <s v="Margaret"/>
    <x v="113"/>
    <x v="0"/>
    <x v="13"/>
    <x v="0"/>
    <x v="2"/>
    <x v="0"/>
    <x v="133"/>
    <x v="13"/>
    <d v="2025-06-02T21:28:00"/>
    <n v="4.58"/>
    <n v="0"/>
    <x v="0"/>
    <x v="5"/>
  </r>
  <r>
    <n v="143"/>
    <s v="Curtis"/>
    <x v="114"/>
    <x v="1"/>
    <x v="16"/>
    <x v="0"/>
    <x v="2"/>
    <x v="0"/>
    <x v="134"/>
    <x v="0"/>
    <d v="2025-06-02T21:28:00"/>
    <n v="4.57"/>
    <n v="0"/>
    <x v="0"/>
    <x v="5"/>
  </r>
  <r>
    <n v="144"/>
    <s v="Jesus"/>
    <x v="115"/>
    <x v="1"/>
    <x v="16"/>
    <x v="0"/>
    <x v="2"/>
    <x v="0"/>
    <x v="11"/>
    <x v="0"/>
    <d v="2025-06-02T21:28:00"/>
    <n v="4.55"/>
    <n v="0"/>
    <x v="0"/>
    <x v="5"/>
  </r>
  <r>
    <n v="145"/>
    <s v="Adam"/>
    <x v="116"/>
    <x v="1"/>
    <x v="14"/>
    <x v="0"/>
    <x v="2"/>
    <x v="0"/>
    <x v="135"/>
    <x v="14"/>
    <d v="2025-06-02T21:28:00"/>
    <n v="4.54"/>
    <n v="0"/>
    <x v="0"/>
    <x v="5"/>
  </r>
  <r>
    <n v="146"/>
    <s v="William"/>
    <x v="117"/>
    <x v="1"/>
    <x v="15"/>
    <x v="3"/>
    <x v="2"/>
    <x v="0"/>
    <x v="136"/>
    <x v="15"/>
    <d v="2025-06-02T21:28:43"/>
    <n v="4.4800000000000004"/>
    <n v="0"/>
    <x v="0"/>
    <x v="3"/>
  </r>
  <r>
    <n v="147"/>
    <s v="William"/>
    <x v="118"/>
    <x v="1"/>
    <x v="15"/>
    <x v="3"/>
    <x v="2"/>
    <x v="0"/>
    <x v="137"/>
    <x v="0"/>
    <d v="2025-06-02T21:28:43"/>
    <n v="4.4400000000000004"/>
    <n v="0"/>
    <x v="0"/>
    <x v="3"/>
  </r>
  <r>
    <n v="148"/>
    <s v="Elizabeth"/>
    <x v="119"/>
    <x v="0"/>
    <x v="15"/>
    <x v="3"/>
    <x v="2"/>
    <x v="0"/>
    <x v="138"/>
    <x v="0"/>
    <d v="2025-06-02T21:28:43"/>
    <n v="4.41"/>
    <n v="0"/>
    <x v="1"/>
    <x v="1"/>
  </r>
  <r>
    <n v="149"/>
    <s v="Tracey"/>
    <x v="89"/>
    <x v="0"/>
    <x v="10"/>
    <x v="3"/>
    <x v="2"/>
    <x v="0"/>
    <x v="139"/>
    <x v="0"/>
    <d v="2025-06-02T21:28:43"/>
    <n v="4.38"/>
    <n v="0"/>
    <x v="1"/>
    <x v="1"/>
  </r>
  <r>
    <n v="150"/>
    <s v="Patricia"/>
    <x v="7"/>
    <x v="0"/>
    <x v="13"/>
    <x v="3"/>
    <x v="2"/>
    <x v="0"/>
    <x v="139"/>
    <x v="0"/>
    <d v="2025-06-02T21:28:43"/>
    <n v="4.38"/>
    <n v="0"/>
    <x v="1"/>
    <x v="1"/>
  </r>
  <r>
    <n v="151"/>
    <s v="James"/>
    <x v="120"/>
    <x v="1"/>
    <x v="14"/>
    <x v="3"/>
    <x v="2"/>
    <x v="0"/>
    <x v="140"/>
    <x v="0"/>
    <d v="2025-06-02T21:28:43"/>
    <n v="4.37"/>
    <n v="0"/>
    <x v="1"/>
    <x v="1"/>
  </r>
  <r>
    <n v="152"/>
    <s v="Peggy"/>
    <x v="27"/>
    <x v="0"/>
    <x v="15"/>
    <x v="3"/>
    <x v="2"/>
    <x v="0"/>
    <x v="141"/>
    <x v="0"/>
    <d v="2025-06-02T21:28:43"/>
    <n v="4.3600000000000003"/>
    <n v="0"/>
    <x v="1"/>
    <x v="1"/>
  </r>
  <r>
    <n v="153"/>
    <s v="Michelle"/>
    <x v="121"/>
    <x v="0"/>
    <x v="14"/>
    <x v="3"/>
    <x v="2"/>
    <x v="0"/>
    <x v="142"/>
    <x v="0"/>
    <d v="2025-06-02T21:28:43"/>
    <n v="4.24"/>
    <n v="0"/>
    <x v="1"/>
    <x v="6"/>
  </r>
  <r>
    <n v="154"/>
    <s v="Jeffrey"/>
    <x v="122"/>
    <x v="1"/>
    <x v="15"/>
    <x v="3"/>
    <x v="2"/>
    <x v="0"/>
    <x v="142"/>
    <x v="0"/>
    <d v="2025-06-02T21:28:43"/>
    <n v="4.24"/>
    <n v="0"/>
    <x v="1"/>
    <x v="6"/>
  </r>
  <r>
    <n v="155"/>
    <s v="Deanna"/>
    <x v="8"/>
    <x v="0"/>
    <x v="10"/>
    <x v="3"/>
    <x v="2"/>
    <x v="0"/>
    <x v="143"/>
    <x v="0"/>
    <d v="2025-06-02T21:28:43"/>
    <n v="4.2300000000000004"/>
    <n v="0"/>
    <x v="1"/>
    <x v="6"/>
  </r>
  <r>
    <n v="156"/>
    <s v="Christopher"/>
    <x v="123"/>
    <x v="1"/>
    <x v="15"/>
    <x v="3"/>
    <x v="2"/>
    <x v="0"/>
    <x v="144"/>
    <x v="0"/>
    <d v="2025-06-02T21:28:43"/>
    <n v="4.22"/>
    <n v="0"/>
    <x v="1"/>
    <x v="6"/>
  </r>
  <r>
    <n v="157"/>
    <s v="Joshua"/>
    <x v="124"/>
    <x v="1"/>
    <x v="16"/>
    <x v="3"/>
    <x v="2"/>
    <x v="0"/>
    <x v="145"/>
    <x v="0"/>
    <d v="2025-06-02T21:28:43"/>
    <n v="4.1399999999999997"/>
    <n v="0"/>
    <x v="1"/>
    <x v="4"/>
  </r>
  <r>
    <n v="158"/>
    <s v="Lindsey"/>
    <x v="125"/>
    <x v="0"/>
    <x v="10"/>
    <x v="3"/>
    <x v="2"/>
    <x v="0"/>
    <x v="146"/>
    <x v="0"/>
    <d v="2025-06-02T21:28:43"/>
    <n v="4.1399999999999997"/>
    <n v="0"/>
    <x v="1"/>
    <x v="4"/>
  </r>
  <r>
    <n v="159"/>
    <s v="Miranda"/>
    <x v="126"/>
    <x v="0"/>
    <x v="15"/>
    <x v="3"/>
    <x v="2"/>
    <x v="0"/>
    <x v="147"/>
    <x v="16"/>
    <d v="2025-06-02T21:28:43"/>
    <n v="4.08"/>
    <n v="0"/>
    <x v="1"/>
    <x v="10"/>
  </r>
  <r>
    <n v="160"/>
    <s v="Richard"/>
    <x v="127"/>
    <x v="1"/>
    <x v="16"/>
    <x v="3"/>
    <x v="2"/>
    <x v="0"/>
    <x v="148"/>
    <x v="0"/>
    <d v="2025-06-02T21:28:43"/>
    <n v="4.07"/>
    <n v="0"/>
    <x v="1"/>
    <x v="10"/>
  </r>
  <r>
    <n v="161"/>
    <s v="Amy"/>
    <x v="128"/>
    <x v="0"/>
    <x v="14"/>
    <x v="3"/>
    <x v="2"/>
    <x v="0"/>
    <x v="149"/>
    <x v="0"/>
    <d v="2025-06-02T21:28:43"/>
    <n v="3.97"/>
    <n v="0"/>
    <x v="1"/>
    <x v="0"/>
  </r>
  <r>
    <n v="162"/>
    <s v="Robin"/>
    <x v="129"/>
    <x v="0"/>
    <x v="15"/>
    <x v="3"/>
    <x v="2"/>
    <x v="0"/>
    <x v="150"/>
    <x v="0"/>
    <d v="2025-06-02T21:28:43"/>
    <n v="3.95"/>
    <n v="0"/>
    <x v="1"/>
    <x v="0"/>
  </r>
  <r>
    <n v="163"/>
    <s v="Larry"/>
    <x v="51"/>
    <x v="1"/>
    <x v="16"/>
    <x v="3"/>
    <x v="2"/>
    <x v="0"/>
    <x v="151"/>
    <x v="0"/>
    <d v="2025-06-02T21:28:43"/>
    <n v="3.93"/>
    <n v="0"/>
    <x v="1"/>
    <x v="0"/>
  </r>
  <r>
    <n v="164"/>
    <s v="Anita"/>
    <x v="130"/>
    <x v="0"/>
    <x v="15"/>
    <x v="3"/>
    <x v="2"/>
    <x v="0"/>
    <x v="151"/>
    <x v="0"/>
    <d v="2025-06-02T21:28:43"/>
    <n v="3.93"/>
    <n v="0"/>
    <x v="1"/>
    <x v="0"/>
  </r>
  <r>
    <n v="165"/>
    <s v="Karen"/>
    <x v="131"/>
    <x v="0"/>
    <x v="13"/>
    <x v="3"/>
    <x v="2"/>
    <x v="0"/>
    <x v="152"/>
    <x v="0"/>
    <d v="2025-06-02T21:28:43"/>
    <n v="3.91"/>
    <n v="0"/>
    <x v="1"/>
    <x v="8"/>
  </r>
  <r>
    <n v="166"/>
    <s v="Benjamin"/>
    <x v="132"/>
    <x v="1"/>
    <x v="16"/>
    <x v="3"/>
    <x v="2"/>
    <x v="0"/>
    <x v="153"/>
    <x v="0"/>
    <d v="2025-06-02T21:28:43"/>
    <n v="3.84"/>
    <n v="0"/>
    <x v="1"/>
    <x v="2"/>
  </r>
  <r>
    <n v="167"/>
    <s v="Lisa"/>
    <x v="133"/>
    <x v="0"/>
    <x v="10"/>
    <x v="3"/>
    <x v="2"/>
    <x v="0"/>
    <x v="154"/>
    <x v="0"/>
    <d v="2025-06-02T21:28:43"/>
    <n v="3.82"/>
    <n v="0"/>
    <x v="1"/>
    <x v="2"/>
  </r>
  <r>
    <n v="168"/>
    <s v="Bethany"/>
    <x v="134"/>
    <x v="0"/>
    <x v="16"/>
    <x v="3"/>
    <x v="2"/>
    <x v="0"/>
    <x v="155"/>
    <x v="0"/>
    <d v="2025-06-02T21:28:43"/>
    <n v="3.82"/>
    <n v="0"/>
    <x v="1"/>
    <x v="2"/>
  </r>
  <r>
    <n v="169"/>
    <s v="Adam"/>
    <x v="135"/>
    <x v="1"/>
    <x v="15"/>
    <x v="3"/>
    <x v="2"/>
    <x v="0"/>
    <x v="156"/>
    <x v="0"/>
    <d v="2025-06-02T21:28:43"/>
    <n v="3.81"/>
    <n v="0"/>
    <x v="1"/>
    <x v="2"/>
  </r>
  <r>
    <n v="170"/>
    <s v="Gary"/>
    <x v="89"/>
    <x v="1"/>
    <x v="16"/>
    <x v="3"/>
    <x v="2"/>
    <x v="0"/>
    <x v="157"/>
    <x v="0"/>
    <d v="2025-06-02T21:28:43"/>
    <n v="3.78"/>
    <n v="0"/>
    <x v="1"/>
    <x v="2"/>
  </r>
  <r>
    <n v="171"/>
    <s v="Joshua"/>
    <x v="136"/>
    <x v="1"/>
    <x v="16"/>
    <x v="3"/>
    <x v="2"/>
    <x v="0"/>
    <x v="158"/>
    <x v="17"/>
    <d v="2025-06-02T21:28:43"/>
    <n v="3.73"/>
    <n v="0"/>
    <x v="1"/>
    <x v="7"/>
  </r>
  <r>
    <n v="172"/>
    <s v="Jessica"/>
    <x v="137"/>
    <x v="0"/>
    <x v="15"/>
    <x v="3"/>
    <x v="2"/>
    <x v="0"/>
    <x v="159"/>
    <x v="0"/>
    <d v="2025-06-02T21:28:43"/>
    <n v="3.71"/>
    <n v="0"/>
    <x v="1"/>
    <x v="7"/>
  </r>
  <r>
    <n v="173"/>
    <s v="Kevin"/>
    <x v="138"/>
    <x v="1"/>
    <x v="14"/>
    <x v="3"/>
    <x v="2"/>
    <x v="0"/>
    <x v="160"/>
    <x v="0"/>
    <d v="2025-06-02T21:28:43"/>
    <n v="3.68"/>
    <n v="0"/>
    <x v="1"/>
    <x v="7"/>
  </r>
  <r>
    <n v="174"/>
    <s v="Katrina"/>
    <x v="139"/>
    <x v="0"/>
    <x v="16"/>
    <x v="3"/>
    <x v="2"/>
    <x v="0"/>
    <x v="161"/>
    <x v="0"/>
    <d v="2025-06-02T21:28:43"/>
    <n v="3.66"/>
    <n v="0"/>
    <x v="1"/>
    <x v="11"/>
  </r>
  <r>
    <n v="175"/>
    <s v="Benjamin"/>
    <x v="140"/>
    <x v="1"/>
    <x v="14"/>
    <x v="3"/>
    <x v="2"/>
    <x v="0"/>
    <x v="162"/>
    <x v="0"/>
    <d v="2025-06-02T21:28:43"/>
    <n v="3.58"/>
    <n v="0"/>
    <x v="1"/>
    <x v="5"/>
  </r>
  <r>
    <n v="176"/>
    <s v="Alexandra"/>
    <x v="73"/>
    <x v="0"/>
    <x v="16"/>
    <x v="3"/>
    <x v="2"/>
    <x v="0"/>
    <x v="163"/>
    <x v="0"/>
    <d v="2025-06-02T21:28:43"/>
    <n v="3.51"/>
    <n v="0"/>
    <x v="1"/>
    <x v="5"/>
  </r>
  <r>
    <n v="177"/>
    <s v="Corey"/>
    <x v="141"/>
    <x v="1"/>
    <x v="16"/>
    <x v="3"/>
    <x v="2"/>
    <x v="0"/>
    <x v="164"/>
    <x v="18"/>
    <d v="2025-06-02T21:28:43"/>
    <n v="3.5"/>
    <n v="0"/>
    <x v="1"/>
    <x v="3"/>
  </r>
  <r>
    <n v="178"/>
    <s v="Jacob"/>
    <x v="142"/>
    <x v="1"/>
    <x v="10"/>
    <x v="3"/>
    <x v="2"/>
    <x v="0"/>
    <x v="165"/>
    <x v="19"/>
    <d v="2025-06-02T21:28:43"/>
    <n v="3.48"/>
    <n v="0"/>
    <x v="1"/>
    <x v="3"/>
  </r>
  <r>
    <n v="179"/>
    <s v="Gloria"/>
    <x v="143"/>
    <x v="0"/>
    <x v="14"/>
    <x v="4"/>
    <x v="2"/>
    <x v="3"/>
    <x v="166"/>
    <x v="0"/>
    <d v="2025-06-02T21:37:02"/>
    <n v="3.47"/>
    <n v="0"/>
    <x v="1"/>
    <x v="3"/>
  </r>
  <r>
    <n v="180"/>
    <s v="Jenna"/>
    <x v="144"/>
    <x v="0"/>
    <x v="14"/>
    <x v="4"/>
    <x v="2"/>
    <x v="3"/>
    <x v="167"/>
    <x v="0"/>
    <d v="2025-06-02T21:37:02"/>
    <n v="3.46"/>
    <n v="0"/>
    <x v="1"/>
    <x v="3"/>
  </r>
  <r>
    <n v="181"/>
    <s v="Paul"/>
    <x v="145"/>
    <x v="1"/>
    <x v="13"/>
    <x v="4"/>
    <x v="2"/>
    <x v="3"/>
    <x v="168"/>
    <x v="0"/>
    <d v="2025-06-02T21:37:02"/>
    <n v="3.46"/>
    <n v="0"/>
    <x v="1"/>
    <x v="3"/>
  </r>
  <r>
    <n v="182"/>
    <s v="John"/>
    <x v="146"/>
    <x v="1"/>
    <x v="16"/>
    <x v="4"/>
    <x v="2"/>
    <x v="3"/>
    <x v="169"/>
    <x v="0"/>
    <d v="2025-06-02T21:37:02"/>
    <n v="3.45"/>
    <n v="0"/>
    <x v="1"/>
    <x v="3"/>
  </r>
  <r>
    <n v="183"/>
    <s v="Karen"/>
    <x v="25"/>
    <x v="0"/>
    <x v="13"/>
    <x v="4"/>
    <x v="2"/>
    <x v="3"/>
    <x v="170"/>
    <x v="20"/>
    <d v="2025-06-02T21:37:02"/>
    <n v="3.44"/>
    <n v="0"/>
    <x v="1"/>
    <x v="3"/>
  </r>
  <r>
    <n v="184"/>
    <s v="Priscilla"/>
    <x v="21"/>
    <x v="0"/>
    <x v="14"/>
    <x v="4"/>
    <x v="2"/>
    <x v="3"/>
    <x v="171"/>
    <x v="0"/>
    <d v="2025-06-02T21:37:02"/>
    <n v="3.41"/>
    <n v="0"/>
    <x v="3"/>
    <x v="1"/>
  </r>
  <r>
    <n v="185"/>
    <s v="Luke"/>
    <x v="147"/>
    <x v="1"/>
    <x v="10"/>
    <x v="4"/>
    <x v="2"/>
    <x v="3"/>
    <x v="172"/>
    <x v="0"/>
    <d v="2025-06-02T21:37:02"/>
    <n v="3.41"/>
    <n v="0"/>
    <x v="3"/>
    <x v="1"/>
  </r>
  <r>
    <n v="186"/>
    <s v="Jose"/>
    <x v="148"/>
    <x v="1"/>
    <x v="10"/>
    <x v="4"/>
    <x v="2"/>
    <x v="3"/>
    <x v="173"/>
    <x v="0"/>
    <d v="2025-06-02T21:37:02"/>
    <n v="3.38"/>
    <n v="0"/>
    <x v="3"/>
    <x v="1"/>
  </r>
  <r>
    <n v="187"/>
    <s v="Loretta"/>
    <x v="149"/>
    <x v="0"/>
    <x v="14"/>
    <x v="4"/>
    <x v="2"/>
    <x v="3"/>
    <x v="174"/>
    <x v="0"/>
    <d v="2025-06-02T21:37:02"/>
    <n v="3.32"/>
    <n v="0"/>
    <x v="3"/>
    <x v="9"/>
  </r>
  <r>
    <n v="188"/>
    <s v="Brandy"/>
    <x v="150"/>
    <x v="0"/>
    <x v="13"/>
    <x v="4"/>
    <x v="2"/>
    <x v="3"/>
    <x v="175"/>
    <x v="0"/>
    <d v="2025-06-02T21:37:02"/>
    <n v="3.29"/>
    <n v="0"/>
    <x v="3"/>
    <x v="9"/>
  </r>
  <r>
    <n v="189"/>
    <s v="Debra"/>
    <x v="151"/>
    <x v="0"/>
    <x v="16"/>
    <x v="4"/>
    <x v="2"/>
    <x v="3"/>
    <x v="176"/>
    <x v="0"/>
    <d v="2025-06-02T21:37:02"/>
    <n v="3.28"/>
    <n v="0"/>
    <x v="3"/>
    <x v="9"/>
  </r>
  <r>
    <n v="190"/>
    <s v="David"/>
    <x v="152"/>
    <x v="1"/>
    <x v="13"/>
    <x v="4"/>
    <x v="2"/>
    <x v="3"/>
    <x v="177"/>
    <x v="21"/>
    <d v="2025-06-02T21:37:02"/>
    <n v="3.27"/>
    <n v="0"/>
    <x v="3"/>
    <x v="9"/>
  </r>
  <r>
    <n v="191"/>
    <s v="John"/>
    <x v="35"/>
    <x v="1"/>
    <x v="13"/>
    <x v="4"/>
    <x v="2"/>
    <x v="3"/>
    <x v="178"/>
    <x v="22"/>
    <d v="2025-06-02T21:37:02"/>
    <n v="3.25"/>
    <n v="0"/>
    <x v="3"/>
    <x v="6"/>
  </r>
  <r>
    <n v="192"/>
    <s v="Thomas"/>
    <x v="153"/>
    <x v="1"/>
    <x v="14"/>
    <x v="4"/>
    <x v="2"/>
    <x v="3"/>
    <x v="178"/>
    <x v="0"/>
    <d v="2025-06-02T21:37:02"/>
    <n v="3.25"/>
    <n v="0"/>
    <x v="3"/>
    <x v="6"/>
  </r>
  <r>
    <n v="193"/>
    <s v="Jessica"/>
    <x v="5"/>
    <x v="0"/>
    <x v="16"/>
    <x v="4"/>
    <x v="2"/>
    <x v="3"/>
    <x v="179"/>
    <x v="0"/>
    <d v="2025-06-02T21:37:02"/>
    <n v="3.2"/>
    <n v="0"/>
    <x v="3"/>
    <x v="6"/>
  </r>
  <r>
    <n v="194"/>
    <s v="Benjamin"/>
    <x v="154"/>
    <x v="1"/>
    <x v="15"/>
    <x v="4"/>
    <x v="2"/>
    <x v="3"/>
    <x v="180"/>
    <x v="0"/>
    <d v="2025-06-02T21:37:02"/>
    <n v="3.15"/>
    <n v="0"/>
    <x v="3"/>
    <x v="4"/>
  </r>
  <r>
    <n v="195"/>
    <s v="Jeremy"/>
    <x v="75"/>
    <x v="1"/>
    <x v="16"/>
    <x v="4"/>
    <x v="2"/>
    <x v="3"/>
    <x v="181"/>
    <x v="0"/>
    <d v="2025-06-02T21:37:02"/>
    <n v="3.15"/>
    <n v="0"/>
    <x v="3"/>
    <x v="4"/>
  </r>
  <r>
    <n v="196"/>
    <s v="Gregg"/>
    <x v="155"/>
    <x v="1"/>
    <x v="14"/>
    <x v="4"/>
    <x v="2"/>
    <x v="3"/>
    <x v="182"/>
    <x v="0"/>
    <d v="2025-06-02T21:37:02"/>
    <n v="3.07"/>
    <n v="0"/>
    <x v="3"/>
    <x v="10"/>
  </r>
  <r>
    <n v="197"/>
    <s v="Joshua"/>
    <x v="52"/>
    <x v="1"/>
    <x v="13"/>
    <x v="4"/>
    <x v="2"/>
    <x v="3"/>
    <x v="183"/>
    <x v="0"/>
    <d v="2025-06-02T21:37:02"/>
    <n v="2.97"/>
    <n v="0"/>
    <x v="3"/>
    <x v="0"/>
  </r>
  <r>
    <n v="198"/>
    <s v="Johnny"/>
    <x v="20"/>
    <x v="1"/>
    <x v="13"/>
    <x v="4"/>
    <x v="2"/>
    <x v="3"/>
    <x v="184"/>
    <x v="23"/>
    <d v="2025-06-02T21:37:02"/>
    <n v="2.95"/>
    <n v="0"/>
    <x v="3"/>
    <x v="0"/>
  </r>
  <r>
    <n v="199"/>
    <s v="Amy"/>
    <x v="1"/>
    <x v="0"/>
    <x v="16"/>
    <x v="4"/>
    <x v="2"/>
    <x v="3"/>
    <x v="185"/>
    <x v="0"/>
    <d v="2025-06-02T21:37:02"/>
    <n v="2.94"/>
    <n v="0"/>
    <x v="3"/>
    <x v="0"/>
  </r>
  <r>
    <n v="200"/>
    <s v="Michael"/>
    <x v="156"/>
    <x v="1"/>
    <x v="10"/>
    <x v="4"/>
    <x v="2"/>
    <x v="3"/>
    <x v="186"/>
    <x v="0"/>
    <d v="2025-06-02T21:37:02"/>
    <n v="2.91"/>
    <n v="0"/>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B75C7-3588-4B9E-A3E5-247D4F3D126B}" name="LOB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B10" firstHeaderRow="1" firstDataRow="1" firstDataCol="1"/>
  <pivotFields count="20">
    <pivotField showAll="0"/>
    <pivotField dataField="1" showAll="0"/>
    <pivotField showAll="0"/>
    <pivotField showAll="0"/>
    <pivotField showAll="0"/>
    <pivotField showAll="0">
      <items count="6">
        <item x="2"/>
        <item x="1"/>
        <item x="0"/>
        <item x="3"/>
        <item x="4"/>
        <item t="default"/>
      </items>
    </pivotField>
    <pivotField showAll="0">
      <items count="4">
        <item x="1"/>
        <item x="0"/>
        <item x="2"/>
        <item t="default"/>
      </items>
    </pivotField>
    <pivotField axis="axisRow" showAll="0">
      <items count="5">
        <item x="2"/>
        <item x="1"/>
        <item x="0"/>
        <item x="3"/>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Count of Employee_First_Name" fld="1"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D9A4E-84B2-4834-A5C8-BAEC35C33DBD}" name="Dept. Term and Hir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I27:K31"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2"/>
        <item x="1"/>
        <item x="0"/>
        <item x="3"/>
        <item x="4"/>
      </items>
      <extLst>
        <ext xmlns:x14="http://schemas.microsoft.com/office/spreadsheetml/2009/9/main" uri="{2946ED86-A175-432a-8AC1-64E0C546D7DE}">
          <x14:pivotField fillDownLabels="1"/>
        </ext>
      </extLst>
    </pivotField>
    <pivotField compact="0" outline="0" showAll="0" defaultSubtotal="0">
      <items count="3">
        <item x="1"/>
        <item x="0"/>
        <item x="2"/>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numFmtId="14" outline="0" showAll="0" defaultSubtotal="0">
      <items count="219">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extLst>
        <ext xmlns:x14="http://schemas.microsoft.com/office/spreadsheetml/2009/9/main" uri="{2946ED86-A175-432a-8AC1-64E0C546D7DE}">
          <x14:pivotField fillDownLabels="1"/>
        </ext>
      </extLst>
    </pivotField>
    <pivotField dataField="1" compact="0" outline="0" showAll="0" defaultSubtotal="0">
      <items count="27">
        <item m="1" x="25"/>
        <item m="1" x="26"/>
        <item m="1" x="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
        <item m="1" x="9"/>
        <item m="1" x="8"/>
        <item m="1" x="6"/>
        <item m="1" x="5"/>
        <item x="4"/>
        <item x="2"/>
        <item x="0"/>
        <item x="1"/>
        <item x="3"/>
        <item m="1" x="7"/>
      </items>
      <extLst>
        <ext xmlns:x14="http://schemas.microsoft.com/office/spreadsheetml/2009/9/main" uri="{2946ED86-A175-432a-8AC1-64E0C546D7DE}">
          <x14:pivotField fillDownLabels="1"/>
        </ext>
      </extLst>
    </pivotField>
    <pivotField compact="0" outline="0" showAll="0" defaultSubtotal="0">
      <items count="12">
        <item x="1"/>
        <item x="9"/>
        <item x="6"/>
        <item x="4"/>
        <item x="10"/>
        <item x="0"/>
        <item x="8"/>
        <item x="2"/>
        <item x="7"/>
        <item x="11"/>
        <item x="5"/>
        <item x="3"/>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howAll="0" defaultSubtotal="0">
      <items count="7">
        <item x="2"/>
        <item x="3"/>
        <item x="4"/>
        <item x="0"/>
        <item x="1"/>
        <item x="5"/>
        <item x="6"/>
      </items>
      <extLst>
        <ext xmlns:x14="http://schemas.microsoft.com/office/spreadsheetml/2009/9/main" uri="{2946ED86-A175-432a-8AC1-64E0C546D7DE}">
          <x14:pivotField fillDownLabels="1"/>
        </ext>
      </extLst>
    </pivotField>
    <pivotField compact="0"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7"/>
  </rowFields>
  <rowItems count="4">
    <i>
      <x/>
    </i>
    <i>
      <x v="1"/>
    </i>
    <i>
      <x v="2"/>
    </i>
    <i>
      <x v="3"/>
    </i>
  </rowItems>
  <colFields count="1">
    <field x="-2"/>
  </colFields>
  <colItems count="2">
    <i>
      <x/>
    </i>
    <i i="1">
      <x v="1"/>
    </i>
  </colItems>
  <dataFields count="2">
    <dataField name="Count of hire_date" fld="8" subtotal="count" baseField="0" baseItem="0"/>
    <dataField name="Count of termination" fld="9" subtotal="count" baseField="0" baseItem="0"/>
  </dataFields>
  <chartFormats count="9">
    <chartFormat chart="27" format="5" series="1">
      <pivotArea type="data" outline="0" fieldPosition="0">
        <references count="1">
          <reference field="4294967294" count="1" selected="0">
            <x v="1"/>
          </reference>
        </references>
      </pivotArea>
    </chartFormat>
    <chartFormat chart="33" format="0" series="1">
      <pivotArea type="data" outline="0" fieldPosition="0">
        <references count="1">
          <reference field="4294967294" count="1" selected="0">
            <x v="1"/>
          </reference>
        </references>
      </pivotArea>
    </chartFormat>
    <chartFormat chart="33"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DF1FF-B967-4CE8-B2BA-6555A6AC5277}" name="Term Tren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I13:K18" firstHeaderRow="0" firstDataRow="1" firstDataCol="1"/>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2"/>
        <item x="1"/>
        <item x="0"/>
        <item x="3"/>
        <item x="4"/>
      </items>
      <extLst>
        <ext xmlns:x14="http://schemas.microsoft.com/office/spreadsheetml/2009/9/main" uri="{2946ED86-A175-432a-8AC1-64E0C546D7DE}">
          <x14:pivotField fillDownLabels="1"/>
        </ext>
      </extLst>
    </pivotField>
    <pivotField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items count="4">
        <item x="0"/>
        <item x="1"/>
        <item x="3"/>
        <item x="2"/>
      </items>
      <extLst>
        <ext xmlns:x14="http://schemas.microsoft.com/office/spreadsheetml/2009/9/main" uri="{2946ED86-A175-432a-8AC1-64E0C546D7DE}">
          <x14:pivotField fillDownLabels="1"/>
        </ext>
      </extLst>
    </pivotField>
    <pivotField dataField="1" compact="0" numFmtId="14" outline="0" showAll="0" defaultSubtotal="0">
      <items count="219">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extLst>
        <ext xmlns:x14="http://schemas.microsoft.com/office/spreadsheetml/2009/9/main" uri="{2946ED86-A175-432a-8AC1-64E0C546D7DE}">
          <x14:pivotField fillDownLabels="1"/>
        </ext>
      </extLst>
    </pivotField>
    <pivotField dataField="1" compact="0" outline="0" showAll="0" defaultSubtotal="0">
      <items count="27">
        <item m="1" x="25"/>
        <item m="1" x="26"/>
        <item m="1" x="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9"/>
        <item m="1" x="8"/>
        <item m="1" x="6"/>
        <item m="1" x="5"/>
        <item x="4"/>
        <item x="2"/>
        <item x="0"/>
        <item x="1"/>
        <item x="3"/>
        <item m="1" x="7"/>
      </items>
      <extLst>
        <ext xmlns:x14="http://schemas.microsoft.com/office/spreadsheetml/2009/9/main" uri="{2946ED86-A175-432a-8AC1-64E0C546D7DE}">
          <x14:pivotField fillDownLabels="1"/>
        </ext>
      </extLst>
    </pivotField>
    <pivotField compact="0" outline="0" showAll="0" defaultSubtotal="0">
      <items count="12">
        <item x="1"/>
        <item x="9"/>
        <item x="6"/>
        <item x="4"/>
        <item x="10"/>
        <item x="0"/>
        <item x="8"/>
        <item x="2"/>
        <item x="7"/>
        <item x="11"/>
        <item x="5"/>
        <item x="3"/>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1"/>
        <item x="2"/>
        <item x="3"/>
        <item x="4"/>
        <item x="0"/>
        <item x="5"/>
      </items>
      <extLst>
        <ext xmlns:x14="http://schemas.microsoft.com/office/spreadsheetml/2009/9/main" uri="{2946ED86-A175-432a-8AC1-64E0C546D7DE}">
          <x14:pivotField fillDownLabels="1"/>
        </ext>
      </extLst>
    </pivotField>
    <pivotField compact="0" outline="0" showAll="0" defaultSubtotal="0">
      <items count="7">
        <item x="2"/>
        <item x="3"/>
        <item x="4"/>
        <item x="0"/>
        <item x="1"/>
        <item x="5"/>
        <item x="6"/>
      </items>
      <extLst>
        <ext xmlns:x14="http://schemas.microsoft.com/office/spreadsheetml/2009/9/main" uri="{2946ED86-A175-432a-8AC1-64E0C546D7DE}">
          <x14:pivotField fillDownLabels="1"/>
        </ext>
      </extLst>
    </pivotField>
    <pivotField compact="0"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13"/>
  </rowFields>
  <rowItems count="5">
    <i>
      <x v="4"/>
    </i>
    <i>
      <x v="5"/>
    </i>
    <i>
      <x v="6"/>
    </i>
    <i>
      <x v="7"/>
    </i>
    <i>
      <x v="8"/>
    </i>
  </rowItems>
  <colFields count="1">
    <field x="-2"/>
  </colFields>
  <colItems count="2">
    <i>
      <x/>
    </i>
    <i i="1">
      <x v="1"/>
    </i>
  </colItems>
  <dataFields count="2">
    <dataField name="Count of hire" fld="8" subtotal="count" baseField="0" baseItem="0"/>
    <dataField name="Count of termination" fld="9" subtotal="count" baseField="0" baseItem="0"/>
  </dataFields>
  <chartFormats count="2">
    <chartFormat chart="27" format="5" series="1">
      <pivotArea type="data" outline="0" fieldPosition="0">
        <references count="1">
          <reference field="4294967294" count="1" selected="0">
            <x v="1"/>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BE935-14F6-428A-B63D-7A83744450C8}"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chartFormat="18">
  <location ref="M5:P206" firstHeaderRow="0" firstDataRow="1" firstDataCol="2"/>
  <pivotFields count="20">
    <pivotField compact="0" outline="0" showAll="0" defaultSubtotal="0"/>
    <pivotField dataField="1" compact="0" outline="0" showAll="0" defaultSubtotal="0"/>
    <pivotField axis="axisRow" compact="0" outline="0" showAll="0" defaultSubtotal="0">
      <items count="157">
        <item x="4"/>
        <item x="55"/>
        <item x="110"/>
        <item x="107"/>
        <item x="131"/>
        <item x="136"/>
        <item x="95"/>
        <item x="15"/>
        <item x="41"/>
        <item x="144"/>
        <item x="5"/>
        <item x="57"/>
        <item x="22"/>
        <item x="130"/>
        <item x="115"/>
        <item x="89"/>
        <item x="74"/>
        <item x="91"/>
        <item x="60"/>
        <item x="58"/>
        <item x="0"/>
        <item x="111"/>
        <item x="10"/>
        <item x="47"/>
        <item x="132"/>
        <item x="151"/>
        <item x="98"/>
        <item x="109"/>
        <item x="29"/>
        <item x="146"/>
        <item x="48"/>
        <item x="121"/>
        <item x="106"/>
        <item x="33"/>
        <item x="30"/>
        <item x="155"/>
        <item x="12"/>
        <item x="99"/>
        <item x="90"/>
        <item x="152"/>
        <item x="133"/>
        <item x="13"/>
        <item x="94"/>
        <item x="7"/>
        <item x="92"/>
        <item x="75"/>
        <item x="53"/>
        <item x="84"/>
        <item x="117"/>
        <item x="42"/>
        <item x="54"/>
        <item x="86"/>
        <item x="8"/>
        <item x="113"/>
        <item x="119"/>
        <item x="137"/>
        <item x="87"/>
        <item x="52"/>
        <item x="142"/>
        <item x="37"/>
        <item x="50"/>
        <item x="156"/>
        <item x="19"/>
        <item x="123"/>
        <item x="77"/>
        <item x="153"/>
        <item x="134"/>
        <item x="116"/>
        <item x="38"/>
        <item x="112"/>
        <item x="26"/>
        <item x="73"/>
        <item x="76"/>
        <item x="85"/>
        <item x="78"/>
        <item x="143"/>
        <item x="40"/>
        <item x="114"/>
        <item x="49"/>
        <item x="11"/>
        <item x="43"/>
        <item x="100"/>
        <item x="1"/>
        <item x="97"/>
        <item x="16"/>
        <item x="88"/>
        <item x="56"/>
        <item x="101"/>
        <item x="81"/>
        <item x="6"/>
        <item x="65"/>
        <item x="35"/>
        <item x="93"/>
        <item x="2"/>
        <item x="20"/>
        <item x="135"/>
        <item x="71"/>
        <item x="148"/>
        <item x="127"/>
        <item x="138"/>
        <item x="27"/>
        <item x="51"/>
        <item x="62"/>
        <item x="150"/>
        <item x="124"/>
        <item x="102"/>
        <item x="45"/>
        <item x="24"/>
        <item x="122"/>
        <item x="120"/>
        <item x="72"/>
        <item x="103"/>
        <item x="126"/>
        <item x="141"/>
        <item x="96"/>
        <item x="108"/>
        <item x="28"/>
        <item x="125"/>
        <item x="67"/>
        <item x="9"/>
        <item x="61"/>
        <item x="21"/>
        <item x="83"/>
        <item x="145"/>
        <item x="105"/>
        <item x="34"/>
        <item x="128"/>
        <item x="25"/>
        <item x="149"/>
        <item x="79"/>
        <item x="14"/>
        <item x="80"/>
        <item x="31"/>
        <item x="39"/>
        <item x="82"/>
        <item x="154"/>
        <item x="104"/>
        <item x="17"/>
        <item x="66"/>
        <item x="69"/>
        <item x="68"/>
        <item x="36"/>
        <item x="139"/>
        <item x="64"/>
        <item x="18"/>
        <item x="59"/>
        <item x="44"/>
        <item x="140"/>
        <item x="70"/>
        <item x="46"/>
        <item x="32"/>
        <item x="3"/>
        <item x="118"/>
        <item x="23"/>
        <item x="63"/>
        <item x="147"/>
        <item x="129"/>
      </items>
    </pivotField>
    <pivotField compact="0" outline="0" showAll="0" defaultSubtotal="0"/>
    <pivotField compact="0" outline="0" showAll="0" defaultSubtotal="0"/>
    <pivotField compact="0" outline="0" showAll="0" defaultSubtotal="0">
      <items count="5">
        <item x="2"/>
        <item x="1"/>
        <item x="0"/>
        <item x="3"/>
        <item x="4"/>
      </items>
    </pivotField>
    <pivotField compact="0" outline="0" showAll="0" defaultSubtotal="0">
      <items count="3">
        <item x="1"/>
        <item x="0"/>
        <item x="2"/>
      </items>
    </pivotField>
    <pivotField compact="0" outline="0" showAll="0" defaultSubtotal="0">
      <items count="4">
        <item x="2"/>
        <item x="1"/>
        <item x="0"/>
        <item x="3"/>
      </items>
    </pivotField>
    <pivotField axis="axisRow" compact="0" numFmtId="14" outline="0" showAll="0" sortType="descending" defaultSubtotal="0">
      <items count="219">
        <item m="1" x="210"/>
        <item m="1" x="193"/>
        <item m="1" x="197"/>
        <item x="186"/>
        <item m="1" x="195"/>
        <item x="185"/>
        <item x="184"/>
        <item x="183"/>
        <item m="1" x="205"/>
        <item x="182"/>
        <item x="181"/>
        <item x="180"/>
        <item x="179"/>
        <item x="40"/>
        <item x="178"/>
        <item x="177"/>
        <item x="176"/>
        <item x="175"/>
        <item x="174"/>
        <item x="37"/>
        <item x="173"/>
        <item m="1" x="191"/>
        <item x="172"/>
        <item x="171"/>
        <item x="170"/>
        <item x="169"/>
        <item x="168"/>
        <item x="167"/>
        <item x="166"/>
        <item x="165"/>
        <item x="164"/>
        <item x="163"/>
        <item x="25"/>
        <item x="162"/>
        <item x="161"/>
        <item x="160"/>
        <item x="159"/>
        <item x="158"/>
        <item x="33"/>
        <item x="157"/>
        <item x="14"/>
        <item x="156"/>
        <item x="155"/>
        <item x="154"/>
        <item x="153"/>
        <item x="35"/>
        <item m="1" x="214"/>
        <item x="152"/>
        <item x="151"/>
        <item x="10"/>
        <item x="150"/>
        <item x="149"/>
        <item x="22"/>
        <item x="39"/>
        <item x="148"/>
        <item x="147"/>
        <item x="146"/>
        <item x="145"/>
        <item m="1" x="200"/>
        <item x="144"/>
        <item x="143"/>
        <item x="6"/>
        <item x="142"/>
        <item m="1" x="188"/>
        <item x="18"/>
        <item x="141"/>
        <item m="1" x="207"/>
        <item x="140"/>
        <item x="1"/>
        <item x="139"/>
        <item x="138"/>
        <item x="17"/>
        <item x="137"/>
        <item x="136"/>
        <item x="135"/>
        <item x="11"/>
        <item x="134"/>
        <item x="133"/>
        <item x="132"/>
        <item x="131"/>
        <item x="30"/>
        <item x="130"/>
        <item x="129"/>
        <item m="1" x="201"/>
        <item x="13"/>
        <item x="23"/>
        <item x="128"/>
        <item x="7"/>
        <item x="127"/>
        <item m="1" x="209"/>
        <item x="126"/>
        <item x="2"/>
        <item x="125"/>
        <item x="124"/>
        <item x="123"/>
        <item x="122"/>
        <item x="20"/>
        <item x="121"/>
        <item x="0"/>
        <item x="15"/>
        <item x="120"/>
        <item x="28"/>
        <item x="119"/>
        <item x="118"/>
        <item x="117"/>
        <item x="116"/>
        <item x="32"/>
        <item x="4"/>
        <item x="115"/>
        <item x="114"/>
        <item x="113"/>
        <item x="34"/>
        <item x="112"/>
        <item x="111"/>
        <item x="9"/>
        <item x="26"/>
        <item x="110"/>
        <item x="109"/>
        <item x="108"/>
        <item x="107"/>
        <item x="106"/>
        <item x="105"/>
        <item x="31"/>
        <item x="3"/>
        <item x="104"/>
        <item x="29"/>
        <item x="103"/>
        <item x="5"/>
        <item x="102"/>
        <item m="1" x="204"/>
        <item x="101"/>
        <item x="100"/>
        <item x="99"/>
        <item x="98"/>
        <item x="24"/>
        <item m="1" x="212"/>
        <item x="97"/>
        <item x="96"/>
        <item x="95"/>
        <item x="36"/>
        <item x="38"/>
        <item x="19"/>
        <item x="8"/>
        <item x="94"/>
        <item x="93"/>
        <item x="27"/>
        <item x="92"/>
        <item x="91"/>
        <item x="90"/>
        <item x="16"/>
        <item x="89"/>
        <item x="88"/>
        <item x="87"/>
        <item m="1" x="187"/>
        <item x="12"/>
        <item x="86"/>
        <item x="85"/>
        <item x="84"/>
        <item x="83"/>
        <item x="82"/>
        <item x="81"/>
        <item x="80"/>
        <item m="1" x="196"/>
        <item x="79"/>
        <item m="1" x="217"/>
        <item x="21"/>
        <item x="78"/>
        <item x="77"/>
        <item x="76"/>
        <item x="75"/>
        <item m="1" x="198"/>
        <item x="74"/>
        <item x="73"/>
        <item m="1" x="215"/>
        <item x="72"/>
        <item x="71"/>
        <item x="70"/>
        <item x="69"/>
        <item x="68"/>
        <item x="67"/>
        <item x="66"/>
        <item x="65"/>
        <item x="64"/>
        <item m="1" x="190"/>
        <item x="63"/>
        <item x="62"/>
        <item x="61"/>
        <item x="60"/>
        <item x="59"/>
        <item x="58"/>
        <item x="57"/>
        <item x="56"/>
        <item x="55"/>
        <item x="54"/>
        <item x="53"/>
        <item x="52"/>
        <item x="51"/>
        <item m="1" x="208"/>
        <item x="50"/>
        <item x="49"/>
        <item x="48"/>
        <item x="47"/>
        <item x="46"/>
        <item x="45"/>
        <item x="44"/>
        <item x="43"/>
        <item x="42"/>
        <item x="41"/>
        <item m="1" x="199"/>
        <item m="1" x="189"/>
        <item m="1" x="206"/>
        <item m="1" x="211"/>
        <item m="1" x="213"/>
        <item m="1" x="192"/>
        <item m="1" x="216"/>
        <item m="1" x="202"/>
        <item m="1" x="203"/>
        <item m="1" x="194"/>
        <item m="1" x="218"/>
      </items>
    </pivotField>
    <pivotField dataField="1" compact="0" outline="0" showAll="0" defaultSubtotal="0">
      <items count="27">
        <item m="1" x="25"/>
        <item m="1" x="26"/>
        <item m="1" x="24"/>
        <item x="0"/>
        <item x="1"/>
        <item x="2"/>
        <item x="3"/>
        <item x="4"/>
        <item x="5"/>
        <item x="6"/>
        <item x="7"/>
        <item x="8"/>
        <item x="9"/>
        <item x="10"/>
        <item x="11"/>
        <item x="12"/>
        <item x="13"/>
        <item x="14"/>
        <item x="15"/>
        <item x="16"/>
        <item x="17"/>
        <item x="18"/>
        <item x="19"/>
        <item x="20"/>
        <item x="21"/>
        <item x="22"/>
        <item x="23"/>
      </items>
    </pivotField>
    <pivotField compact="0" numFmtId="22" outline="0" showAll="0" defaultSubtotal="0"/>
    <pivotField compact="0" outline="0" showAll="0" defaultSubtotal="0"/>
    <pivotField compact="0" outline="0" showAll="0" defaultSubtotal="0"/>
    <pivotField compact="0" outline="0" showAll="0" defaultSubtotal="0">
      <items count="10">
        <item m="1" x="9"/>
        <item m="1" x="8"/>
        <item m="1" x="6"/>
        <item m="1" x="5"/>
        <item x="4"/>
        <item x="2"/>
        <item x="0"/>
        <item x="1"/>
        <item x="3"/>
        <item m="1" x="7"/>
      </items>
    </pivotField>
    <pivotField compact="0" outline="0" showAll="0" defaultSubtotal="0">
      <items count="12">
        <item x="1"/>
        <item x="9"/>
        <item x="6"/>
        <item x="4"/>
        <item x="10"/>
        <item x="0"/>
        <item x="8"/>
        <item x="2"/>
        <item x="7"/>
        <item x="11"/>
        <item x="5"/>
        <item x="3"/>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sd="0" x="0"/>
        <item sd="0" x="5"/>
      </items>
    </pivotField>
    <pivotField compact="0" outline="0" showAll="0" defaultSubtotal="0">
      <items count="7">
        <item sd="0" x="2"/>
        <item sd="0" x="3"/>
        <item sd="0" x="4"/>
        <item sd="0" x="0"/>
        <item sd="0" x="1"/>
        <item sd="0" x="5"/>
        <item sd="0" x="6"/>
      </items>
    </pivotField>
    <pivotField compact="0"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howAll="0" defaultSubtotal="0">
      <items count="14">
        <item x="0"/>
        <item x="1"/>
        <item x="2"/>
        <item x="3"/>
        <item x="4"/>
        <item x="5"/>
        <item x="6"/>
        <item x="7"/>
        <item x="8"/>
        <item x="9"/>
        <item x="10"/>
        <item x="11"/>
        <item x="12"/>
        <item x="13"/>
      </items>
    </pivotField>
  </pivotFields>
  <rowFields count="2">
    <field x="2"/>
    <field x="8"/>
  </rowFields>
  <rowItems count="201">
    <i>
      <x/>
      <x v="107"/>
    </i>
    <i r="1">
      <x v="165"/>
    </i>
    <i>
      <x v="1"/>
      <x v="181"/>
    </i>
    <i>
      <x v="2"/>
      <x v="81"/>
    </i>
    <i>
      <x v="3"/>
      <x v="86"/>
    </i>
    <i>
      <x v="4"/>
      <x v="47"/>
    </i>
    <i>
      <x v="5"/>
      <x v="37"/>
    </i>
    <i>
      <x v="6"/>
      <x v="105"/>
    </i>
    <i>
      <x v="7"/>
      <x v="99"/>
    </i>
    <i>
      <x v="8"/>
      <x v="198"/>
    </i>
    <i>
      <x v="9"/>
      <x v="27"/>
    </i>
    <i>
      <x v="10"/>
      <x v="12"/>
    </i>
    <i r="1">
      <x v="127"/>
    </i>
    <i>
      <x v="11"/>
      <x v="178"/>
    </i>
    <i>
      <x v="12"/>
      <x v="134"/>
    </i>
    <i>
      <x v="13"/>
      <x v="48"/>
    </i>
    <i>
      <x v="14"/>
      <x v="75"/>
    </i>
    <i>
      <x v="15"/>
      <x v="39"/>
    </i>
    <i r="1">
      <x v="69"/>
    </i>
    <i r="1">
      <x v="116"/>
    </i>
    <i>
      <x v="16"/>
      <x v="148"/>
    </i>
    <i>
      <x v="17"/>
      <x v="111"/>
    </i>
    <i>
      <x v="18"/>
      <x v="175"/>
    </i>
    <i>
      <x v="19"/>
      <x v="177"/>
    </i>
    <i>
      <x v="20"/>
      <x v="98"/>
    </i>
    <i r="1">
      <x v="136"/>
    </i>
    <i>
      <x v="21"/>
      <x v="79"/>
    </i>
    <i>
      <x v="22"/>
      <x v="49"/>
    </i>
    <i>
      <x v="23"/>
      <x v="190"/>
    </i>
    <i>
      <x v="24"/>
      <x v="44"/>
    </i>
    <i>
      <x v="25"/>
      <x v="16"/>
    </i>
    <i>
      <x v="26"/>
      <x v="100"/>
    </i>
    <i>
      <x v="27"/>
      <x v="81"/>
    </i>
    <i>
      <x v="28"/>
      <x v="38"/>
    </i>
    <i r="1">
      <x v="204"/>
    </i>
    <i>
      <x v="29"/>
      <x v="25"/>
    </i>
    <i>
      <x v="30"/>
      <x v="189"/>
    </i>
    <i>
      <x v="31"/>
      <x v="62"/>
    </i>
    <i>
      <x v="32"/>
      <x v="88"/>
    </i>
    <i>
      <x v="33"/>
      <x v="140"/>
    </i>
    <i>
      <x v="34"/>
      <x v="111"/>
    </i>
    <i>
      <x v="35"/>
      <x v="9"/>
    </i>
    <i>
      <x v="36"/>
      <x v="154"/>
    </i>
    <i>
      <x v="37"/>
      <x v="97"/>
    </i>
    <i>
      <x v="38"/>
      <x v="112"/>
    </i>
    <i>
      <x v="39"/>
      <x v="15"/>
    </i>
    <i>
      <x v="40"/>
      <x v="43"/>
    </i>
    <i>
      <x v="41"/>
      <x v="84"/>
    </i>
    <i r="1">
      <x v="188"/>
    </i>
    <i>
      <x v="42"/>
      <x v="108"/>
    </i>
    <i>
      <x v="43"/>
      <x v="69"/>
    </i>
    <i r="1">
      <x v="80"/>
    </i>
    <i r="1">
      <x v="87"/>
    </i>
    <i r="1">
      <x v="195"/>
    </i>
    <i>
      <x v="44"/>
      <x v="110"/>
    </i>
    <i>
      <x v="45"/>
      <x v="10"/>
    </i>
    <i r="1">
      <x v="147"/>
    </i>
    <i>
      <x v="46"/>
      <x v="184"/>
    </i>
    <i>
      <x v="47"/>
      <x v="126"/>
    </i>
    <i>
      <x v="48"/>
      <x v="73"/>
    </i>
    <i>
      <x v="49"/>
      <x v="196"/>
    </i>
    <i>
      <x v="50"/>
      <x v="182"/>
    </i>
    <i>
      <x v="51"/>
      <x v="121"/>
    </i>
    <i>
      <x v="52"/>
      <x v="52"/>
    </i>
    <i r="1">
      <x v="60"/>
    </i>
    <i r="1">
      <x v="118"/>
    </i>
    <i r="1">
      <x v="142"/>
    </i>
    <i>
      <x v="53"/>
      <x v="77"/>
    </i>
    <i>
      <x v="54"/>
      <x v="70"/>
    </i>
    <i>
      <x v="55"/>
      <x v="36"/>
    </i>
    <i>
      <x v="56"/>
      <x v="119"/>
    </i>
    <i>
      <x v="57"/>
      <x v="7"/>
    </i>
    <i r="1">
      <x v="185"/>
    </i>
    <i>
      <x v="58"/>
      <x v="29"/>
    </i>
    <i>
      <x v="59"/>
      <x v="201"/>
    </i>
    <i>
      <x v="60"/>
      <x v="187"/>
    </i>
    <i>
      <x v="61"/>
      <x v="3"/>
    </i>
    <i>
      <x v="62"/>
      <x v="141"/>
    </i>
    <i>
      <x v="63"/>
      <x v="59"/>
    </i>
    <i>
      <x v="64"/>
      <x v="144"/>
    </i>
    <i>
      <x v="65"/>
      <x v="14"/>
    </i>
    <i>
      <x v="66"/>
      <x v="42"/>
    </i>
    <i>
      <x v="67"/>
      <x v="74"/>
    </i>
    <i>
      <x v="68"/>
      <x v="200"/>
    </i>
    <i>
      <x v="69"/>
      <x v="78"/>
    </i>
    <i>
      <x v="70"/>
      <x v="101"/>
    </i>
    <i r="1">
      <x v="139"/>
    </i>
    <i r="1">
      <x v="167"/>
    </i>
    <i r="1">
      <x v="179"/>
    </i>
    <i>
      <x v="71"/>
      <x v="31"/>
    </i>
    <i r="1">
      <x v="113"/>
    </i>
    <i r="1">
      <x v="138"/>
    </i>
    <i r="1">
      <x v="151"/>
    </i>
    <i>
      <x v="72"/>
      <x v="146"/>
    </i>
    <i>
      <x v="73"/>
      <x v="124"/>
    </i>
    <i>
      <x v="74"/>
      <x v="137"/>
    </i>
    <i>
      <x v="75"/>
      <x v="28"/>
    </i>
    <i>
      <x v="76"/>
      <x v="199"/>
    </i>
    <i>
      <x v="77"/>
      <x v="76"/>
    </i>
    <i>
      <x v="78"/>
      <x v="189"/>
    </i>
    <i>
      <x v="79"/>
      <x v="75"/>
    </i>
    <i>
      <x v="80"/>
      <x v="194"/>
    </i>
    <i>
      <x v="81"/>
      <x v="95"/>
    </i>
    <i>
      <x v="82"/>
      <x v="5"/>
    </i>
    <i r="1">
      <x v="68"/>
    </i>
    <i>
      <x v="83"/>
      <x v="103"/>
    </i>
    <i>
      <x v="84"/>
      <x v="149"/>
    </i>
    <i r="1">
      <x v="203"/>
    </i>
    <i>
      <x v="85"/>
      <x v="117"/>
    </i>
    <i>
      <x v="86"/>
      <x v="180"/>
    </i>
    <i>
      <x v="87"/>
      <x v="94"/>
    </i>
    <i>
      <x v="88"/>
      <x v="131"/>
    </i>
    <i>
      <x v="89"/>
      <x v="61"/>
    </i>
    <i r="1">
      <x v="122"/>
    </i>
    <i>
      <x v="90"/>
      <x v="166"/>
    </i>
    <i>
      <x v="91"/>
      <x v="14"/>
    </i>
    <i r="1">
      <x v="207"/>
    </i>
    <i>
      <x v="92"/>
      <x v="109"/>
    </i>
    <i>
      <x v="93"/>
      <x v="91"/>
    </i>
    <i r="1">
      <x v="175"/>
    </i>
    <i>
      <x v="94"/>
      <x v="6"/>
    </i>
    <i r="1">
      <x v="96"/>
    </i>
    <i r="1">
      <x v="163"/>
    </i>
    <i>
      <x v="95"/>
      <x v="41"/>
    </i>
    <i>
      <x v="96"/>
      <x v="155"/>
    </i>
    <i>
      <x v="97"/>
      <x v="20"/>
    </i>
    <i>
      <x v="98"/>
      <x v="54"/>
    </i>
    <i>
      <x v="99"/>
      <x v="35"/>
    </i>
    <i>
      <x v="100"/>
      <x v="65"/>
    </i>
    <i r="1">
      <x v="125"/>
    </i>
    <i>
      <x v="101"/>
      <x v="48"/>
    </i>
    <i r="1">
      <x v="186"/>
    </i>
    <i>
      <x v="102"/>
      <x v="171"/>
    </i>
    <i>
      <x v="103"/>
      <x v="17"/>
    </i>
    <i>
      <x v="104"/>
      <x v="57"/>
    </i>
    <i>
      <x v="105"/>
      <x v="93"/>
    </i>
    <i>
      <x v="106"/>
      <x v="192"/>
    </i>
    <i>
      <x v="107"/>
      <x v="115"/>
    </i>
    <i r="1">
      <x v="158"/>
    </i>
    <i>
      <x v="108"/>
      <x v="62"/>
    </i>
    <i>
      <x v="109"/>
      <x v="67"/>
    </i>
    <i>
      <x v="110"/>
      <x v="152"/>
    </i>
    <i>
      <x v="111"/>
      <x v="92"/>
    </i>
    <i>
      <x v="112"/>
      <x v="55"/>
    </i>
    <i>
      <x v="113"/>
      <x v="30"/>
    </i>
    <i>
      <x v="114"/>
      <x v="104"/>
    </i>
    <i>
      <x v="115"/>
      <x v="82"/>
    </i>
    <i>
      <x v="116"/>
      <x v="13"/>
    </i>
    <i r="1">
      <x v="106"/>
    </i>
    <i r="1">
      <x v="206"/>
    </i>
    <i>
      <x v="117"/>
      <x v="56"/>
    </i>
    <i>
      <x v="118"/>
      <x v="160"/>
    </i>
    <i>
      <x v="119"/>
      <x v="114"/>
    </i>
    <i r="1">
      <x v="120"/>
    </i>
    <i r="1">
      <x v="150"/>
    </i>
    <i>
      <x v="120"/>
      <x v="172"/>
    </i>
    <i>
      <x v="121"/>
      <x v="23"/>
    </i>
    <i r="1">
      <x v="85"/>
    </i>
    <i>
      <x v="122"/>
      <x v="128"/>
    </i>
    <i>
      <x v="123"/>
      <x v="26"/>
    </i>
    <i>
      <x v="124"/>
      <x v="90"/>
    </i>
    <i>
      <x v="125"/>
      <x v="53"/>
    </i>
    <i r="1">
      <x v="205"/>
    </i>
    <i>
      <x v="126"/>
      <x v="51"/>
    </i>
    <i>
      <x v="127"/>
      <x v="24"/>
    </i>
    <i r="1">
      <x v="145"/>
    </i>
    <i>
      <x v="128"/>
      <x v="18"/>
    </i>
    <i>
      <x v="129"/>
      <x v="133"/>
    </i>
    <i>
      <x v="130"/>
      <x v="40"/>
    </i>
    <i>
      <x v="131"/>
      <x v="132"/>
    </i>
    <i>
      <x v="132"/>
      <x v="45"/>
    </i>
    <i>
      <x v="133"/>
      <x v="199"/>
    </i>
    <i>
      <x v="134"/>
      <x v="130"/>
    </i>
    <i>
      <x v="135"/>
      <x v="11"/>
    </i>
    <i>
      <x v="136"/>
      <x v="92"/>
    </i>
    <i>
      <x v="137"/>
      <x v="71"/>
    </i>
    <i>
      <x v="138"/>
      <x v="161"/>
    </i>
    <i>
      <x v="139"/>
      <x v="157"/>
    </i>
    <i>
      <x v="140"/>
      <x v="147"/>
    </i>
    <i r="1">
      <x v="159"/>
    </i>
    <i>
      <x v="141"/>
      <x v="102"/>
    </i>
    <i r="1">
      <x v="202"/>
    </i>
    <i>
      <x v="142"/>
      <x v="34"/>
    </i>
    <i>
      <x v="143"/>
      <x v="168"/>
    </i>
    <i>
      <x v="144"/>
      <x v="64"/>
    </i>
    <i>
      <x v="145"/>
      <x v="176"/>
    </i>
    <i>
      <x v="146"/>
      <x v="193"/>
    </i>
    <i>
      <x v="147"/>
      <x v="33"/>
    </i>
    <i>
      <x v="148"/>
      <x v="156"/>
    </i>
    <i>
      <x v="149"/>
      <x v="191"/>
    </i>
    <i>
      <x v="150"/>
      <x v="19"/>
    </i>
    <i r="1">
      <x v="81"/>
    </i>
    <i r="1">
      <x v="143"/>
    </i>
    <i>
      <x v="151"/>
      <x v="123"/>
    </i>
    <i>
      <x v="152"/>
      <x v="72"/>
    </i>
    <i>
      <x v="153"/>
      <x v="32"/>
    </i>
    <i r="1">
      <x v="174"/>
    </i>
    <i>
      <x v="154"/>
      <x v="169"/>
    </i>
    <i>
      <x v="155"/>
      <x v="22"/>
    </i>
    <i>
      <x v="156"/>
      <x v="50"/>
    </i>
    <i t="grand">
      <x/>
    </i>
  </rowItems>
  <colFields count="1">
    <field x="-2"/>
  </colFields>
  <colItems count="2">
    <i>
      <x/>
    </i>
    <i i="1">
      <x v="1"/>
    </i>
  </colItems>
  <dataFields count="2">
    <dataField name="Count of Employee_First_Name" fld="1" subtotal="count" baseField="0" baseItem="0"/>
    <dataField name="Count of termination_date" fld="9"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0757C2-FF36-446F-B093-132D44DAFF16}" name="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B28" firstHeaderRow="1" firstDataRow="1" firstDataCol="1"/>
  <pivotFields count="20">
    <pivotField showAll="0"/>
    <pivotField dataField="1" showAll="0"/>
    <pivotField showAll="0"/>
    <pivotField showAll="0"/>
    <pivotField axis="axisRow" showAll="0">
      <items count="20">
        <item h="1" x="8"/>
        <item h="1" m="1" x="17"/>
        <item h="1" m="1" x="18"/>
        <item h="1" x="6"/>
        <item h="1" x="0"/>
        <item h="1" x="4"/>
        <item h="1" x="5"/>
        <item h="1" x="7"/>
        <item h="1" x="3"/>
        <item h="1" x="2"/>
        <item h="1" x="9"/>
        <item x="1"/>
        <item h="1" x="10"/>
        <item h="1" x="11"/>
        <item h="1" x="12"/>
        <item h="1" x="13"/>
        <item h="1" x="14"/>
        <item h="1" x="15"/>
        <item h="1" x="16"/>
        <item t="default"/>
      </items>
    </pivotField>
    <pivotField showAll="0">
      <items count="6">
        <item x="2"/>
        <item x="1"/>
        <item x="0"/>
        <item x="3"/>
        <item x="4"/>
        <item t="default"/>
      </items>
    </pivotField>
    <pivotField showAll="0">
      <items count="4">
        <item x="1"/>
        <item x="0"/>
        <item x="2"/>
        <item t="default"/>
      </items>
    </pivotField>
    <pivotField showAll="0">
      <items count="5">
        <item x="0"/>
        <item x="1"/>
        <item x="3"/>
        <item x="2"/>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v="11"/>
    </i>
    <i t="grand">
      <x/>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22F592-F614-4125-AD38-24815A8698F6}" name="Team Lea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F5:G15" firstHeaderRow="1" firstDataRow="1" firstDataCol="1"/>
  <pivotFields count="20">
    <pivotField showAll="0"/>
    <pivotField dataField="1" showAll="0"/>
    <pivotField showAll="0"/>
    <pivotField showAll="0"/>
    <pivotField showAll="0"/>
    <pivotField axis="axisRow" showAll="0">
      <items count="6">
        <item x="2"/>
        <item x="1"/>
        <item x="0"/>
        <item x="3"/>
        <item x="4"/>
        <item t="default"/>
      </items>
    </pivotField>
    <pivotField showAll="0">
      <items count="4">
        <item x="1"/>
        <item x="0"/>
        <item x="2"/>
        <item t="default"/>
      </items>
    </pivotField>
    <pivotField axis="axisRow" showAll="0">
      <items count="5">
        <item x="2"/>
        <item x="1"/>
        <item x="0"/>
        <item x="3"/>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2">
    <field x="7"/>
    <field x="5"/>
  </rowFields>
  <rowItems count="10">
    <i>
      <x/>
    </i>
    <i r="1">
      <x/>
    </i>
    <i>
      <x v="1"/>
    </i>
    <i r="1">
      <x v="1"/>
    </i>
    <i>
      <x v="2"/>
    </i>
    <i r="1">
      <x v="2"/>
    </i>
    <i r="1">
      <x v="3"/>
    </i>
    <i>
      <x v="3"/>
    </i>
    <i r="1">
      <x v="4"/>
    </i>
    <i t="grand">
      <x/>
    </i>
  </rowItems>
  <colItems count="1">
    <i/>
  </colItems>
  <dataFields count="1">
    <dataField name="Count of Employee_First_Name" fld="1" subtotal="count" baseField="0" baseItem="0"/>
  </dataFields>
  <chartFormats count="4">
    <chartFormat chart="16"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E57A8F-7747-4405-BCA4-1247D491BB85}" name="Total Head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A19" firstHeaderRow="1" firstDataRow="1" firstDataCol="0"/>
  <pivotFields count="20">
    <pivotField showAll="0"/>
    <pivotField dataField="1" showAll="0"/>
    <pivotField showAll="0"/>
    <pivotField showAll="0"/>
    <pivotField showAll="0"/>
    <pivotField showAll="0">
      <items count="6">
        <item x="2"/>
        <item x="1"/>
        <item x="0"/>
        <item x="3"/>
        <item x="4"/>
        <item t="default"/>
      </items>
    </pivotField>
    <pivotField showAll="0">
      <items count="4">
        <item x="1"/>
        <item x="0"/>
        <item x="2"/>
        <item t="default"/>
      </items>
    </pivotField>
    <pivotField showAll="0">
      <items count="5">
        <item x="0"/>
        <item x="1"/>
        <item x="3"/>
        <item x="2"/>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Employee_First_Nam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FED50C-9A5D-4411-9059-47499DAEE2B4}"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16" firstHeaderRow="1" firstDataRow="1" firstDataCol="1"/>
  <pivotFields count="20">
    <pivotField showAll="0"/>
    <pivotField dataField="1" showAll="0"/>
    <pivotField showAll="0"/>
    <pivotField axis="axisRow" showAll="0">
      <items count="3">
        <item x="1"/>
        <item x="0"/>
        <item t="default"/>
      </items>
    </pivotField>
    <pivotField showAll="0"/>
    <pivotField showAll="0">
      <items count="6">
        <item x="2"/>
        <item x="1"/>
        <item x="0"/>
        <item x="3"/>
        <item x="4"/>
        <item t="default"/>
      </items>
    </pivotField>
    <pivotField showAll="0">
      <items count="4">
        <item x="1"/>
        <item x="0"/>
        <item x="2"/>
        <item t="default"/>
      </items>
    </pivotField>
    <pivotField showAll="0">
      <items count="5">
        <item x="0"/>
        <item x="1"/>
        <item x="3"/>
        <item x="2"/>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Employee_First_Name" fld="1" subtotal="count"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CEA6AA-4E37-4038-9825-204CF3E40514}" name="Tenu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5:K10" firstHeaderRow="0" firstDataRow="1" firstDataCol="1"/>
  <pivotFields count="20">
    <pivotField showAll="0"/>
    <pivotField dataField="1" showAll="0"/>
    <pivotField showAll="0"/>
    <pivotField showAll="0"/>
    <pivotField showAll="0"/>
    <pivotField showAll="0">
      <items count="6">
        <item x="2"/>
        <item x="1"/>
        <item x="0"/>
        <item x="3"/>
        <item x="4"/>
        <item t="default"/>
      </items>
    </pivotField>
    <pivotField showAll="0">
      <items count="4">
        <item x="1"/>
        <item x="0"/>
        <item x="2"/>
        <item t="default"/>
      </items>
    </pivotField>
    <pivotField axis="axisRow" showAll="0">
      <items count="5">
        <item x="2"/>
        <item x="1"/>
        <item x="0"/>
        <item x="3"/>
        <item t="default"/>
      </items>
    </pivotField>
    <pivotField numFmtId="14" showAll="0">
      <items count="220">
        <item m="1" x="218"/>
        <item m="1" x="194"/>
        <item m="1" x="203"/>
        <item m="1" x="202"/>
        <item m="1" x="216"/>
        <item m="1" x="192"/>
        <item m="1" x="213"/>
        <item m="1" x="211"/>
        <item m="1" x="206"/>
        <item m="1" x="189"/>
        <item m="1" x="199"/>
        <item m="1" x="208"/>
        <item m="1" x="190"/>
        <item m="1" x="215"/>
        <item m="1" x="198"/>
        <item m="1" x="217"/>
        <item m="1" x="196"/>
        <item m="1" x="187"/>
        <item m="1" x="212"/>
        <item m="1" x="204"/>
        <item m="1" x="209"/>
        <item x="7"/>
        <item m="1" x="201"/>
        <item x="134"/>
        <item m="1" x="207"/>
        <item m="1" x="188"/>
        <item m="1" x="200"/>
        <item m="1" x="214"/>
        <item m="1" x="191"/>
        <item m="1" x="205"/>
        <item m="1" x="195"/>
        <item m="1" x="197"/>
        <item m="1" x="193"/>
        <item m="1" x="210"/>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showAll="0">
      <items count="28">
        <item m="1" x="25"/>
        <item m="1" x="26"/>
        <item m="1" x="24"/>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dataField="1" showAll="0"/>
    <pivotField showAll="0"/>
    <pivotField showAll="0">
      <items count="11">
        <item m="1" x="9"/>
        <item m="1" x="8"/>
        <item m="1" x="6"/>
        <item m="1" x="5"/>
        <item x="4"/>
        <item x="2"/>
        <item x="0"/>
        <item x="1"/>
        <item x="3"/>
        <item m="1" x="7"/>
        <item t="default"/>
      </items>
    </pivotField>
    <pivotField showAll="0">
      <items count="13">
        <item x="1"/>
        <item x="9"/>
        <item x="6"/>
        <item x="4"/>
        <item x="10"/>
        <item x="0"/>
        <item x="8"/>
        <item x="2"/>
        <item x="7"/>
        <item x="11"/>
        <item x="5"/>
        <item x="3"/>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2"/>
        <item x="3"/>
        <item x="4"/>
        <item x="0"/>
        <item x="1"/>
        <item x="5"/>
        <item x="6"/>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2"/>
  </colFields>
  <colItems count="2">
    <i>
      <x/>
    </i>
    <i i="1">
      <x v="1"/>
    </i>
  </colItems>
  <dataFields count="2">
    <dataField name=" Company_Tenure_Years" fld="11" subtotal="average" baseField="7" baseItem="0" numFmtId="43"/>
    <dataField name="Count of Employee" fld="1" subtotal="count" baseField="0" baseItem="0"/>
  </dataFields>
  <formats count="1">
    <format dxfId="12">
      <pivotArea outline="0" collapsedLevelsAreSubtotals="1" fieldPosition="0"/>
    </format>
  </formats>
  <chartFormats count="2">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FAACC9-5E05-47A9-BE8F-C3696F644A2E}" autoFormatId="16" applyNumberFormats="0" applyBorderFormats="0" applyFontFormats="0" applyPatternFormats="0" applyAlignmentFormats="0" applyWidthHeightFormats="0">
  <queryTableRefresh nextId="18" unboundColumnsRight="2">
    <queryTableFields count="15">
      <queryTableField id="1" name="employee_id" tableColumnId="1"/>
      <queryTableField id="2" name="Employee_First_Name" tableColumnId="2"/>
      <queryTableField id="3" name="Employee_Last_Name" tableColumnId="3"/>
      <queryTableField id="4" name="gender" tableColumnId="4"/>
      <queryTableField id="5" name="location" tableColumnId="5"/>
      <queryTableField id="6" name="Supervisor_Name" tableColumnId="6"/>
      <queryTableField id="7" name="Cluster_Manager_Name" tableColumnId="7"/>
      <queryTableField id="8" name="Line_of_Business" tableColumnId="8"/>
      <queryTableField id="10" name="hire_date" tableColumnId="10"/>
      <queryTableField id="15" name="termination_date" tableColumnId="14"/>
      <queryTableField id="9" name="assigned_date" tableColumnId="9"/>
      <queryTableField id="11" name="Company_Tenure_Years" tableColumnId="11"/>
      <queryTableField id="12" name="Assignment_Tenure_Days" tableColumnId="12"/>
      <queryTableField id="17" dataBound="0" tableColumnId="15"/>
      <queryTableField id="14"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A77E5D-CFD2-4432-B2CA-9C9EFA51B5C9}" sourceName="Year">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 tabId="14" name="PivotTable1"/>
  </pivotTables>
  <data>
    <tabular pivotCacheId="1417067531">
      <items count="10">
        <i x="4" s="1"/>
        <i x="2" s="1"/>
        <i x="0" s="1"/>
        <i x="1" s="1"/>
        <i x="3" s="1"/>
        <i x="9" s="1" nd="1"/>
        <i x="8" s="1" nd="1"/>
        <i x="6" s="1" nd="1"/>
        <i x="5"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B71214-5C1A-4DF6-820E-85651CD074AB}" sourceName="Month">
  <pivotTables>
    <pivotTable tabId="14" name="LOB Count"/>
    <pivotTable tabId="14" name="Location"/>
    <pivotTable tabId="14" name="Tenure"/>
    <pivotTable tabId="14" name="Team Leader"/>
    <pivotTable tabId="14" name="Gender"/>
    <pivotTable tabId="14" name="Total Headcount"/>
    <pivotTable tabId="14" name="Term Trend"/>
    <pivotTable tabId="14" name="Dept. Term and Hire"/>
    <pivotTable tabId="14" name="PivotTable1"/>
  </pivotTables>
  <data>
    <tabular pivotCacheId="1417067531">
      <items count="12">
        <i x="1" s="1"/>
        <i x="9" s="1"/>
        <i x="6" s="1"/>
        <i x="4" s="1"/>
        <i x="10" s="1"/>
        <i x="0" s="1"/>
        <i x="8" s="1"/>
        <i x="2" s="1"/>
        <i x="7" s="1"/>
        <i x="11"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of_Business" xr10:uid="{CB9919D6-78E5-456D-A593-3C62E66874CE}" sourceName="Line_of_Business">
  <pivotTables>
    <pivotTable tabId="14" name="LOB Count"/>
    <pivotTable tabId="14" name="Dept. Term and Hire"/>
    <pivotTable tabId="14" name="Gender"/>
    <pivotTable tabId="14" name="Location"/>
    <pivotTable tabId="14" name="Team Leader"/>
    <pivotTable tabId="14" name="Tenure"/>
    <pivotTable tabId="14" name="Term Trend"/>
    <pivotTable tabId="14" name="Total Headcount"/>
    <pivotTable tabId="14" name="PivotTable1"/>
  </pivotTables>
  <data>
    <tabular pivotCacheId="141706753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_Manager_Name" xr10:uid="{7F4CAA3A-6C19-4568-8A9B-729F6ABDCD8B}" sourceName="Cluster_Manager_Name">
  <pivotTables>
    <pivotTable tabId="14" name="LOB Count"/>
    <pivotTable tabId="14" name="Dept. Term and Hire"/>
    <pivotTable tabId="14" name="Gender"/>
    <pivotTable tabId="14" name="Location"/>
    <pivotTable tabId="14" name="Team Leader"/>
    <pivotTable tabId="14" name="Tenure"/>
    <pivotTable tabId="14" name="Term Trend"/>
    <pivotTable tabId="14" name="Total Headcount"/>
    <pivotTable tabId="14" name="PivotTable1"/>
  </pivotTables>
  <data>
    <tabular pivotCacheId="1417067531">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_Name" xr10:uid="{00DADF74-9857-40E2-9255-35688F083559}" sourceName="Supervisor_Name">
  <pivotTables>
    <pivotTable tabId="14" name="LOB Count"/>
    <pivotTable tabId="14" name="Dept. Term and Hire"/>
    <pivotTable tabId="14" name="Gender"/>
    <pivotTable tabId="14" name="Location"/>
    <pivotTable tabId="14" name="Team Leader"/>
    <pivotTable tabId="14" name="Tenure"/>
    <pivotTable tabId="14" name="Term Trend"/>
    <pivotTable tabId="14" name="Total Headcount"/>
    <pivotTable tabId="14" name="PivotTable1"/>
  </pivotTables>
  <data>
    <tabular pivotCacheId="1417067531">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60F079F-494B-4BAE-96BA-1E27C3FB584A}" cache="Slicer_Year" caption="Year" columnCount="2" style="SlicerStyleLight3" rowHeight="241300"/>
  <slicer name="Month" xr10:uid="{1662E33D-91A6-4B97-993C-3C79FC532AE3}" cache="Slicer_Month" caption="Month" columnCount="2" style="SlicerStyleLight3" rowHeight="241300"/>
  <slicer name="Line_of_Business" xr10:uid="{D486F329-44FC-4C6A-93DF-A485B3837AF6}" cache="Slicer_Line_of_Business" caption="Line_of_Business" style="SlicerStyleLight3" rowHeight="241300"/>
  <slicer name="Cluster_Manager_Name" xr10:uid="{C5606329-3DB8-4603-8129-A03C8283DA2C}" cache="Slicer_Cluster_Manager_Name" caption="Cluster_Manager_Name" style="SlicerStyleLight3" rowHeight="241300"/>
  <slicer name="Supervisor_Name" xr10:uid="{422B4123-8A3C-4937-B229-CCF31299FAC5}" cache="Slicer_Supervisor_Name" caption="Supervisor_Name"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C1860-6801-4B8B-9F3C-C204B3C7A87C}" name="employee_assignment_view_1" displayName="employee_assignment_view_1" ref="A1:O201" tableType="queryTable" totalsRowShown="0">
  <tableColumns count="15">
    <tableColumn id="1" xr3:uid="{A2ED8235-EE9E-4E59-8FC8-B04D1AE2EBA7}" uniqueName="1" name="employee_id" queryTableFieldId="1"/>
    <tableColumn id="2" xr3:uid="{0FD8755F-EF30-44DC-8E0A-A6C9F0A3C0F4}" uniqueName="2" name="Employee_First_Name" queryTableFieldId="2" dataDxfId="11"/>
    <tableColumn id="3" xr3:uid="{5EDD6A9E-1080-4932-879D-8E1284A97FD9}" uniqueName="3" name="Employee_Last_Name" queryTableFieldId="3" dataDxfId="10"/>
    <tableColumn id="4" xr3:uid="{BFBD43F6-1496-4894-A1DE-8C8BC38B3B86}" uniqueName="4" name="gender" queryTableFieldId="4" dataDxfId="9"/>
    <tableColumn id="5" xr3:uid="{1BFF59A2-1399-4E24-8AD3-6B48C807180D}" uniqueName="5" name="location" queryTableFieldId="5" dataDxfId="8"/>
    <tableColumn id="6" xr3:uid="{2EEAF987-5E16-47B3-B59F-91B74D86B26D}" uniqueName="6" name="Supervisor_Name" queryTableFieldId="6" dataDxfId="7"/>
    <tableColumn id="7" xr3:uid="{FCA940B4-9218-4F2A-8F85-7977F7A47ABB}" uniqueName="7" name="Cluster_Manager_Name" queryTableFieldId="7" dataDxfId="6"/>
    <tableColumn id="8" xr3:uid="{5BC95F0B-47BB-4C95-A64C-141BAF683B59}" uniqueName="8" name="Line_of_Business" queryTableFieldId="8" dataDxfId="5"/>
    <tableColumn id="10" xr3:uid="{46D5487C-D976-4825-ADC6-F2E61FF1600D}" uniqueName="10" name="hire_date" queryTableFieldId="10" dataDxfId="4"/>
    <tableColumn id="14" xr3:uid="{A995688C-2117-4CF3-BDAD-FF41548BF433}" uniqueName="14" name="termination_date" queryTableFieldId="15" dataDxfId="3"/>
    <tableColumn id="9" xr3:uid="{074F25F9-FF90-41BC-9463-2FE965FA900A}" uniqueName="9" name="assigned_date" queryTableFieldId="9" dataDxfId="2"/>
    <tableColumn id="11" xr3:uid="{AA6FEFCB-98E5-42C5-9D2E-CE856AF68526}" uniqueName="11" name="Company_Tenure_Years" queryTableFieldId="11"/>
    <tableColumn id="12" xr3:uid="{FF6348F5-06A0-4DDF-8B49-DF94A563FF9F}" uniqueName="12" name="Assignment_Tenure_Days" queryTableFieldId="12"/>
    <tableColumn id="15" xr3:uid="{729504EC-E9F8-4CCC-9967-38A9A685EDC8}" uniqueName="15" name="Year" queryTableFieldId="17" dataDxfId="1">
      <calculatedColumnFormula>TEXT(employee_assignment_view_1[[#This Row],[hire_date]],"yyyy")</calculatedColumnFormula>
    </tableColumn>
    <tableColumn id="13" xr3:uid="{4495FEF6-0FD2-42C6-8599-66F4F83760E0}" uniqueName="13" name="Month" queryTableFieldId="14" dataDxfId="0">
      <calculatedColumnFormula>TEXT(employee_assignment_view_1[[#This Row],[hire_date]],"mmm")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1E5F0-82BB-4E34-80D5-6783E455357B}">
  <dimension ref="B1:Z5"/>
  <sheetViews>
    <sheetView showGridLines="0" tabSelected="1" zoomScaleNormal="100" workbookViewId="0">
      <selection activeCell="AC6" sqref="AC6:AC14"/>
    </sheetView>
  </sheetViews>
  <sheetFormatPr defaultRowHeight="15" x14ac:dyDescent="0.25"/>
  <cols>
    <col min="1" max="1" width="3.28515625" customWidth="1"/>
    <col min="5" max="6" width="9.5703125" customWidth="1"/>
  </cols>
  <sheetData>
    <row r="1" spans="2:26" ht="15" customHeight="1" x14ac:dyDescent="0.25">
      <c r="B1" s="10" t="s">
        <v>104</v>
      </c>
      <c r="C1" s="10"/>
      <c r="D1" s="10"/>
      <c r="E1" s="10"/>
      <c r="F1" s="10"/>
      <c r="G1" s="10"/>
      <c r="H1" s="10"/>
      <c r="I1" s="10"/>
      <c r="J1" s="10"/>
      <c r="K1" s="10"/>
      <c r="L1" s="10"/>
      <c r="M1" s="10"/>
      <c r="N1" s="10"/>
      <c r="O1" s="10"/>
      <c r="P1" s="10"/>
      <c r="Q1" s="10"/>
      <c r="R1" s="10"/>
      <c r="S1" s="10"/>
      <c r="T1" s="10"/>
      <c r="U1" s="10"/>
      <c r="V1" s="10"/>
      <c r="W1" s="10"/>
      <c r="X1" s="10"/>
      <c r="Y1" s="10"/>
      <c r="Z1" s="10"/>
    </row>
    <row r="2" spans="2:26" ht="15" customHeight="1" x14ac:dyDescent="0.25">
      <c r="B2" s="10"/>
      <c r="C2" s="10"/>
      <c r="D2" s="10"/>
      <c r="E2" s="10"/>
      <c r="F2" s="10"/>
      <c r="G2" s="10"/>
      <c r="H2" s="10"/>
      <c r="I2" s="10"/>
      <c r="J2" s="10"/>
      <c r="K2" s="10"/>
      <c r="L2" s="10"/>
      <c r="M2" s="10"/>
      <c r="N2" s="10"/>
      <c r="O2" s="10"/>
      <c r="P2" s="10"/>
      <c r="Q2" s="10"/>
      <c r="R2" s="10"/>
      <c r="S2" s="10"/>
      <c r="T2" s="10"/>
      <c r="U2" s="10"/>
      <c r="V2" s="10"/>
      <c r="W2" s="10"/>
      <c r="X2" s="10"/>
      <c r="Y2" s="10"/>
      <c r="Z2" s="10"/>
    </row>
    <row r="3" spans="2:26" ht="15" customHeight="1" x14ac:dyDescent="0.25">
      <c r="B3" s="10"/>
      <c r="C3" s="10"/>
      <c r="D3" s="10"/>
      <c r="E3" s="10"/>
      <c r="F3" s="10"/>
      <c r="G3" s="10"/>
      <c r="H3" s="10"/>
      <c r="I3" s="10"/>
      <c r="J3" s="10"/>
      <c r="K3" s="10"/>
      <c r="L3" s="10"/>
      <c r="M3" s="10"/>
      <c r="N3" s="10"/>
      <c r="O3" s="10"/>
      <c r="P3" s="10"/>
      <c r="Q3" s="10"/>
      <c r="R3" s="10"/>
      <c r="S3" s="10"/>
      <c r="T3" s="10"/>
      <c r="U3" s="10"/>
      <c r="V3" s="10"/>
      <c r="W3" s="10"/>
      <c r="X3" s="10"/>
      <c r="Y3" s="10"/>
      <c r="Z3" s="10"/>
    </row>
    <row r="4" spans="2:26" ht="15" customHeight="1" x14ac:dyDescent="0.25">
      <c r="B4" s="10"/>
      <c r="C4" s="10"/>
      <c r="D4" s="10"/>
      <c r="E4" s="10"/>
      <c r="F4" s="10"/>
      <c r="G4" s="10"/>
      <c r="H4" s="10"/>
      <c r="I4" s="10"/>
      <c r="J4" s="10"/>
      <c r="K4" s="10"/>
      <c r="L4" s="10"/>
      <c r="M4" s="10"/>
      <c r="N4" s="10"/>
      <c r="O4" s="10"/>
      <c r="P4" s="10"/>
      <c r="Q4" s="10"/>
      <c r="R4" s="10"/>
      <c r="S4" s="10"/>
      <c r="T4" s="10"/>
      <c r="U4" s="10"/>
      <c r="V4" s="10"/>
      <c r="W4" s="10"/>
      <c r="X4" s="10"/>
      <c r="Y4" s="10"/>
      <c r="Z4" s="10"/>
    </row>
    <row r="5" spans="2:26" ht="46.5" customHeight="1" x14ac:dyDescent="0.25">
      <c r="B5" s="8"/>
      <c r="C5" s="8"/>
      <c r="D5" s="8"/>
      <c r="E5" s="8"/>
      <c r="F5" s="8"/>
      <c r="G5" s="5"/>
      <c r="H5" s="11" t="s">
        <v>105</v>
      </c>
      <c r="I5" s="11"/>
      <c r="J5" s="11"/>
      <c r="K5" s="11"/>
      <c r="L5" s="11"/>
      <c r="M5" s="11"/>
      <c r="N5" s="11"/>
      <c r="O5" s="11"/>
      <c r="P5" s="11"/>
      <c r="Q5" s="11"/>
      <c r="R5" s="11"/>
      <c r="S5" s="11"/>
      <c r="T5" s="11"/>
      <c r="U5" s="11"/>
      <c r="V5" s="11"/>
      <c r="W5" s="5"/>
      <c r="X5" s="5"/>
      <c r="Y5" s="5"/>
      <c r="Z5" s="5"/>
    </row>
  </sheetData>
  <mergeCells count="2">
    <mergeCell ref="B1:Z4"/>
    <mergeCell ref="H5: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EFE5-EA6A-4F4B-B506-DF658AC6A9F2}">
  <dimension ref="A1:P206"/>
  <sheetViews>
    <sheetView topLeftCell="F1" workbookViewId="0">
      <selection activeCell="P3" sqref="P3"/>
    </sheetView>
  </sheetViews>
  <sheetFormatPr defaultRowHeight="15" x14ac:dyDescent="0.25"/>
  <cols>
    <col min="1" max="2" width="29.7109375" bestFit="1" customWidth="1"/>
    <col min="6" max="6" width="21.28515625" bestFit="1" customWidth="1"/>
    <col min="7" max="7" width="29.7109375" bestFit="1" customWidth="1"/>
    <col min="9" max="9" width="19.42578125" bestFit="1" customWidth="1"/>
    <col min="10" max="10" width="17.85546875" bestFit="1" customWidth="1"/>
    <col min="11" max="11" width="19.85546875" bestFit="1" customWidth="1"/>
    <col min="12" max="12" width="17.85546875" bestFit="1" customWidth="1"/>
    <col min="13" max="13" width="14.42578125" bestFit="1" customWidth="1"/>
    <col min="14" max="14" width="11.85546875" bestFit="1" customWidth="1"/>
    <col min="15" max="15" width="29.7109375" bestFit="1" customWidth="1"/>
    <col min="16" max="16" width="25" bestFit="1" customWidth="1"/>
  </cols>
  <sheetData>
    <row r="1" spans="1:16" x14ac:dyDescent="0.25">
      <c r="J1" s="7">
        <f>GETPIVOTDATA(" Company_Tenure_Years",$I$5)</f>
        <v>5.1187000000000014</v>
      </c>
      <c r="O1" s="9">
        <f xml:space="preserve"> (GETPIVOTDATA("Count of termination_date",$M$5)/GETPIVOTDATA("Count of Employee_First_Name",$M$5)) * 100</f>
        <v>11.5</v>
      </c>
    </row>
    <row r="2" spans="1:16" x14ac:dyDescent="0.25">
      <c r="J2" s="7"/>
    </row>
    <row r="3" spans="1:16" x14ac:dyDescent="0.25">
      <c r="J3" s="7"/>
      <c r="O3">
        <f>GETPIVOTDATA("Count of Employee_First_Name",$M$5)</f>
        <v>200</v>
      </c>
      <c r="P3">
        <f>GETPIVOTDATA("Count of termination_date",$M$5)</f>
        <v>23</v>
      </c>
    </row>
    <row r="5" spans="1:16" x14ac:dyDescent="0.25">
      <c r="A5" s="2" t="s">
        <v>46</v>
      </c>
      <c r="B5" t="s">
        <v>93</v>
      </c>
      <c r="F5" s="2" t="s">
        <v>46</v>
      </c>
      <c r="G5" t="s">
        <v>93</v>
      </c>
      <c r="I5" s="2" t="s">
        <v>46</v>
      </c>
      <c r="J5" t="s">
        <v>108</v>
      </c>
      <c r="K5" t="s">
        <v>103</v>
      </c>
      <c r="M5" s="2" t="s">
        <v>49</v>
      </c>
      <c r="N5" s="2" t="s">
        <v>94</v>
      </c>
      <c r="O5" t="s">
        <v>93</v>
      </c>
      <c r="P5" t="s">
        <v>359</v>
      </c>
    </row>
    <row r="6" spans="1:16" x14ac:dyDescent="0.25">
      <c r="A6" s="3" t="s">
        <v>14</v>
      </c>
      <c r="B6">
        <v>41</v>
      </c>
      <c r="D6">
        <f>COUNTA(A6:A9)</f>
        <v>4</v>
      </c>
      <c r="F6" s="3" t="s">
        <v>14</v>
      </c>
      <c r="G6">
        <v>41</v>
      </c>
      <c r="I6" s="3" t="s">
        <v>14</v>
      </c>
      <c r="J6" s="7">
        <v>6.1621951219512194</v>
      </c>
      <c r="K6" s="7">
        <v>41</v>
      </c>
      <c r="M6" t="s">
        <v>43</v>
      </c>
      <c r="N6" s="6">
        <v>43943</v>
      </c>
      <c r="O6">
        <v>1</v>
      </c>
    </row>
    <row r="7" spans="1:16" x14ac:dyDescent="0.25">
      <c r="A7" s="3" t="s">
        <v>12</v>
      </c>
      <c r="B7">
        <v>52</v>
      </c>
      <c r="F7" s="4" t="s">
        <v>62</v>
      </c>
      <c r="G7">
        <v>41</v>
      </c>
      <c r="I7" s="3" t="s">
        <v>12</v>
      </c>
      <c r="J7" s="7">
        <v>5.8982692307692295</v>
      </c>
      <c r="K7" s="7">
        <v>52</v>
      </c>
      <c r="N7" s="6">
        <v>43533</v>
      </c>
      <c r="O7">
        <v>1</v>
      </c>
    </row>
    <row r="8" spans="1:16" x14ac:dyDescent="0.25">
      <c r="A8" s="3" t="s">
        <v>13</v>
      </c>
      <c r="B8">
        <v>81</v>
      </c>
      <c r="F8" s="3" t="s">
        <v>12</v>
      </c>
      <c r="G8">
        <v>52</v>
      </c>
      <c r="I8" s="3" t="s">
        <v>13</v>
      </c>
      <c r="J8" s="7">
        <v>4.6070370370370375</v>
      </c>
      <c r="K8" s="7">
        <v>81</v>
      </c>
      <c r="M8" t="s">
        <v>177</v>
      </c>
      <c r="N8" s="6">
        <v>43314</v>
      </c>
      <c r="O8">
        <v>1</v>
      </c>
    </row>
    <row r="9" spans="1:16" x14ac:dyDescent="0.25">
      <c r="A9" s="3" t="s">
        <v>15</v>
      </c>
      <c r="B9">
        <v>26</v>
      </c>
      <c r="F9" s="4" t="s">
        <v>58</v>
      </c>
      <c r="G9">
        <v>52</v>
      </c>
      <c r="I9" s="3" t="s">
        <v>15</v>
      </c>
      <c r="J9" s="7">
        <v>3.5080769230769233</v>
      </c>
      <c r="K9" s="7">
        <v>26</v>
      </c>
      <c r="M9" t="s">
        <v>275</v>
      </c>
      <c r="N9" s="6">
        <v>44117</v>
      </c>
      <c r="O9">
        <v>1</v>
      </c>
    </row>
    <row r="10" spans="1:16" x14ac:dyDescent="0.25">
      <c r="A10" s="3" t="s">
        <v>47</v>
      </c>
      <c r="B10">
        <v>200</v>
      </c>
      <c r="F10" s="3" t="s">
        <v>13</v>
      </c>
      <c r="G10">
        <v>81</v>
      </c>
      <c r="I10" s="3" t="s">
        <v>47</v>
      </c>
      <c r="J10" s="7">
        <v>5.1187000000000014</v>
      </c>
      <c r="K10" s="7">
        <v>200</v>
      </c>
      <c r="M10" t="s">
        <v>271</v>
      </c>
      <c r="N10" s="6">
        <v>44091</v>
      </c>
      <c r="O10">
        <v>1</v>
      </c>
    </row>
    <row r="11" spans="1:16" x14ac:dyDescent="0.25">
      <c r="F11" s="4" t="s">
        <v>55</v>
      </c>
      <c r="G11">
        <v>43</v>
      </c>
      <c r="M11" t="s">
        <v>315</v>
      </c>
      <c r="N11" s="6">
        <v>44382</v>
      </c>
      <c r="O11">
        <v>1</v>
      </c>
    </row>
    <row r="12" spans="1:16" x14ac:dyDescent="0.25">
      <c r="F12" s="4" t="s">
        <v>80</v>
      </c>
      <c r="G12">
        <v>38</v>
      </c>
      <c r="M12" t="s">
        <v>322</v>
      </c>
      <c r="N12" s="6">
        <v>44447</v>
      </c>
      <c r="O12">
        <v>1</v>
      </c>
      <c r="P12">
        <v>1</v>
      </c>
    </row>
    <row r="13" spans="1:16" x14ac:dyDescent="0.25">
      <c r="A13" s="2" t="s">
        <v>46</v>
      </c>
      <c r="B13" t="s">
        <v>93</v>
      </c>
      <c r="F13" s="3" t="s">
        <v>15</v>
      </c>
      <c r="G13">
        <v>26</v>
      </c>
      <c r="I13" s="2" t="s">
        <v>109</v>
      </c>
      <c r="J13" t="s">
        <v>112</v>
      </c>
      <c r="K13" t="s">
        <v>113</v>
      </c>
      <c r="M13" t="s">
        <v>251</v>
      </c>
      <c r="N13" s="6">
        <v>43950</v>
      </c>
      <c r="O13">
        <v>1</v>
      </c>
    </row>
    <row r="14" spans="1:16" x14ac:dyDescent="0.25">
      <c r="A14" s="3" t="s">
        <v>3</v>
      </c>
      <c r="B14">
        <v>101</v>
      </c>
      <c r="D14">
        <f>B14/GETPIVOTDATA("Employee_First_Name",$A$13)</f>
        <v>0.505</v>
      </c>
      <c r="F14" s="4" t="s">
        <v>84</v>
      </c>
      <c r="G14">
        <v>26</v>
      </c>
      <c r="I14" t="s">
        <v>115</v>
      </c>
      <c r="J14">
        <v>39</v>
      </c>
      <c r="K14">
        <v>4</v>
      </c>
      <c r="M14" t="s">
        <v>78</v>
      </c>
      <c r="N14" s="6">
        <v>43976</v>
      </c>
      <c r="O14">
        <v>1</v>
      </c>
    </row>
    <row r="15" spans="1:16" x14ac:dyDescent="0.25">
      <c r="A15" s="3" t="s">
        <v>4</v>
      </c>
      <c r="B15">
        <v>99</v>
      </c>
      <c r="D15">
        <f>B15/GETPIVOTDATA("Employee_First_Name",$A$13)</f>
        <v>0.495</v>
      </c>
      <c r="F15" s="3" t="s">
        <v>47</v>
      </c>
      <c r="G15">
        <v>200</v>
      </c>
      <c r="I15" t="s">
        <v>116</v>
      </c>
      <c r="J15">
        <v>42</v>
      </c>
      <c r="K15">
        <v>3</v>
      </c>
      <c r="M15" t="s">
        <v>150</v>
      </c>
      <c r="N15" s="6">
        <v>43195</v>
      </c>
      <c r="O15">
        <v>1</v>
      </c>
    </row>
    <row r="16" spans="1:16" x14ac:dyDescent="0.25">
      <c r="A16" s="3" t="s">
        <v>47</v>
      </c>
      <c r="B16">
        <v>200</v>
      </c>
      <c r="D16" t="str">
        <f>GETPIVOTDATA("Employee_First_Name",$A$13,"gender","Female") &amp; " : " &amp; GETPIVOTDATA("Employee_First_Name",$A$13,"gender","Male")</f>
        <v>99 : 101</v>
      </c>
      <c r="I16" t="s">
        <v>117</v>
      </c>
      <c r="J16">
        <v>54</v>
      </c>
      <c r="K16">
        <v>8</v>
      </c>
      <c r="M16" t="s">
        <v>336</v>
      </c>
      <c r="N16" s="6">
        <v>44546</v>
      </c>
      <c r="O16">
        <v>1</v>
      </c>
    </row>
    <row r="17" spans="1:16" x14ac:dyDescent="0.25">
      <c r="I17" t="s">
        <v>118</v>
      </c>
      <c r="J17">
        <v>46</v>
      </c>
      <c r="K17">
        <v>5</v>
      </c>
      <c r="M17" t="s">
        <v>5</v>
      </c>
      <c r="N17" s="6">
        <v>44643</v>
      </c>
      <c r="O17">
        <v>1</v>
      </c>
    </row>
    <row r="18" spans="1:16" x14ac:dyDescent="0.25">
      <c r="A18" t="s">
        <v>93</v>
      </c>
      <c r="I18" t="s">
        <v>119</v>
      </c>
      <c r="J18">
        <v>19</v>
      </c>
      <c r="K18">
        <v>3</v>
      </c>
      <c r="N18" s="6">
        <v>43788</v>
      </c>
      <c r="O18">
        <v>1</v>
      </c>
    </row>
    <row r="19" spans="1:16" x14ac:dyDescent="0.25">
      <c r="A19">
        <v>200</v>
      </c>
      <c r="M19" t="s">
        <v>180</v>
      </c>
      <c r="N19" s="6">
        <v>43343</v>
      </c>
      <c r="O19">
        <v>1</v>
      </c>
    </row>
    <row r="20" spans="1:16" x14ac:dyDescent="0.25">
      <c r="M20" t="s">
        <v>90</v>
      </c>
      <c r="N20" s="6">
        <v>43751</v>
      </c>
      <c r="O20">
        <v>1</v>
      </c>
    </row>
    <row r="21" spans="1:16" x14ac:dyDescent="0.25">
      <c r="M21" t="s">
        <v>313</v>
      </c>
      <c r="N21" s="6">
        <v>44375</v>
      </c>
      <c r="O21">
        <v>1</v>
      </c>
    </row>
    <row r="22" spans="1:16" x14ac:dyDescent="0.25">
      <c r="M22" t="s">
        <v>285</v>
      </c>
      <c r="N22" s="6">
        <v>44148</v>
      </c>
      <c r="O22">
        <v>1</v>
      </c>
    </row>
    <row r="23" spans="1:16" x14ac:dyDescent="0.25">
      <c r="M23" t="s">
        <v>239</v>
      </c>
      <c r="N23" s="6">
        <v>44430</v>
      </c>
      <c r="O23">
        <v>1</v>
      </c>
    </row>
    <row r="24" spans="1:16" x14ac:dyDescent="0.25">
      <c r="N24" s="6">
        <v>44210</v>
      </c>
      <c r="O24">
        <v>1</v>
      </c>
    </row>
    <row r="25" spans="1:16" x14ac:dyDescent="0.25">
      <c r="F25" t="s">
        <v>102</v>
      </c>
      <c r="G25" t="s">
        <v>103</v>
      </c>
      <c r="N25" s="6">
        <v>43855</v>
      </c>
      <c r="O25">
        <v>1</v>
      </c>
    </row>
    <row r="26" spans="1:16" x14ac:dyDescent="0.25">
      <c r="A26" s="2" t="s">
        <v>46</v>
      </c>
      <c r="B26" t="s">
        <v>93</v>
      </c>
      <c r="F26" s="3" t="s">
        <v>69</v>
      </c>
      <c r="G26">
        <v>3</v>
      </c>
      <c r="M26" t="s">
        <v>215</v>
      </c>
      <c r="N26" s="6">
        <v>43636</v>
      </c>
      <c r="O26">
        <v>1</v>
      </c>
    </row>
    <row r="27" spans="1:16" x14ac:dyDescent="0.25">
      <c r="A27" s="3" t="s">
        <v>57</v>
      </c>
      <c r="B27">
        <v>3</v>
      </c>
      <c r="F27" s="3" t="s">
        <v>96</v>
      </c>
      <c r="G27">
        <v>1</v>
      </c>
      <c r="I27" s="2" t="s">
        <v>52</v>
      </c>
      <c r="J27" t="s">
        <v>111</v>
      </c>
      <c r="K27" t="s">
        <v>113</v>
      </c>
      <c r="M27" t="s">
        <v>243</v>
      </c>
      <c r="N27" s="6">
        <v>43900</v>
      </c>
      <c r="O27">
        <v>1</v>
      </c>
    </row>
    <row r="28" spans="1:16" x14ac:dyDescent="0.25">
      <c r="A28" s="3" t="s">
        <v>47</v>
      </c>
      <c r="B28">
        <v>3</v>
      </c>
      <c r="F28" s="3" t="s">
        <v>99</v>
      </c>
      <c r="G28">
        <v>1</v>
      </c>
      <c r="I28" t="s">
        <v>14</v>
      </c>
      <c r="J28">
        <v>41</v>
      </c>
      <c r="K28">
        <v>5</v>
      </c>
      <c r="M28" t="s">
        <v>185</v>
      </c>
      <c r="N28" s="6">
        <v>43401</v>
      </c>
      <c r="O28">
        <v>1</v>
      </c>
      <c r="P28">
        <v>1</v>
      </c>
    </row>
    <row r="29" spans="1:16" x14ac:dyDescent="0.25">
      <c r="F29" s="3" t="s">
        <v>67</v>
      </c>
      <c r="G29">
        <v>3</v>
      </c>
      <c r="I29" t="s">
        <v>12</v>
      </c>
      <c r="J29">
        <v>52</v>
      </c>
      <c r="K29">
        <v>5</v>
      </c>
      <c r="M29" t="s">
        <v>182</v>
      </c>
      <c r="N29" s="6">
        <v>43381</v>
      </c>
      <c r="O29">
        <v>1</v>
      </c>
    </row>
    <row r="30" spans="1:16" x14ac:dyDescent="0.25">
      <c r="F30" s="3" t="s">
        <v>54</v>
      </c>
      <c r="G30">
        <v>3</v>
      </c>
      <c r="I30" t="s">
        <v>13</v>
      </c>
      <c r="J30">
        <v>81</v>
      </c>
      <c r="K30">
        <v>9</v>
      </c>
      <c r="M30" t="s">
        <v>31</v>
      </c>
      <c r="N30" s="6">
        <v>43983</v>
      </c>
      <c r="O30">
        <v>1</v>
      </c>
    </row>
    <row r="31" spans="1:16" x14ac:dyDescent="0.25">
      <c r="F31" s="3" t="s">
        <v>65</v>
      </c>
      <c r="G31">
        <v>3</v>
      </c>
      <c r="I31" t="s">
        <v>15</v>
      </c>
      <c r="J31">
        <v>26</v>
      </c>
      <c r="K31">
        <v>4</v>
      </c>
      <c r="N31" s="6">
        <v>43729</v>
      </c>
      <c r="O31">
        <v>1</v>
      </c>
    </row>
    <row r="32" spans="1:16" x14ac:dyDescent="0.25">
      <c r="F32" s="3" t="s">
        <v>66</v>
      </c>
      <c r="G32">
        <v>4</v>
      </c>
      <c r="M32" t="s">
        <v>277</v>
      </c>
      <c r="N32" s="6">
        <v>44119</v>
      </c>
      <c r="O32">
        <v>1</v>
      </c>
    </row>
    <row r="33" spans="6:16" x14ac:dyDescent="0.25">
      <c r="F33" s="3" t="s">
        <v>68</v>
      </c>
      <c r="G33">
        <v>3</v>
      </c>
      <c r="M33" t="s">
        <v>44</v>
      </c>
      <c r="N33" s="6">
        <v>44368</v>
      </c>
      <c r="O33">
        <v>1</v>
      </c>
    </row>
    <row r="34" spans="6:16" x14ac:dyDescent="0.25">
      <c r="F34" s="3" t="s">
        <v>61</v>
      </c>
      <c r="G34">
        <v>3</v>
      </c>
      <c r="M34" t="s">
        <v>162</v>
      </c>
      <c r="N34" s="6">
        <v>43257</v>
      </c>
      <c r="O34">
        <v>1</v>
      </c>
    </row>
    <row r="35" spans="6:16" x14ac:dyDescent="0.25">
      <c r="F35" s="3" t="s">
        <v>59</v>
      </c>
      <c r="G35">
        <v>4</v>
      </c>
      <c r="M35" t="s">
        <v>316</v>
      </c>
      <c r="N35" s="6">
        <v>44409</v>
      </c>
      <c r="O35">
        <v>1</v>
      </c>
    </row>
    <row r="36" spans="6:16" x14ac:dyDescent="0.25">
      <c r="F36" s="3" t="s">
        <v>71</v>
      </c>
      <c r="G36">
        <v>3</v>
      </c>
      <c r="M36" t="s">
        <v>349</v>
      </c>
      <c r="N36" s="6">
        <v>44611</v>
      </c>
      <c r="O36">
        <v>1</v>
      </c>
    </row>
    <row r="37" spans="6:16" x14ac:dyDescent="0.25">
      <c r="F37" s="3" t="s">
        <v>57</v>
      </c>
      <c r="G37">
        <v>3</v>
      </c>
      <c r="M37" t="s">
        <v>257</v>
      </c>
      <c r="N37" s="6">
        <v>43972</v>
      </c>
      <c r="O37">
        <v>1</v>
      </c>
    </row>
    <row r="38" spans="6:16" x14ac:dyDescent="0.25">
      <c r="M38" t="s">
        <v>273</v>
      </c>
      <c r="N38" s="6">
        <v>44117</v>
      </c>
      <c r="O38">
        <v>1</v>
      </c>
    </row>
    <row r="39" spans="6:16" x14ac:dyDescent="0.25">
      <c r="M39" t="s">
        <v>101</v>
      </c>
      <c r="N39" s="6">
        <v>44441</v>
      </c>
      <c r="O39">
        <v>1</v>
      </c>
    </row>
    <row r="40" spans="6:16" x14ac:dyDescent="0.25">
      <c r="N40" s="6">
        <v>43123</v>
      </c>
      <c r="O40">
        <v>1</v>
      </c>
    </row>
    <row r="41" spans="6:16" x14ac:dyDescent="0.25">
      <c r="M41" t="s">
        <v>338</v>
      </c>
      <c r="N41" s="6">
        <v>44549</v>
      </c>
      <c r="O41">
        <v>1</v>
      </c>
    </row>
    <row r="42" spans="6:16" x14ac:dyDescent="0.25">
      <c r="M42" t="s">
        <v>164</v>
      </c>
      <c r="N42" s="6">
        <v>43264</v>
      </c>
      <c r="O42">
        <v>1</v>
      </c>
    </row>
    <row r="43" spans="6:16" x14ac:dyDescent="0.25">
      <c r="M43" t="s">
        <v>296</v>
      </c>
      <c r="N43" s="6">
        <v>44261</v>
      </c>
      <c r="O43">
        <v>1</v>
      </c>
    </row>
    <row r="44" spans="6:16" x14ac:dyDescent="0.25">
      <c r="M44" t="s">
        <v>269</v>
      </c>
      <c r="N44" s="6">
        <v>44081</v>
      </c>
      <c r="O44">
        <v>1</v>
      </c>
    </row>
    <row r="45" spans="6:16" x14ac:dyDescent="0.25">
      <c r="M45" t="s">
        <v>128</v>
      </c>
      <c r="N45" s="6">
        <v>43697</v>
      </c>
      <c r="O45">
        <v>1</v>
      </c>
    </row>
    <row r="46" spans="6:16" x14ac:dyDescent="0.25">
      <c r="M46" t="s">
        <v>121</v>
      </c>
      <c r="N46" s="6">
        <v>43900</v>
      </c>
      <c r="O46">
        <v>1</v>
      </c>
      <c r="P46">
        <v>1</v>
      </c>
    </row>
    <row r="47" spans="6:16" x14ac:dyDescent="0.25">
      <c r="M47" t="s">
        <v>356</v>
      </c>
      <c r="N47" s="6">
        <v>44689</v>
      </c>
      <c r="O47">
        <v>1</v>
      </c>
    </row>
    <row r="48" spans="6:16" x14ac:dyDescent="0.25">
      <c r="M48" t="s">
        <v>40</v>
      </c>
      <c r="N48" s="6">
        <v>43602</v>
      </c>
      <c r="O48">
        <v>1</v>
      </c>
    </row>
    <row r="49" spans="13:16" x14ac:dyDescent="0.25">
      <c r="M49" t="s">
        <v>258</v>
      </c>
      <c r="N49" s="6">
        <v>43992</v>
      </c>
      <c r="O49">
        <v>1</v>
      </c>
    </row>
    <row r="50" spans="13:16" x14ac:dyDescent="0.25">
      <c r="M50" t="s">
        <v>241</v>
      </c>
      <c r="N50" s="6">
        <v>43890</v>
      </c>
      <c r="O50">
        <v>1</v>
      </c>
    </row>
    <row r="51" spans="13:16" x14ac:dyDescent="0.25">
      <c r="M51" t="s">
        <v>350</v>
      </c>
      <c r="N51" s="6">
        <v>44617</v>
      </c>
      <c r="O51">
        <v>1</v>
      </c>
      <c r="P51">
        <v>1</v>
      </c>
    </row>
    <row r="52" spans="13:16" x14ac:dyDescent="0.25">
      <c r="M52" t="s">
        <v>317</v>
      </c>
      <c r="N52" s="6">
        <v>44414</v>
      </c>
      <c r="O52">
        <v>1</v>
      </c>
    </row>
    <row r="53" spans="13:16" x14ac:dyDescent="0.25">
      <c r="M53" t="s">
        <v>21</v>
      </c>
      <c r="N53" s="6">
        <v>44105</v>
      </c>
      <c r="O53">
        <v>1</v>
      </c>
    </row>
    <row r="54" spans="13:16" x14ac:dyDescent="0.25">
      <c r="N54" s="6">
        <v>43276</v>
      </c>
      <c r="O54">
        <v>1</v>
      </c>
      <c r="P54">
        <v>1</v>
      </c>
    </row>
    <row r="55" spans="13:16" x14ac:dyDescent="0.25">
      <c r="M55" t="s">
        <v>249</v>
      </c>
      <c r="N55" s="6">
        <v>43936</v>
      </c>
      <c r="O55">
        <v>1</v>
      </c>
    </row>
    <row r="56" spans="13:16" x14ac:dyDescent="0.25">
      <c r="M56" t="s">
        <v>16</v>
      </c>
      <c r="N56" s="6">
        <v>44210</v>
      </c>
      <c r="O56">
        <v>1</v>
      </c>
    </row>
    <row r="57" spans="13:16" x14ac:dyDescent="0.25">
      <c r="N57" s="6">
        <v>44118</v>
      </c>
      <c r="O57">
        <v>1</v>
      </c>
      <c r="P57">
        <v>1</v>
      </c>
    </row>
    <row r="58" spans="13:16" x14ac:dyDescent="0.25">
      <c r="N58" s="6">
        <v>44089</v>
      </c>
      <c r="O58">
        <v>1</v>
      </c>
    </row>
    <row r="59" spans="13:16" x14ac:dyDescent="0.25">
      <c r="N59" s="6">
        <v>43216</v>
      </c>
      <c r="O59">
        <v>1</v>
      </c>
    </row>
    <row r="60" spans="13:16" x14ac:dyDescent="0.25">
      <c r="M60" t="s">
        <v>245</v>
      </c>
      <c r="N60" s="6">
        <v>43901</v>
      </c>
      <c r="O60">
        <v>1</v>
      </c>
    </row>
    <row r="61" spans="13:16" x14ac:dyDescent="0.25">
      <c r="M61" t="s">
        <v>217</v>
      </c>
      <c r="N61" s="6">
        <v>44660</v>
      </c>
      <c r="O61">
        <v>1</v>
      </c>
    </row>
    <row r="62" spans="13:16" x14ac:dyDescent="0.25">
      <c r="N62" s="6">
        <v>43647</v>
      </c>
      <c r="O62">
        <v>1</v>
      </c>
    </row>
    <row r="63" spans="13:16" x14ac:dyDescent="0.25">
      <c r="M63" t="s">
        <v>173</v>
      </c>
      <c r="N63" s="6">
        <v>43298</v>
      </c>
      <c r="O63">
        <v>1</v>
      </c>
    </row>
    <row r="64" spans="13:16" x14ac:dyDescent="0.25">
      <c r="M64" t="s">
        <v>230</v>
      </c>
      <c r="N64" s="6">
        <v>43791</v>
      </c>
      <c r="O64">
        <v>1</v>
      </c>
    </row>
    <row r="65" spans="13:16" x14ac:dyDescent="0.25">
      <c r="M65" t="s">
        <v>288</v>
      </c>
      <c r="N65" s="6">
        <v>44174</v>
      </c>
      <c r="O65">
        <v>1</v>
      </c>
      <c r="P65">
        <v>1</v>
      </c>
    </row>
    <row r="66" spans="13:16" x14ac:dyDescent="0.25">
      <c r="M66" t="s">
        <v>152</v>
      </c>
      <c r="N66" s="6">
        <v>43209</v>
      </c>
      <c r="O66">
        <v>1</v>
      </c>
    </row>
    <row r="67" spans="13:16" x14ac:dyDescent="0.25">
      <c r="M67" t="s">
        <v>175</v>
      </c>
      <c r="N67" s="6">
        <v>43311</v>
      </c>
      <c r="O67">
        <v>1</v>
      </c>
    </row>
    <row r="68" spans="13:16" x14ac:dyDescent="0.25">
      <c r="M68" t="s">
        <v>234</v>
      </c>
      <c r="N68" s="6">
        <v>43833</v>
      </c>
      <c r="O68">
        <v>1</v>
      </c>
      <c r="P68">
        <v>1</v>
      </c>
    </row>
    <row r="69" spans="13:16" x14ac:dyDescent="0.25">
      <c r="M69" t="s">
        <v>33</v>
      </c>
      <c r="N69" s="6">
        <v>44342</v>
      </c>
      <c r="O69">
        <v>1</v>
      </c>
    </row>
    <row r="70" spans="13:16" x14ac:dyDescent="0.25">
      <c r="N70" s="6">
        <v>44264</v>
      </c>
      <c r="O70">
        <v>1</v>
      </c>
    </row>
    <row r="71" spans="13:16" x14ac:dyDescent="0.25">
      <c r="N71" s="6">
        <v>43841</v>
      </c>
      <c r="O71">
        <v>1</v>
      </c>
    </row>
    <row r="72" spans="13:16" x14ac:dyDescent="0.25">
      <c r="N72" s="6">
        <v>43675</v>
      </c>
      <c r="O72">
        <v>1</v>
      </c>
    </row>
    <row r="73" spans="13:16" x14ac:dyDescent="0.25">
      <c r="M73" t="s">
        <v>281</v>
      </c>
      <c r="N73" s="6">
        <v>44138</v>
      </c>
      <c r="O73">
        <v>1</v>
      </c>
      <c r="P73">
        <v>1</v>
      </c>
    </row>
    <row r="74" spans="13:16" x14ac:dyDescent="0.25">
      <c r="M74" t="s">
        <v>290</v>
      </c>
      <c r="N74" s="6">
        <v>44201</v>
      </c>
      <c r="O74">
        <v>1</v>
      </c>
    </row>
    <row r="75" spans="13:16" x14ac:dyDescent="0.25">
      <c r="M75" t="s">
        <v>323</v>
      </c>
      <c r="N75" s="6">
        <v>44455</v>
      </c>
      <c r="O75">
        <v>1</v>
      </c>
    </row>
    <row r="76" spans="13:16" x14ac:dyDescent="0.25">
      <c r="M76" t="s">
        <v>237</v>
      </c>
      <c r="N76" s="6">
        <v>43839</v>
      </c>
      <c r="O76">
        <v>1</v>
      </c>
    </row>
    <row r="77" spans="13:16" x14ac:dyDescent="0.25">
      <c r="M77" t="s">
        <v>171</v>
      </c>
      <c r="N77" s="6">
        <v>44725</v>
      </c>
      <c r="O77">
        <v>1</v>
      </c>
    </row>
    <row r="78" spans="13:16" x14ac:dyDescent="0.25">
      <c r="N78" s="6">
        <v>43296</v>
      </c>
      <c r="O78">
        <v>1</v>
      </c>
      <c r="P78">
        <v>1</v>
      </c>
    </row>
    <row r="79" spans="13:16" x14ac:dyDescent="0.25">
      <c r="M79" t="s">
        <v>332</v>
      </c>
      <c r="N79" s="6">
        <v>44538</v>
      </c>
      <c r="O79">
        <v>1</v>
      </c>
      <c r="P79">
        <v>1</v>
      </c>
    </row>
    <row r="80" spans="13:16" x14ac:dyDescent="0.25">
      <c r="M80" t="s">
        <v>141</v>
      </c>
      <c r="N80" s="6">
        <v>43167</v>
      </c>
      <c r="O80">
        <v>1</v>
      </c>
    </row>
    <row r="81" spans="13:16" x14ac:dyDescent="0.25">
      <c r="M81" t="s">
        <v>167</v>
      </c>
      <c r="N81" s="6">
        <v>43279</v>
      </c>
      <c r="O81">
        <v>1</v>
      </c>
      <c r="P81">
        <v>1</v>
      </c>
    </row>
    <row r="82" spans="13:16" x14ac:dyDescent="0.25">
      <c r="M82" t="s">
        <v>358</v>
      </c>
      <c r="N82" s="6">
        <v>44748</v>
      </c>
      <c r="O82">
        <v>1</v>
      </c>
    </row>
    <row r="83" spans="13:16" x14ac:dyDescent="0.25">
      <c r="M83" t="s">
        <v>87</v>
      </c>
      <c r="N83" s="6">
        <v>43680</v>
      </c>
      <c r="O83">
        <v>1</v>
      </c>
    </row>
    <row r="84" spans="13:16" x14ac:dyDescent="0.25">
      <c r="M84" t="s">
        <v>300</v>
      </c>
      <c r="N84" s="6">
        <v>44270</v>
      </c>
      <c r="O84">
        <v>1</v>
      </c>
    </row>
    <row r="85" spans="13:16" x14ac:dyDescent="0.25">
      <c r="M85" t="s">
        <v>219</v>
      </c>
      <c r="N85" s="6">
        <v>43654</v>
      </c>
      <c r="O85">
        <v>1</v>
      </c>
    </row>
    <row r="86" spans="13:16" x14ac:dyDescent="0.25">
      <c r="M86" t="s">
        <v>352</v>
      </c>
      <c r="N86" s="6">
        <v>44623</v>
      </c>
      <c r="O86">
        <v>1</v>
      </c>
    </row>
    <row r="87" spans="13:16" x14ac:dyDescent="0.25">
      <c r="M87" t="s">
        <v>319</v>
      </c>
      <c r="N87" s="6">
        <v>44415</v>
      </c>
      <c r="O87">
        <v>1</v>
      </c>
    </row>
    <row r="88" spans="13:16" x14ac:dyDescent="0.25">
      <c r="M88" t="s">
        <v>287</v>
      </c>
      <c r="N88" s="6">
        <v>44151</v>
      </c>
      <c r="O88">
        <v>1</v>
      </c>
      <c r="P88">
        <v>1</v>
      </c>
    </row>
    <row r="89" spans="13:16" x14ac:dyDescent="0.25">
      <c r="M89" t="s">
        <v>143</v>
      </c>
      <c r="N89" s="6">
        <v>43184</v>
      </c>
      <c r="O89">
        <v>1</v>
      </c>
    </row>
    <row r="90" spans="13:16" x14ac:dyDescent="0.25">
      <c r="M90" t="s">
        <v>279</v>
      </c>
      <c r="N90" s="6">
        <v>44126</v>
      </c>
      <c r="O90">
        <v>1</v>
      </c>
    </row>
    <row r="91" spans="13:16" x14ac:dyDescent="0.25">
      <c r="M91" t="s">
        <v>6</v>
      </c>
      <c r="N91" s="6">
        <v>43963</v>
      </c>
      <c r="O91">
        <v>1</v>
      </c>
    </row>
    <row r="92" spans="13:16" x14ac:dyDescent="0.25">
      <c r="N92" s="6">
        <v>43713</v>
      </c>
      <c r="O92">
        <v>1</v>
      </c>
    </row>
    <row r="93" spans="13:16" x14ac:dyDescent="0.25">
      <c r="N93" s="6">
        <v>43528</v>
      </c>
      <c r="O93">
        <v>1</v>
      </c>
    </row>
    <row r="94" spans="13:16" x14ac:dyDescent="0.25">
      <c r="N94" s="6">
        <v>43324</v>
      </c>
      <c r="O94">
        <v>1</v>
      </c>
    </row>
    <row r="95" spans="13:16" x14ac:dyDescent="0.25">
      <c r="M95" t="s">
        <v>213</v>
      </c>
      <c r="N95" s="6">
        <v>44529</v>
      </c>
      <c r="O95">
        <v>1</v>
      </c>
    </row>
    <row r="96" spans="13:16" x14ac:dyDescent="0.25">
      <c r="N96" s="6">
        <v>43885</v>
      </c>
      <c r="O96">
        <v>1</v>
      </c>
    </row>
    <row r="97" spans="13:15" x14ac:dyDescent="0.25">
      <c r="N97" s="6">
        <v>43716</v>
      </c>
      <c r="O97">
        <v>1</v>
      </c>
    </row>
    <row r="98" spans="13:15" x14ac:dyDescent="0.25">
      <c r="N98" s="6">
        <v>43613</v>
      </c>
      <c r="O98">
        <v>1</v>
      </c>
    </row>
    <row r="99" spans="13:15" x14ac:dyDescent="0.25">
      <c r="M99" t="s">
        <v>218</v>
      </c>
      <c r="N99" s="6">
        <v>43648</v>
      </c>
      <c r="O99">
        <v>1</v>
      </c>
    </row>
    <row r="100" spans="13:15" x14ac:dyDescent="0.25">
      <c r="M100" t="s">
        <v>232</v>
      </c>
      <c r="N100" s="6">
        <v>43795</v>
      </c>
      <c r="O100">
        <v>1</v>
      </c>
    </row>
    <row r="101" spans="13:15" x14ac:dyDescent="0.25">
      <c r="M101" t="s">
        <v>221</v>
      </c>
      <c r="N101" s="6">
        <v>43718</v>
      </c>
      <c r="O101">
        <v>1</v>
      </c>
    </row>
    <row r="102" spans="13:15" x14ac:dyDescent="0.25">
      <c r="M102" t="s">
        <v>334</v>
      </c>
      <c r="N102" s="6">
        <v>44543</v>
      </c>
      <c r="O102">
        <v>1</v>
      </c>
    </row>
    <row r="103" spans="13:15" x14ac:dyDescent="0.25">
      <c r="M103" t="s">
        <v>148</v>
      </c>
      <c r="N103" s="6">
        <v>43189</v>
      </c>
      <c r="O103">
        <v>1</v>
      </c>
    </row>
    <row r="104" spans="13:15" x14ac:dyDescent="0.25">
      <c r="M104" t="s">
        <v>283</v>
      </c>
      <c r="N104" s="6">
        <v>44140</v>
      </c>
      <c r="O104">
        <v>1</v>
      </c>
    </row>
    <row r="105" spans="13:15" x14ac:dyDescent="0.25">
      <c r="M105" t="s">
        <v>165</v>
      </c>
      <c r="N105" s="6">
        <v>43264</v>
      </c>
      <c r="O105">
        <v>1</v>
      </c>
    </row>
    <row r="106" spans="13:15" x14ac:dyDescent="0.25">
      <c r="M106" t="s">
        <v>74</v>
      </c>
      <c r="N106" s="6">
        <v>44148</v>
      </c>
      <c r="O106">
        <v>1</v>
      </c>
    </row>
    <row r="107" spans="13:15" x14ac:dyDescent="0.25">
      <c r="M107" t="s">
        <v>155</v>
      </c>
      <c r="N107" s="6">
        <v>43228</v>
      </c>
      <c r="O107">
        <v>1</v>
      </c>
    </row>
    <row r="108" spans="13:15" x14ac:dyDescent="0.25">
      <c r="M108" t="s">
        <v>259</v>
      </c>
      <c r="N108" s="6">
        <v>44028</v>
      </c>
      <c r="O108">
        <v>1</v>
      </c>
    </row>
    <row r="109" spans="13:15" x14ac:dyDescent="0.25">
      <c r="M109" t="s">
        <v>39</v>
      </c>
      <c r="N109" s="6">
        <v>44737</v>
      </c>
      <c r="O109">
        <v>1</v>
      </c>
    </row>
    <row r="110" spans="13:15" x14ac:dyDescent="0.25">
      <c r="N110" s="6">
        <v>44211</v>
      </c>
      <c r="O110">
        <v>1</v>
      </c>
    </row>
    <row r="111" spans="13:15" x14ac:dyDescent="0.25">
      <c r="M111" t="s">
        <v>255</v>
      </c>
      <c r="N111" s="6">
        <v>43954</v>
      </c>
      <c r="O111">
        <v>1</v>
      </c>
    </row>
    <row r="112" spans="13:15" x14ac:dyDescent="0.25">
      <c r="M112" t="s">
        <v>18</v>
      </c>
      <c r="N112" s="6">
        <v>43627</v>
      </c>
      <c r="O112">
        <v>1</v>
      </c>
    </row>
    <row r="113" spans="13:16" x14ac:dyDescent="0.25">
      <c r="N113" s="6">
        <v>43138</v>
      </c>
      <c r="O113">
        <v>1</v>
      </c>
    </row>
    <row r="114" spans="13:16" x14ac:dyDescent="0.25">
      <c r="M114" t="s">
        <v>238</v>
      </c>
      <c r="N114" s="6">
        <v>43852</v>
      </c>
      <c r="O114">
        <v>1</v>
      </c>
    </row>
    <row r="115" spans="13:16" x14ac:dyDescent="0.25">
      <c r="M115" t="s">
        <v>178</v>
      </c>
      <c r="N115" s="6">
        <v>43322</v>
      </c>
      <c r="O115">
        <v>1</v>
      </c>
    </row>
    <row r="116" spans="13:16" x14ac:dyDescent="0.25">
      <c r="M116" t="s">
        <v>261</v>
      </c>
      <c r="N116" s="6">
        <v>44032</v>
      </c>
      <c r="O116">
        <v>1</v>
      </c>
    </row>
    <row r="117" spans="13:16" x14ac:dyDescent="0.25">
      <c r="M117" t="s">
        <v>226</v>
      </c>
      <c r="N117" s="6">
        <v>43764</v>
      </c>
      <c r="O117">
        <v>1</v>
      </c>
    </row>
    <row r="118" spans="13:16" x14ac:dyDescent="0.25">
      <c r="M118" t="s">
        <v>9</v>
      </c>
      <c r="N118" s="6">
        <v>44262</v>
      </c>
      <c r="O118">
        <v>1</v>
      </c>
    </row>
    <row r="119" spans="13:16" x14ac:dyDescent="0.25">
      <c r="N119" s="6">
        <v>43817</v>
      </c>
      <c r="O119">
        <v>1</v>
      </c>
      <c r="P119">
        <v>1</v>
      </c>
    </row>
    <row r="120" spans="13:16" x14ac:dyDescent="0.25">
      <c r="M120" t="s">
        <v>196</v>
      </c>
      <c r="N120" s="6">
        <v>43529</v>
      </c>
      <c r="O120">
        <v>1</v>
      </c>
    </row>
    <row r="121" spans="13:16" x14ac:dyDescent="0.25">
      <c r="M121" t="s">
        <v>132</v>
      </c>
      <c r="N121" s="6">
        <v>44623</v>
      </c>
      <c r="O121">
        <v>1</v>
      </c>
      <c r="P121">
        <v>1</v>
      </c>
    </row>
    <row r="122" spans="13:16" x14ac:dyDescent="0.25">
      <c r="N122" s="6">
        <v>43101</v>
      </c>
      <c r="O122">
        <v>1</v>
      </c>
    </row>
    <row r="123" spans="13:16" x14ac:dyDescent="0.25">
      <c r="M123" t="s">
        <v>247</v>
      </c>
      <c r="N123" s="6">
        <v>43922</v>
      </c>
      <c r="O123">
        <v>1</v>
      </c>
    </row>
    <row r="124" spans="13:16" x14ac:dyDescent="0.25">
      <c r="M124" t="s">
        <v>23</v>
      </c>
      <c r="N124" s="6">
        <v>44053</v>
      </c>
      <c r="O124">
        <v>1</v>
      </c>
    </row>
    <row r="125" spans="13:16" x14ac:dyDescent="0.25">
      <c r="N125" s="6">
        <v>43401</v>
      </c>
      <c r="O125">
        <v>1</v>
      </c>
    </row>
    <row r="126" spans="13:16" x14ac:dyDescent="0.25">
      <c r="M126" t="s">
        <v>26</v>
      </c>
      <c r="N126" s="6">
        <v>44734</v>
      </c>
      <c r="O126">
        <v>1</v>
      </c>
      <c r="P126">
        <v>1</v>
      </c>
    </row>
    <row r="127" spans="13:16" x14ac:dyDescent="0.25">
      <c r="N127" s="6">
        <v>44016</v>
      </c>
      <c r="O127">
        <v>1</v>
      </c>
    </row>
    <row r="128" spans="13:16" x14ac:dyDescent="0.25">
      <c r="N128" s="6">
        <v>43561</v>
      </c>
      <c r="O128">
        <v>1</v>
      </c>
    </row>
    <row r="129" spans="13:16" x14ac:dyDescent="0.25">
      <c r="M129" t="s">
        <v>320</v>
      </c>
      <c r="N129" s="6">
        <v>44417</v>
      </c>
      <c r="O129">
        <v>1</v>
      </c>
    </row>
    <row r="130" spans="13:16" x14ac:dyDescent="0.25">
      <c r="M130" t="s">
        <v>209</v>
      </c>
      <c r="N130" s="6">
        <v>43592</v>
      </c>
      <c r="O130">
        <v>1</v>
      </c>
    </row>
    <row r="131" spans="13:16" x14ac:dyDescent="0.25">
      <c r="M131" t="s">
        <v>343</v>
      </c>
      <c r="N131" s="6">
        <v>44577</v>
      </c>
      <c r="O131">
        <v>1</v>
      </c>
    </row>
    <row r="132" spans="13:16" x14ac:dyDescent="0.25">
      <c r="M132" t="s">
        <v>306</v>
      </c>
      <c r="N132" s="6">
        <v>44325</v>
      </c>
      <c r="O132">
        <v>1</v>
      </c>
    </row>
    <row r="133" spans="13:16" x14ac:dyDescent="0.25">
      <c r="M133" t="s">
        <v>324</v>
      </c>
      <c r="N133" s="6">
        <v>44465</v>
      </c>
      <c r="O133">
        <v>1</v>
      </c>
    </row>
    <row r="134" spans="13:16" x14ac:dyDescent="0.25">
      <c r="M134" t="s">
        <v>35</v>
      </c>
      <c r="N134" s="6">
        <v>44219</v>
      </c>
      <c r="O134">
        <v>1</v>
      </c>
    </row>
    <row r="135" spans="13:16" x14ac:dyDescent="0.25">
      <c r="N135" s="6">
        <v>43792</v>
      </c>
      <c r="O135">
        <v>1</v>
      </c>
    </row>
    <row r="136" spans="13:16" x14ac:dyDescent="0.25">
      <c r="M136" t="s">
        <v>169</v>
      </c>
      <c r="N136" s="6">
        <v>44375</v>
      </c>
      <c r="O136">
        <v>1</v>
      </c>
    </row>
    <row r="137" spans="13:16" x14ac:dyDescent="0.25">
      <c r="N137" s="6">
        <v>43288</v>
      </c>
      <c r="O137">
        <v>1</v>
      </c>
    </row>
    <row r="138" spans="13:16" x14ac:dyDescent="0.25">
      <c r="M138" t="s">
        <v>189</v>
      </c>
      <c r="N138" s="6">
        <v>43441</v>
      </c>
      <c r="O138">
        <v>1</v>
      </c>
    </row>
    <row r="139" spans="13:16" x14ac:dyDescent="0.25">
      <c r="M139" t="s">
        <v>347</v>
      </c>
      <c r="N139" s="6">
        <v>44610</v>
      </c>
      <c r="O139">
        <v>1</v>
      </c>
    </row>
    <row r="140" spans="13:16" x14ac:dyDescent="0.25">
      <c r="M140" t="s">
        <v>301</v>
      </c>
      <c r="N140" s="6">
        <v>44297</v>
      </c>
      <c r="O140">
        <v>1</v>
      </c>
    </row>
    <row r="141" spans="13:16" x14ac:dyDescent="0.25">
      <c r="M141" t="s">
        <v>263</v>
      </c>
      <c r="N141" s="6">
        <v>44043</v>
      </c>
      <c r="O141">
        <v>1</v>
      </c>
    </row>
    <row r="142" spans="13:16" x14ac:dyDescent="0.25">
      <c r="M142" t="s">
        <v>159</v>
      </c>
      <c r="N142" s="6">
        <v>43245</v>
      </c>
      <c r="O142">
        <v>1</v>
      </c>
    </row>
    <row r="143" spans="13:16" x14ac:dyDescent="0.25">
      <c r="M143" t="s">
        <v>27</v>
      </c>
      <c r="N143" s="6">
        <v>43857</v>
      </c>
      <c r="O143">
        <v>1</v>
      </c>
    </row>
    <row r="144" spans="13:16" x14ac:dyDescent="0.25">
      <c r="N144" s="6">
        <v>43580</v>
      </c>
      <c r="O144">
        <v>1</v>
      </c>
      <c r="P144">
        <v>1</v>
      </c>
    </row>
    <row r="145" spans="13:16" x14ac:dyDescent="0.25">
      <c r="M145" t="s">
        <v>297</v>
      </c>
      <c r="N145" s="6">
        <v>44261</v>
      </c>
      <c r="O145">
        <v>1</v>
      </c>
    </row>
    <row r="146" spans="13:16" x14ac:dyDescent="0.25">
      <c r="M146" t="s">
        <v>293</v>
      </c>
      <c r="N146" s="6">
        <v>44213</v>
      </c>
      <c r="O146">
        <v>1</v>
      </c>
    </row>
    <row r="147" spans="13:16" x14ac:dyDescent="0.25">
      <c r="M147" t="s">
        <v>211</v>
      </c>
      <c r="N147" s="6">
        <v>43608</v>
      </c>
      <c r="O147">
        <v>1</v>
      </c>
    </row>
    <row r="148" spans="13:16" x14ac:dyDescent="0.25">
      <c r="M148" t="s">
        <v>265</v>
      </c>
      <c r="N148" s="6">
        <v>44046</v>
      </c>
      <c r="O148">
        <v>1</v>
      </c>
    </row>
    <row r="149" spans="13:16" x14ac:dyDescent="0.25">
      <c r="M149" t="s">
        <v>305</v>
      </c>
      <c r="N149" s="6">
        <v>44319</v>
      </c>
      <c r="O149">
        <v>1</v>
      </c>
      <c r="P149">
        <v>1</v>
      </c>
    </row>
    <row r="150" spans="13:16" x14ac:dyDescent="0.25">
      <c r="M150" t="s">
        <v>330</v>
      </c>
      <c r="N150" s="6">
        <v>44531</v>
      </c>
      <c r="O150">
        <v>1</v>
      </c>
      <c r="P150">
        <v>1</v>
      </c>
    </row>
    <row r="151" spans="13:16" x14ac:dyDescent="0.25">
      <c r="M151" t="s">
        <v>253</v>
      </c>
      <c r="N151" s="6">
        <v>43952</v>
      </c>
      <c r="O151">
        <v>1</v>
      </c>
      <c r="P151">
        <v>1</v>
      </c>
    </row>
    <row r="152" spans="13:16" x14ac:dyDescent="0.25">
      <c r="M152" t="s">
        <v>272</v>
      </c>
      <c r="N152" s="6">
        <v>44112</v>
      </c>
      <c r="O152">
        <v>1</v>
      </c>
    </row>
    <row r="153" spans="13:16" x14ac:dyDescent="0.25">
      <c r="M153" t="s">
        <v>98</v>
      </c>
      <c r="N153" s="6">
        <v>44627</v>
      </c>
      <c r="O153">
        <v>1</v>
      </c>
    </row>
    <row r="154" spans="13:16" x14ac:dyDescent="0.25">
      <c r="N154" s="6">
        <v>43948</v>
      </c>
      <c r="O154">
        <v>1</v>
      </c>
      <c r="P154">
        <v>1</v>
      </c>
    </row>
    <row r="155" spans="13:16" x14ac:dyDescent="0.25">
      <c r="N155" s="6">
        <v>43105</v>
      </c>
      <c r="O155">
        <v>1</v>
      </c>
    </row>
    <row r="156" spans="13:16" x14ac:dyDescent="0.25">
      <c r="M156" t="s">
        <v>303</v>
      </c>
      <c r="N156" s="6">
        <v>44299</v>
      </c>
      <c r="O156">
        <v>1</v>
      </c>
    </row>
    <row r="157" spans="13:16" x14ac:dyDescent="0.25">
      <c r="M157" t="s">
        <v>200</v>
      </c>
      <c r="N157" s="6">
        <v>43572</v>
      </c>
      <c r="O157">
        <v>1</v>
      </c>
    </row>
    <row r="158" spans="13:16" x14ac:dyDescent="0.25">
      <c r="M158" t="s">
        <v>28</v>
      </c>
      <c r="N158" s="6">
        <v>43871</v>
      </c>
      <c r="O158">
        <v>1</v>
      </c>
    </row>
    <row r="159" spans="13:16" x14ac:dyDescent="0.25">
      <c r="N159" s="6">
        <v>43836</v>
      </c>
      <c r="O159">
        <v>1</v>
      </c>
    </row>
    <row r="160" spans="13:16" x14ac:dyDescent="0.25">
      <c r="N160" s="6">
        <v>43625</v>
      </c>
      <c r="O160">
        <v>1</v>
      </c>
    </row>
    <row r="161" spans="13:16" x14ac:dyDescent="0.25">
      <c r="M161" t="s">
        <v>187</v>
      </c>
      <c r="N161" s="6">
        <v>43436</v>
      </c>
      <c r="O161">
        <v>1</v>
      </c>
    </row>
    <row r="162" spans="13:16" x14ac:dyDescent="0.25">
      <c r="M162" t="s">
        <v>38</v>
      </c>
      <c r="N162" s="6">
        <v>44564</v>
      </c>
      <c r="O162">
        <v>1</v>
      </c>
    </row>
    <row r="163" spans="13:16" x14ac:dyDescent="0.25">
      <c r="N163" s="6">
        <v>44094</v>
      </c>
      <c r="O163">
        <v>1</v>
      </c>
    </row>
    <row r="164" spans="13:16" x14ac:dyDescent="0.25">
      <c r="M164" t="s">
        <v>228</v>
      </c>
      <c r="N164" s="6">
        <v>43787</v>
      </c>
      <c r="O164">
        <v>1</v>
      </c>
    </row>
    <row r="165" spans="13:16" x14ac:dyDescent="0.25">
      <c r="M165" t="s">
        <v>337</v>
      </c>
      <c r="N165" s="6">
        <v>44547</v>
      </c>
      <c r="O165">
        <v>1</v>
      </c>
    </row>
    <row r="166" spans="13:16" x14ac:dyDescent="0.25">
      <c r="M166" t="s">
        <v>268</v>
      </c>
      <c r="N166" s="6">
        <v>44070</v>
      </c>
      <c r="O166">
        <v>1</v>
      </c>
    </row>
    <row r="167" spans="13:16" x14ac:dyDescent="0.25">
      <c r="M167" t="s">
        <v>130</v>
      </c>
      <c r="N167" s="6">
        <v>44328</v>
      </c>
      <c r="O167">
        <v>1</v>
      </c>
    </row>
    <row r="168" spans="13:16" x14ac:dyDescent="0.25">
      <c r="N168" s="6">
        <v>43109</v>
      </c>
      <c r="O168">
        <v>1</v>
      </c>
    </row>
    <row r="169" spans="13:16" x14ac:dyDescent="0.25">
      <c r="M169" t="s">
        <v>308</v>
      </c>
      <c r="N169" s="6">
        <v>44360</v>
      </c>
      <c r="O169">
        <v>1</v>
      </c>
    </row>
    <row r="170" spans="13:16" x14ac:dyDescent="0.25">
      <c r="M170" t="s">
        <v>20</v>
      </c>
      <c r="N170" s="6">
        <v>44552</v>
      </c>
      <c r="O170">
        <v>1</v>
      </c>
      <c r="P170">
        <v>1</v>
      </c>
    </row>
    <row r="171" spans="13:16" x14ac:dyDescent="0.25">
      <c r="N171" s="6">
        <v>43651</v>
      </c>
      <c r="O171">
        <v>1</v>
      </c>
    </row>
    <row r="172" spans="13:16" x14ac:dyDescent="0.25">
      <c r="M172" t="s">
        <v>345</v>
      </c>
      <c r="N172" s="6">
        <v>44598</v>
      </c>
      <c r="O172">
        <v>1</v>
      </c>
    </row>
    <row r="173" spans="13:16" x14ac:dyDescent="0.25">
      <c r="M173" t="s">
        <v>223</v>
      </c>
      <c r="N173" s="6">
        <v>43757</v>
      </c>
      <c r="O173">
        <v>1</v>
      </c>
    </row>
    <row r="174" spans="13:16" x14ac:dyDescent="0.25">
      <c r="M174" t="s">
        <v>76</v>
      </c>
      <c r="N174" s="6">
        <v>44428</v>
      </c>
      <c r="O174">
        <v>1</v>
      </c>
    </row>
    <row r="175" spans="13:16" x14ac:dyDescent="0.25">
      <c r="M175" t="s">
        <v>225</v>
      </c>
      <c r="N175" s="6">
        <v>43761</v>
      </c>
      <c r="O175">
        <v>1</v>
      </c>
    </row>
    <row r="176" spans="13:16" x14ac:dyDescent="0.25">
      <c r="M176" t="s">
        <v>123</v>
      </c>
      <c r="N176" s="6">
        <v>44399</v>
      </c>
      <c r="O176">
        <v>1</v>
      </c>
    </row>
    <row r="177" spans="13:16" x14ac:dyDescent="0.25">
      <c r="M177" t="s">
        <v>146</v>
      </c>
      <c r="N177" s="6">
        <v>43189</v>
      </c>
      <c r="O177">
        <v>1</v>
      </c>
    </row>
    <row r="178" spans="13:16" x14ac:dyDescent="0.25">
      <c r="M178" t="s">
        <v>227</v>
      </c>
      <c r="N178" s="6">
        <v>43770</v>
      </c>
      <c r="O178">
        <v>1</v>
      </c>
    </row>
    <row r="179" spans="13:16" x14ac:dyDescent="0.25">
      <c r="M179" t="s">
        <v>353</v>
      </c>
      <c r="N179" s="6">
        <v>44658</v>
      </c>
      <c r="O179">
        <v>1</v>
      </c>
    </row>
    <row r="180" spans="13:16" x14ac:dyDescent="0.25">
      <c r="M180" t="s">
        <v>267</v>
      </c>
      <c r="N180" s="6">
        <v>44046</v>
      </c>
      <c r="O180">
        <v>1</v>
      </c>
    </row>
    <row r="181" spans="13:16" x14ac:dyDescent="0.25">
      <c r="M181" t="s">
        <v>83</v>
      </c>
      <c r="N181" s="6">
        <v>44195</v>
      </c>
      <c r="O181">
        <v>1</v>
      </c>
    </row>
    <row r="182" spans="13:16" x14ac:dyDescent="0.25">
      <c r="M182" t="s">
        <v>198</v>
      </c>
      <c r="N182" s="6">
        <v>43568</v>
      </c>
      <c r="O182">
        <v>1</v>
      </c>
    </row>
    <row r="183" spans="13:16" x14ac:dyDescent="0.25">
      <c r="M183" t="s">
        <v>205</v>
      </c>
      <c r="N183" s="6">
        <v>43584</v>
      </c>
      <c r="O183">
        <v>1</v>
      </c>
      <c r="P183">
        <v>1</v>
      </c>
    </row>
    <row r="184" spans="13:16" x14ac:dyDescent="0.25">
      <c r="M184" t="s">
        <v>202</v>
      </c>
      <c r="N184" s="6">
        <v>43647</v>
      </c>
      <c r="O184">
        <v>1</v>
      </c>
    </row>
    <row r="185" spans="13:16" x14ac:dyDescent="0.25">
      <c r="N185" s="6">
        <v>43577</v>
      </c>
      <c r="O185">
        <v>1</v>
      </c>
    </row>
    <row r="186" spans="13:16" x14ac:dyDescent="0.25">
      <c r="M186" t="s">
        <v>139</v>
      </c>
      <c r="N186" s="6">
        <v>43958</v>
      </c>
      <c r="O186">
        <v>1</v>
      </c>
    </row>
    <row r="187" spans="13:16" x14ac:dyDescent="0.25">
      <c r="N187" s="6">
        <v>43159</v>
      </c>
      <c r="O187">
        <v>1</v>
      </c>
    </row>
    <row r="188" spans="13:16" x14ac:dyDescent="0.25">
      <c r="M188" t="s">
        <v>326</v>
      </c>
      <c r="N188" s="6">
        <v>44474</v>
      </c>
      <c r="O188">
        <v>1</v>
      </c>
    </row>
    <row r="189" spans="13:16" x14ac:dyDescent="0.25">
      <c r="M189" t="s">
        <v>193</v>
      </c>
      <c r="N189" s="6">
        <v>43464</v>
      </c>
      <c r="O189">
        <v>1</v>
      </c>
    </row>
    <row r="190" spans="13:16" x14ac:dyDescent="0.25">
      <c r="M190" t="s">
        <v>86</v>
      </c>
      <c r="N190" s="6">
        <v>44235</v>
      </c>
      <c r="O190">
        <v>1</v>
      </c>
    </row>
    <row r="191" spans="13:16" x14ac:dyDescent="0.25">
      <c r="M191" t="s">
        <v>183</v>
      </c>
      <c r="N191" s="6">
        <v>43386</v>
      </c>
      <c r="O191">
        <v>1</v>
      </c>
    </row>
    <row r="192" spans="13:16" x14ac:dyDescent="0.25">
      <c r="M192" t="s">
        <v>157</v>
      </c>
      <c r="N192" s="6">
        <v>43243</v>
      </c>
      <c r="O192">
        <v>1</v>
      </c>
    </row>
    <row r="193" spans="13:16" x14ac:dyDescent="0.25">
      <c r="M193" t="s">
        <v>327</v>
      </c>
      <c r="N193" s="6">
        <v>44501</v>
      </c>
      <c r="O193">
        <v>1</v>
      </c>
    </row>
    <row r="194" spans="13:16" x14ac:dyDescent="0.25">
      <c r="M194" t="s">
        <v>207</v>
      </c>
      <c r="N194" s="6">
        <v>43591</v>
      </c>
      <c r="O194">
        <v>1</v>
      </c>
    </row>
    <row r="195" spans="13:16" x14ac:dyDescent="0.25">
      <c r="M195" t="s">
        <v>160</v>
      </c>
      <c r="N195" s="6">
        <v>43256</v>
      </c>
      <c r="O195">
        <v>1</v>
      </c>
    </row>
    <row r="196" spans="13:16" x14ac:dyDescent="0.25">
      <c r="M196" t="s">
        <v>125</v>
      </c>
      <c r="N196" s="6">
        <v>44579</v>
      </c>
      <c r="O196">
        <v>1</v>
      </c>
    </row>
    <row r="197" spans="13:16" x14ac:dyDescent="0.25">
      <c r="N197" s="6">
        <v>44117</v>
      </c>
      <c r="O197">
        <v>1</v>
      </c>
    </row>
    <row r="198" spans="13:16" x14ac:dyDescent="0.25">
      <c r="N198" s="6">
        <v>43669</v>
      </c>
      <c r="O198">
        <v>1</v>
      </c>
    </row>
    <row r="199" spans="13:16" x14ac:dyDescent="0.25">
      <c r="M199" t="s">
        <v>60</v>
      </c>
      <c r="N199" s="6">
        <v>43804</v>
      </c>
      <c r="O199">
        <v>1</v>
      </c>
    </row>
    <row r="200" spans="13:16" x14ac:dyDescent="0.25">
      <c r="M200" t="s">
        <v>289</v>
      </c>
      <c r="N200" s="6">
        <v>44188</v>
      </c>
      <c r="O200">
        <v>1</v>
      </c>
    </row>
    <row r="201" spans="13:16" x14ac:dyDescent="0.25">
      <c r="M201" t="s">
        <v>25</v>
      </c>
      <c r="N201" s="6">
        <v>44509</v>
      </c>
      <c r="O201">
        <v>1</v>
      </c>
    </row>
    <row r="202" spans="13:16" x14ac:dyDescent="0.25">
      <c r="N202" s="6">
        <v>43410</v>
      </c>
      <c r="O202">
        <v>1</v>
      </c>
    </row>
    <row r="203" spans="13:16" x14ac:dyDescent="0.25">
      <c r="M203" t="s">
        <v>191</v>
      </c>
      <c r="N203" s="6">
        <v>43461</v>
      </c>
      <c r="O203">
        <v>1</v>
      </c>
    </row>
    <row r="204" spans="13:16" x14ac:dyDescent="0.25">
      <c r="M204" t="s">
        <v>341</v>
      </c>
      <c r="N204" s="6">
        <v>44566</v>
      </c>
      <c r="O204">
        <v>1</v>
      </c>
    </row>
    <row r="205" spans="13:16" x14ac:dyDescent="0.25">
      <c r="M205" t="s">
        <v>310</v>
      </c>
      <c r="N205" s="6">
        <v>44366</v>
      </c>
      <c r="O205">
        <v>1</v>
      </c>
    </row>
    <row r="206" spans="13:16" x14ac:dyDescent="0.25">
      <c r="M206" t="s">
        <v>47</v>
      </c>
      <c r="O206">
        <v>200</v>
      </c>
      <c r="P206">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8E1E-E6A8-4B87-B854-E804688617E7}">
  <dimension ref="A1:O217"/>
  <sheetViews>
    <sheetView topLeftCell="A205" workbookViewId="0">
      <selection activeCell="F220" sqref="F220"/>
    </sheetView>
  </sheetViews>
  <sheetFormatPr defaultRowHeight="15" x14ac:dyDescent="0.25"/>
  <cols>
    <col min="1" max="1" width="15" bestFit="1" customWidth="1"/>
    <col min="2" max="2" width="23.7109375" bestFit="1" customWidth="1"/>
    <col min="3" max="3" width="23.140625" bestFit="1" customWidth="1"/>
    <col min="4" max="4" width="9.5703125" bestFit="1" customWidth="1"/>
    <col min="5" max="5" width="13.140625" bestFit="1" customWidth="1"/>
    <col min="6" max="6" width="19.140625" bestFit="1" customWidth="1"/>
    <col min="7" max="7" width="25.140625" bestFit="1" customWidth="1"/>
    <col min="8" max="8" width="19.42578125" bestFit="1" customWidth="1"/>
    <col min="9" max="9" width="11.85546875" bestFit="1" customWidth="1"/>
    <col min="10" max="10" width="19" bestFit="1" customWidth="1"/>
    <col min="11" max="11" width="16.140625" bestFit="1" customWidth="1"/>
    <col min="12" max="12" width="25.140625" bestFit="1" customWidth="1"/>
    <col min="13" max="13" width="26.5703125" customWidth="1"/>
    <col min="14" max="14" width="7.28515625" bestFit="1" customWidth="1"/>
    <col min="15" max="15" width="9.28515625" bestFit="1" customWidth="1"/>
  </cols>
  <sheetData>
    <row r="1" spans="1:15" x14ac:dyDescent="0.25">
      <c r="A1" t="s">
        <v>0</v>
      </c>
      <c r="B1" t="s">
        <v>48</v>
      </c>
      <c r="C1" t="s">
        <v>49</v>
      </c>
      <c r="D1" t="s">
        <v>1</v>
      </c>
      <c r="E1" t="s">
        <v>2</v>
      </c>
      <c r="F1" t="s">
        <v>50</v>
      </c>
      <c r="G1" t="s">
        <v>51</v>
      </c>
      <c r="H1" t="s">
        <v>52</v>
      </c>
      <c r="I1" t="s">
        <v>94</v>
      </c>
      <c r="J1" t="s">
        <v>95</v>
      </c>
      <c r="K1" t="s">
        <v>53</v>
      </c>
      <c r="L1" t="s">
        <v>106</v>
      </c>
      <c r="M1" t="s">
        <v>107</v>
      </c>
      <c r="N1" t="s">
        <v>109</v>
      </c>
      <c r="O1" t="s">
        <v>110</v>
      </c>
    </row>
    <row r="2" spans="1:15" x14ac:dyDescent="0.25">
      <c r="A2">
        <v>1</v>
      </c>
      <c r="B2" t="s">
        <v>7</v>
      </c>
      <c r="C2" t="s">
        <v>31</v>
      </c>
      <c r="D2" t="s">
        <v>4</v>
      </c>
      <c r="E2" t="s">
        <v>54</v>
      </c>
      <c r="F2" t="s">
        <v>55</v>
      </c>
      <c r="G2" t="s">
        <v>56</v>
      </c>
      <c r="H2" t="s">
        <v>13</v>
      </c>
      <c r="I2" s="6">
        <v>43983</v>
      </c>
      <c r="J2" s="6"/>
      <c r="K2" s="1">
        <v>45805.529849537037</v>
      </c>
      <c r="L2">
        <v>5</v>
      </c>
      <c r="M2">
        <v>5</v>
      </c>
      <c r="N2" t="str">
        <f>TEXT(employee_assignment_view_1[[#This Row],[hire_date]],"yyyy")</f>
        <v>2020</v>
      </c>
      <c r="O2" s="6" t="str">
        <f>TEXT(employee_assignment_view_1[[#This Row],[hire_date]],"mmm")</f>
        <v>Jun</v>
      </c>
    </row>
    <row r="3" spans="1:15" x14ac:dyDescent="0.25">
      <c r="A3">
        <v>2</v>
      </c>
      <c r="B3" t="s">
        <v>11</v>
      </c>
      <c r="C3" t="s">
        <v>39</v>
      </c>
      <c r="D3" t="s">
        <v>3</v>
      </c>
      <c r="E3" t="s">
        <v>57</v>
      </c>
      <c r="F3" t="s">
        <v>58</v>
      </c>
      <c r="G3" t="s">
        <v>56</v>
      </c>
      <c r="H3" t="s">
        <v>12</v>
      </c>
      <c r="I3" s="6">
        <v>44211</v>
      </c>
      <c r="J3" s="6"/>
      <c r="K3" s="1">
        <v>45805.529849537037</v>
      </c>
      <c r="L3">
        <v>4.38</v>
      </c>
      <c r="M3">
        <v>5</v>
      </c>
      <c r="N3" t="str">
        <f>TEXT(employee_assignment_view_1[[#This Row],[hire_date]],"yyyy")</f>
        <v>2021</v>
      </c>
      <c r="O3" s="6" t="str">
        <f>TEXT(employee_assignment_view_1[[#This Row],[hire_date]],"mmm")</f>
        <v>Jan</v>
      </c>
    </row>
    <row r="4" spans="1:15" x14ac:dyDescent="0.25">
      <c r="A4">
        <v>3</v>
      </c>
      <c r="B4" t="s">
        <v>29</v>
      </c>
      <c r="C4" t="s">
        <v>23</v>
      </c>
      <c r="D4" t="s">
        <v>4</v>
      </c>
      <c r="E4" t="s">
        <v>59</v>
      </c>
      <c r="F4" t="s">
        <v>55</v>
      </c>
      <c r="G4" t="s">
        <v>56</v>
      </c>
      <c r="H4" t="s">
        <v>13</v>
      </c>
      <c r="I4" s="6">
        <v>44053</v>
      </c>
      <c r="J4" s="6"/>
      <c r="K4" s="1">
        <v>45805.529849537037</v>
      </c>
      <c r="L4">
        <v>4.8099999999999996</v>
      </c>
      <c r="M4">
        <v>5</v>
      </c>
      <c r="N4" t="str">
        <f>TEXT(employee_assignment_view_1[[#This Row],[hire_date]],"yyyy")</f>
        <v>2020</v>
      </c>
      <c r="O4" s="6" t="str">
        <f>TEXT(employee_assignment_view_1[[#This Row],[hire_date]],"mmm")</f>
        <v>Aug</v>
      </c>
    </row>
    <row r="5" spans="1:15" x14ac:dyDescent="0.25">
      <c r="A5">
        <v>4</v>
      </c>
      <c r="B5" t="s">
        <v>10</v>
      </c>
      <c r="C5" t="s">
        <v>60</v>
      </c>
      <c r="D5" t="s">
        <v>3</v>
      </c>
      <c r="E5" t="s">
        <v>61</v>
      </c>
      <c r="F5" t="s">
        <v>62</v>
      </c>
      <c r="G5" t="s">
        <v>63</v>
      </c>
      <c r="H5" t="s">
        <v>14</v>
      </c>
      <c r="I5" s="6">
        <v>43804</v>
      </c>
      <c r="J5" s="6"/>
      <c r="K5" s="1">
        <v>45805.529849537037</v>
      </c>
      <c r="L5">
        <v>5.49</v>
      </c>
      <c r="M5">
        <v>5</v>
      </c>
      <c r="N5" t="str">
        <f>TEXT(employee_assignment_view_1[[#This Row],[hire_date]],"yyyy")</f>
        <v>2019</v>
      </c>
      <c r="O5" s="6" t="str">
        <f>TEXT(employee_assignment_view_1[[#This Row],[hire_date]],"mmm")</f>
        <v>Dec</v>
      </c>
    </row>
    <row r="6" spans="1:15" x14ac:dyDescent="0.25">
      <c r="A6">
        <v>5</v>
      </c>
      <c r="B6" t="s">
        <v>64</v>
      </c>
      <c r="C6" t="s">
        <v>43</v>
      </c>
      <c r="D6" t="s">
        <v>4</v>
      </c>
      <c r="E6" t="s">
        <v>65</v>
      </c>
      <c r="F6" t="s">
        <v>58</v>
      </c>
      <c r="G6" t="s">
        <v>56</v>
      </c>
      <c r="H6" t="s">
        <v>12</v>
      </c>
      <c r="I6" s="6">
        <v>43943</v>
      </c>
      <c r="J6" s="6"/>
      <c r="K6" s="1">
        <v>45805.529849537037</v>
      </c>
      <c r="L6">
        <v>5.1100000000000003</v>
      </c>
      <c r="M6">
        <v>5</v>
      </c>
      <c r="N6" t="str">
        <f>TEXT(employee_assignment_view_1[[#This Row],[hire_date]],"yyyy")</f>
        <v>2020</v>
      </c>
      <c r="O6" s="6" t="str">
        <f>TEXT(employee_assignment_view_1[[#This Row],[hire_date]],"mmm")</f>
        <v>Apr</v>
      </c>
    </row>
    <row r="7" spans="1:15" x14ac:dyDescent="0.25">
      <c r="A7">
        <v>6</v>
      </c>
      <c r="B7" t="s">
        <v>17</v>
      </c>
      <c r="C7" t="s">
        <v>5</v>
      </c>
      <c r="D7" t="s">
        <v>3</v>
      </c>
      <c r="E7" t="s">
        <v>66</v>
      </c>
      <c r="F7" t="s">
        <v>55</v>
      </c>
      <c r="G7" t="s">
        <v>56</v>
      </c>
      <c r="H7" t="s">
        <v>13</v>
      </c>
      <c r="I7" s="6">
        <v>43788</v>
      </c>
      <c r="J7" s="6"/>
      <c r="K7" s="1">
        <v>45805.529849537037</v>
      </c>
      <c r="L7">
        <v>5.54</v>
      </c>
      <c r="M7">
        <v>5</v>
      </c>
      <c r="N7" t="str">
        <f>TEXT(employee_assignment_view_1[[#This Row],[hire_date]],"yyyy")</f>
        <v>2019</v>
      </c>
      <c r="O7" s="6" t="str">
        <f>TEXT(employee_assignment_view_1[[#This Row],[hire_date]],"mmm")</f>
        <v>Nov</v>
      </c>
    </row>
    <row r="8" spans="1:15" x14ac:dyDescent="0.25">
      <c r="A8">
        <v>7</v>
      </c>
      <c r="B8" t="s">
        <v>8</v>
      </c>
      <c r="C8" t="s">
        <v>9</v>
      </c>
      <c r="D8" t="s">
        <v>4</v>
      </c>
      <c r="E8" t="s">
        <v>67</v>
      </c>
      <c r="F8" t="s">
        <v>62</v>
      </c>
      <c r="G8" t="s">
        <v>63</v>
      </c>
      <c r="H8" t="s">
        <v>14</v>
      </c>
      <c r="I8" s="6">
        <v>44262</v>
      </c>
      <c r="J8" s="6"/>
      <c r="K8" s="1">
        <v>45805.529849537037</v>
      </c>
      <c r="L8">
        <v>4.24</v>
      </c>
      <c r="M8">
        <v>5</v>
      </c>
      <c r="N8" t="str">
        <f>TEXT(employee_assignment_view_1[[#This Row],[hire_date]],"yyyy")</f>
        <v>2021</v>
      </c>
      <c r="O8" s="6" t="str">
        <f>TEXT(employee_assignment_view_1[[#This Row],[hire_date]],"mmm")</f>
        <v>Mar</v>
      </c>
    </row>
    <row r="9" spans="1:15" x14ac:dyDescent="0.25">
      <c r="A9">
        <v>8</v>
      </c>
      <c r="B9" t="s">
        <v>45</v>
      </c>
      <c r="C9" t="s">
        <v>16</v>
      </c>
      <c r="D9" t="s">
        <v>3</v>
      </c>
      <c r="E9" t="s">
        <v>68</v>
      </c>
      <c r="F9" t="s">
        <v>58</v>
      </c>
      <c r="G9" t="s">
        <v>56</v>
      </c>
      <c r="H9" t="s">
        <v>12</v>
      </c>
      <c r="I9" s="6">
        <v>44089</v>
      </c>
      <c r="J9" s="6"/>
      <c r="K9" s="1">
        <v>45805.529849537037</v>
      </c>
      <c r="L9">
        <v>4.71</v>
      </c>
      <c r="M9">
        <v>5</v>
      </c>
      <c r="N9" t="str">
        <f>TEXT(employee_assignment_view_1[[#This Row],[hire_date]],"yyyy")</f>
        <v>2020</v>
      </c>
      <c r="O9" s="6" t="str">
        <f>TEXT(employee_assignment_view_1[[#This Row],[hire_date]],"mmm")</f>
        <v>Sep</v>
      </c>
    </row>
    <row r="10" spans="1:15" x14ac:dyDescent="0.25">
      <c r="A10">
        <v>9</v>
      </c>
      <c r="B10" t="s">
        <v>30</v>
      </c>
      <c r="C10" t="s">
        <v>33</v>
      </c>
      <c r="D10" t="s">
        <v>4</v>
      </c>
      <c r="E10" t="s">
        <v>69</v>
      </c>
      <c r="F10" t="s">
        <v>55</v>
      </c>
      <c r="G10" t="s">
        <v>56</v>
      </c>
      <c r="H10" t="s">
        <v>13</v>
      </c>
      <c r="I10" s="6">
        <v>43675</v>
      </c>
      <c r="J10" s="6"/>
      <c r="K10" s="1">
        <v>45805.529849537037</v>
      </c>
      <c r="L10">
        <v>5.85</v>
      </c>
      <c r="M10">
        <v>5</v>
      </c>
      <c r="N10" t="str">
        <f>TEXT(employee_assignment_view_1[[#This Row],[hire_date]],"yyyy")</f>
        <v>2019</v>
      </c>
      <c r="O10" s="6" t="str">
        <f>TEXT(employee_assignment_view_1[[#This Row],[hire_date]],"mmm")</f>
        <v>Jul</v>
      </c>
    </row>
    <row r="11" spans="1:15" x14ac:dyDescent="0.25">
      <c r="A11">
        <v>10</v>
      </c>
      <c r="B11" t="s">
        <v>70</v>
      </c>
      <c r="C11" t="s">
        <v>28</v>
      </c>
      <c r="D11" t="s">
        <v>3</v>
      </c>
      <c r="E11" t="s">
        <v>71</v>
      </c>
      <c r="F11" t="s">
        <v>62</v>
      </c>
      <c r="G11" t="s">
        <v>63</v>
      </c>
      <c r="H11" t="s">
        <v>14</v>
      </c>
      <c r="I11" s="6">
        <v>43871</v>
      </c>
      <c r="J11" s="6"/>
      <c r="K11" s="1">
        <v>45805.529849537037</v>
      </c>
      <c r="L11">
        <v>5.31</v>
      </c>
      <c r="M11">
        <v>5</v>
      </c>
      <c r="N11" t="str">
        <f>TEXT(employee_assignment_view_1[[#This Row],[hire_date]],"yyyy")</f>
        <v>2020</v>
      </c>
      <c r="O11" s="6" t="str">
        <f>TEXT(employee_assignment_view_1[[#This Row],[hire_date]],"mmm")</f>
        <v>Feb</v>
      </c>
    </row>
    <row r="12" spans="1:15" x14ac:dyDescent="0.25">
      <c r="A12">
        <v>11</v>
      </c>
      <c r="B12" t="s">
        <v>72</v>
      </c>
      <c r="C12" t="s">
        <v>44</v>
      </c>
      <c r="D12" t="s">
        <v>3</v>
      </c>
      <c r="E12" t="s">
        <v>54</v>
      </c>
      <c r="F12" t="s">
        <v>62</v>
      </c>
      <c r="G12" t="s">
        <v>63</v>
      </c>
      <c r="H12" t="s">
        <v>14</v>
      </c>
      <c r="I12" s="6">
        <v>44368</v>
      </c>
      <c r="J12" s="6"/>
      <c r="K12" s="1">
        <v>45805.547997685186</v>
      </c>
      <c r="L12">
        <v>3.95</v>
      </c>
      <c r="M12">
        <v>5</v>
      </c>
      <c r="N12" t="str">
        <f>TEXT(employee_assignment_view_1[[#This Row],[hire_date]],"yyyy")</f>
        <v>2021</v>
      </c>
      <c r="O12" s="6" t="str">
        <f>TEXT(employee_assignment_view_1[[#This Row],[hire_date]],"mmm")</f>
        <v>Jun</v>
      </c>
    </row>
    <row r="13" spans="1:15" x14ac:dyDescent="0.25">
      <c r="A13">
        <v>12</v>
      </c>
      <c r="B13" t="s">
        <v>73</v>
      </c>
      <c r="C13" t="s">
        <v>74</v>
      </c>
      <c r="D13" t="s">
        <v>4</v>
      </c>
      <c r="E13" t="s">
        <v>57</v>
      </c>
      <c r="F13" t="s">
        <v>58</v>
      </c>
      <c r="G13" t="s">
        <v>56</v>
      </c>
      <c r="H13" t="s">
        <v>12</v>
      </c>
      <c r="I13" s="6">
        <v>44148</v>
      </c>
      <c r="J13" s="6"/>
      <c r="K13" s="1">
        <v>45805.547997685186</v>
      </c>
      <c r="L13">
        <v>4.55</v>
      </c>
      <c r="M13">
        <v>5</v>
      </c>
      <c r="N13" t="str">
        <f>TEXT(employee_assignment_view_1[[#This Row],[hire_date]],"yyyy")</f>
        <v>2020</v>
      </c>
      <c r="O13" s="6" t="str">
        <f>TEXT(employee_assignment_view_1[[#This Row],[hire_date]],"mmm")</f>
        <v>Nov</v>
      </c>
    </row>
    <row r="14" spans="1:15" x14ac:dyDescent="0.25">
      <c r="A14">
        <v>13</v>
      </c>
      <c r="B14" t="s">
        <v>75</v>
      </c>
      <c r="C14" t="s">
        <v>40</v>
      </c>
      <c r="D14" t="s">
        <v>3</v>
      </c>
      <c r="E14" t="s">
        <v>59</v>
      </c>
      <c r="F14" t="s">
        <v>55</v>
      </c>
      <c r="G14" t="s">
        <v>56</v>
      </c>
      <c r="H14" t="s">
        <v>13</v>
      </c>
      <c r="I14" s="6">
        <v>43602</v>
      </c>
      <c r="J14" s="6"/>
      <c r="K14" s="1">
        <v>45805.547997685186</v>
      </c>
      <c r="L14">
        <v>6.05</v>
      </c>
      <c r="M14">
        <v>5</v>
      </c>
      <c r="N14" t="str">
        <f>TEXT(employee_assignment_view_1[[#This Row],[hire_date]],"yyyy")</f>
        <v>2019</v>
      </c>
      <c r="O14" s="6" t="str">
        <f>TEXT(employee_assignment_view_1[[#This Row],[hire_date]],"mmm")</f>
        <v>May</v>
      </c>
    </row>
    <row r="15" spans="1:15" x14ac:dyDescent="0.25">
      <c r="A15">
        <v>14</v>
      </c>
      <c r="B15" t="s">
        <v>41</v>
      </c>
      <c r="C15" t="s">
        <v>21</v>
      </c>
      <c r="D15" t="s">
        <v>4</v>
      </c>
      <c r="E15" t="s">
        <v>61</v>
      </c>
      <c r="F15" t="s">
        <v>62</v>
      </c>
      <c r="G15" t="s">
        <v>63</v>
      </c>
      <c r="H15" t="s">
        <v>14</v>
      </c>
      <c r="I15" s="6">
        <v>44105</v>
      </c>
      <c r="J15" s="6"/>
      <c r="K15" s="1">
        <v>45805.547997685186</v>
      </c>
      <c r="L15">
        <v>4.67</v>
      </c>
      <c r="M15">
        <v>5</v>
      </c>
      <c r="N15" t="str">
        <f>TEXT(employee_assignment_view_1[[#This Row],[hire_date]],"yyyy")</f>
        <v>2020</v>
      </c>
      <c r="O15" s="6" t="str">
        <f>TEXT(employee_assignment_view_1[[#This Row],[hire_date]],"mmm")</f>
        <v>Oct</v>
      </c>
    </row>
    <row r="16" spans="1:15" x14ac:dyDescent="0.25">
      <c r="A16">
        <v>15</v>
      </c>
      <c r="B16" t="s">
        <v>32</v>
      </c>
      <c r="C16" t="s">
        <v>76</v>
      </c>
      <c r="D16" t="s">
        <v>3</v>
      </c>
      <c r="E16" t="s">
        <v>65</v>
      </c>
      <c r="F16" t="s">
        <v>58</v>
      </c>
      <c r="G16" t="s">
        <v>56</v>
      </c>
      <c r="H16" t="s">
        <v>12</v>
      </c>
      <c r="I16" s="6">
        <v>44428</v>
      </c>
      <c r="J16" s="6"/>
      <c r="K16" s="1">
        <v>45805.547997685186</v>
      </c>
      <c r="L16">
        <v>3.78</v>
      </c>
      <c r="M16">
        <v>5</v>
      </c>
      <c r="N16" t="str">
        <f>TEXT(employee_assignment_view_1[[#This Row],[hire_date]],"yyyy")</f>
        <v>2021</v>
      </c>
      <c r="O16" s="6" t="str">
        <f>TEXT(employee_assignment_view_1[[#This Row],[hire_date]],"mmm")</f>
        <v>Aug</v>
      </c>
    </row>
    <row r="17" spans="1:15" x14ac:dyDescent="0.25">
      <c r="A17">
        <v>16</v>
      </c>
      <c r="B17" t="s">
        <v>77</v>
      </c>
      <c r="C17" t="s">
        <v>78</v>
      </c>
      <c r="D17" t="s">
        <v>4</v>
      </c>
      <c r="E17" t="s">
        <v>66</v>
      </c>
      <c r="F17" t="s">
        <v>55</v>
      </c>
      <c r="G17" t="s">
        <v>56</v>
      </c>
      <c r="H17" t="s">
        <v>13</v>
      </c>
      <c r="I17" s="6">
        <v>43976</v>
      </c>
      <c r="J17" s="6"/>
      <c r="K17" s="1">
        <v>45805.547997685186</v>
      </c>
      <c r="L17">
        <v>5.0199999999999996</v>
      </c>
      <c r="M17">
        <v>5</v>
      </c>
      <c r="N17" t="str">
        <f>TEXT(employee_assignment_view_1[[#This Row],[hire_date]],"yyyy")</f>
        <v>2020</v>
      </c>
      <c r="O17" s="6" t="str">
        <f>TEXT(employee_assignment_view_1[[#This Row],[hire_date]],"mmm")</f>
        <v>May</v>
      </c>
    </row>
    <row r="18" spans="1:15" x14ac:dyDescent="0.25">
      <c r="A18">
        <v>17</v>
      </c>
      <c r="B18" t="s">
        <v>79</v>
      </c>
      <c r="C18" t="s">
        <v>18</v>
      </c>
      <c r="D18" t="s">
        <v>3</v>
      </c>
      <c r="E18" t="s">
        <v>67</v>
      </c>
      <c r="F18" t="s">
        <v>80</v>
      </c>
      <c r="G18" t="s">
        <v>81</v>
      </c>
      <c r="H18" t="s">
        <v>13</v>
      </c>
      <c r="I18" s="6">
        <v>43627</v>
      </c>
      <c r="J18" s="6"/>
      <c r="K18" s="1">
        <v>45805.547997685186</v>
      </c>
      <c r="L18">
        <v>5.98</v>
      </c>
      <c r="M18">
        <v>5</v>
      </c>
      <c r="N18" t="str">
        <f>TEXT(employee_assignment_view_1[[#This Row],[hire_date]],"yyyy")</f>
        <v>2019</v>
      </c>
      <c r="O18" s="6" t="str">
        <f>TEXT(employee_assignment_view_1[[#This Row],[hire_date]],"mmm")</f>
        <v>Jun</v>
      </c>
    </row>
    <row r="19" spans="1:15" x14ac:dyDescent="0.25">
      <c r="A19">
        <v>18</v>
      </c>
      <c r="B19" t="s">
        <v>82</v>
      </c>
      <c r="C19" t="s">
        <v>83</v>
      </c>
      <c r="D19" t="s">
        <v>4</v>
      </c>
      <c r="E19" t="s">
        <v>68</v>
      </c>
      <c r="F19" t="s">
        <v>84</v>
      </c>
      <c r="G19" t="s">
        <v>56</v>
      </c>
      <c r="H19" t="s">
        <v>15</v>
      </c>
      <c r="I19" s="6">
        <v>44195</v>
      </c>
      <c r="J19" s="6"/>
      <c r="K19" s="1">
        <v>45805.547997685186</v>
      </c>
      <c r="L19">
        <v>4.42</v>
      </c>
      <c r="M19">
        <v>5</v>
      </c>
      <c r="N19" t="str">
        <f>TEXT(employee_assignment_view_1[[#This Row],[hire_date]],"yyyy")</f>
        <v>2020</v>
      </c>
      <c r="O19" s="6" t="str">
        <f>TEXT(employee_assignment_view_1[[#This Row],[hire_date]],"mmm")</f>
        <v>Dec</v>
      </c>
    </row>
    <row r="20" spans="1:15" x14ac:dyDescent="0.25">
      <c r="A20">
        <v>19</v>
      </c>
      <c r="B20" t="s">
        <v>85</v>
      </c>
      <c r="C20" t="s">
        <v>86</v>
      </c>
      <c r="D20" t="s">
        <v>3</v>
      </c>
      <c r="E20" t="s">
        <v>69</v>
      </c>
      <c r="F20" t="s">
        <v>62</v>
      </c>
      <c r="G20" t="s">
        <v>63</v>
      </c>
      <c r="H20" t="s">
        <v>14</v>
      </c>
      <c r="I20" s="6">
        <v>44235</v>
      </c>
      <c r="J20" s="6"/>
      <c r="K20" s="1">
        <v>45805.547997685186</v>
      </c>
      <c r="L20">
        <v>4.3099999999999996</v>
      </c>
      <c r="M20">
        <v>5</v>
      </c>
      <c r="N20" t="str">
        <f>TEXT(employee_assignment_view_1[[#This Row],[hire_date]],"yyyy")</f>
        <v>2021</v>
      </c>
      <c r="O20" s="6" t="str">
        <f>TEXT(employee_assignment_view_1[[#This Row],[hire_date]],"mmm")</f>
        <v>Feb</v>
      </c>
    </row>
    <row r="21" spans="1:15" x14ac:dyDescent="0.25">
      <c r="A21">
        <v>20</v>
      </c>
      <c r="B21" t="s">
        <v>36</v>
      </c>
      <c r="C21" t="s">
        <v>87</v>
      </c>
      <c r="D21" t="s">
        <v>4</v>
      </c>
      <c r="E21" t="s">
        <v>71</v>
      </c>
      <c r="F21" t="s">
        <v>55</v>
      </c>
      <c r="G21" t="s">
        <v>56</v>
      </c>
      <c r="H21" t="s">
        <v>13</v>
      </c>
      <c r="I21" s="6">
        <v>43680</v>
      </c>
      <c r="J21" s="6"/>
      <c r="K21" s="1">
        <v>45805.547997685186</v>
      </c>
      <c r="L21">
        <v>5.83</v>
      </c>
      <c r="M21">
        <v>5</v>
      </c>
      <c r="N21" t="str">
        <f>TEXT(employee_assignment_view_1[[#This Row],[hire_date]],"yyyy")</f>
        <v>2019</v>
      </c>
      <c r="O21" s="6" t="str">
        <f>TEXT(employee_assignment_view_1[[#This Row],[hire_date]],"mmm")</f>
        <v>Aug</v>
      </c>
    </row>
    <row r="22" spans="1:15" x14ac:dyDescent="0.25">
      <c r="A22">
        <v>21</v>
      </c>
      <c r="B22" t="s">
        <v>37</v>
      </c>
      <c r="C22" t="s">
        <v>26</v>
      </c>
      <c r="D22" t="s">
        <v>3</v>
      </c>
      <c r="E22" t="s">
        <v>54</v>
      </c>
      <c r="F22" t="s">
        <v>80</v>
      </c>
      <c r="G22" t="s">
        <v>81</v>
      </c>
      <c r="H22" t="s">
        <v>13</v>
      </c>
      <c r="I22" s="6">
        <v>44016</v>
      </c>
      <c r="J22" s="6"/>
      <c r="K22" s="1">
        <v>45805.547997685186</v>
      </c>
      <c r="L22">
        <v>4.91</v>
      </c>
      <c r="M22">
        <v>5</v>
      </c>
      <c r="N22" t="str">
        <f>TEXT(employee_assignment_view_1[[#This Row],[hire_date]],"yyyy")</f>
        <v>2020</v>
      </c>
      <c r="O22" s="6" t="str">
        <f>TEXT(employee_assignment_view_1[[#This Row],[hire_date]],"mmm")</f>
        <v>Jul</v>
      </c>
    </row>
    <row r="23" spans="1:15" x14ac:dyDescent="0.25">
      <c r="A23">
        <v>22</v>
      </c>
      <c r="B23" t="s">
        <v>22</v>
      </c>
      <c r="C23" t="s">
        <v>43</v>
      </c>
      <c r="D23" t="s">
        <v>4</v>
      </c>
      <c r="E23" t="s">
        <v>57</v>
      </c>
      <c r="F23" t="s">
        <v>84</v>
      </c>
      <c r="G23" t="s">
        <v>56</v>
      </c>
      <c r="H23" t="s">
        <v>15</v>
      </c>
      <c r="I23" s="6">
        <v>43533</v>
      </c>
      <c r="J23" s="6"/>
      <c r="K23" s="1">
        <v>45805.547997685186</v>
      </c>
      <c r="L23">
        <v>6.23</v>
      </c>
      <c r="M23">
        <v>5</v>
      </c>
      <c r="N23" t="str">
        <f>TEXT(employee_assignment_view_1[[#This Row],[hire_date]],"yyyy")</f>
        <v>2019</v>
      </c>
      <c r="O23" s="6" t="str">
        <f>TEXT(employee_assignment_view_1[[#This Row],[hire_date]],"mmm")</f>
        <v>Mar</v>
      </c>
    </row>
    <row r="24" spans="1:15" x14ac:dyDescent="0.25">
      <c r="A24">
        <v>23</v>
      </c>
      <c r="B24" t="s">
        <v>24</v>
      </c>
      <c r="C24" t="s">
        <v>33</v>
      </c>
      <c r="D24" t="s">
        <v>3</v>
      </c>
      <c r="E24" t="s">
        <v>59</v>
      </c>
      <c r="F24" t="s">
        <v>62</v>
      </c>
      <c r="G24" t="s">
        <v>63</v>
      </c>
      <c r="H24" t="s">
        <v>14</v>
      </c>
      <c r="I24" s="6">
        <v>44342</v>
      </c>
      <c r="J24" s="6"/>
      <c r="K24" s="1">
        <v>45805.547997685186</v>
      </c>
      <c r="L24">
        <v>4.0199999999999996</v>
      </c>
      <c r="M24">
        <v>5</v>
      </c>
      <c r="N24" t="str">
        <f>TEXT(employee_assignment_view_1[[#This Row],[hire_date]],"yyyy")</f>
        <v>2021</v>
      </c>
      <c r="O24" s="6" t="str">
        <f>TEXT(employee_assignment_view_1[[#This Row],[hire_date]],"mmm")</f>
        <v>May</v>
      </c>
    </row>
    <row r="25" spans="1:15" x14ac:dyDescent="0.25">
      <c r="A25">
        <v>24</v>
      </c>
      <c r="B25" t="s">
        <v>88</v>
      </c>
      <c r="C25" t="s">
        <v>38</v>
      </c>
      <c r="D25" t="s">
        <v>4</v>
      </c>
      <c r="E25" t="s">
        <v>61</v>
      </c>
      <c r="F25" t="s">
        <v>55</v>
      </c>
      <c r="G25" t="s">
        <v>56</v>
      </c>
      <c r="H25" t="s">
        <v>13</v>
      </c>
      <c r="I25" s="6">
        <v>44094</v>
      </c>
      <c r="J25" s="6"/>
      <c r="K25" s="1">
        <v>45805.547997685186</v>
      </c>
      <c r="L25">
        <v>4.7</v>
      </c>
      <c r="M25">
        <v>5</v>
      </c>
      <c r="N25" t="str">
        <f>TEXT(employee_assignment_view_1[[#This Row],[hire_date]],"yyyy")</f>
        <v>2020</v>
      </c>
      <c r="O25" s="6" t="str">
        <f>TEXT(employee_assignment_view_1[[#This Row],[hire_date]],"mmm")</f>
        <v>Sep</v>
      </c>
    </row>
    <row r="26" spans="1:15" x14ac:dyDescent="0.25">
      <c r="A26">
        <v>25</v>
      </c>
      <c r="B26" t="s">
        <v>89</v>
      </c>
      <c r="C26" t="s">
        <v>90</v>
      </c>
      <c r="D26" t="s">
        <v>3</v>
      </c>
      <c r="E26" t="s">
        <v>65</v>
      </c>
      <c r="F26" t="s">
        <v>80</v>
      </c>
      <c r="G26" t="s">
        <v>81</v>
      </c>
      <c r="H26" t="s">
        <v>13</v>
      </c>
      <c r="I26" s="6">
        <v>43751</v>
      </c>
      <c r="J26" s="6"/>
      <c r="K26" s="1">
        <v>45805.547997685186</v>
      </c>
      <c r="L26">
        <v>5.64</v>
      </c>
      <c r="M26">
        <v>5</v>
      </c>
      <c r="N26" t="str">
        <f>TEXT(employee_assignment_view_1[[#This Row],[hire_date]],"yyyy")</f>
        <v>2019</v>
      </c>
      <c r="O26" s="6" t="str">
        <f>TEXT(employee_assignment_view_1[[#This Row],[hire_date]],"mmm")</f>
        <v>Oct</v>
      </c>
    </row>
    <row r="27" spans="1:15" x14ac:dyDescent="0.25">
      <c r="A27">
        <v>26</v>
      </c>
      <c r="B27" t="s">
        <v>42</v>
      </c>
      <c r="C27" t="s">
        <v>25</v>
      </c>
      <c r="D27" t="s">
        <v>4</v>
      </c>
      <c r="E27" t="s">
        <v>66</v>
      </c>
      <c r="F27" t="s">
        <v>84</v>
      </c>
      <c r="G27" t="s">
        <v>56</v>
      </c>
      <c r="H27" t="s">
        <v>15</v>
      </c>
      <c r="I27" s="6">
        <v>44509</v>
      </c>
      <c r="J27" s="6"/>
      <c r="K27" s="1">
        <v>45805.547997685186</v>
      </c>
      <c r="L27">
        <v>3.56</v>
      </c>
      <c r="M27">
        <v>5</v>
      </c>
      <c r="N27" t="str">
        <f>TEXT(employee_assignment_view_1[[#This Row],[hire_date]],"yyyy")</f>
        <v>2021</v>
      </c>
      <c r="O27" s="6" t="str">
        <f>TEXT(employee_assignment_view_1[[#This Row],[hire_date]],"mmm")</f>
        <v>Nov</v>
      </c>
    </row>
    <row r="28" spans="1:15" x14ac:dyDescent="0.25">
      <c r="A28">
        <v>27</v>
      </c>
      <c r="B28" t="s">
        <v>91</v>
      </c>
      <c r="C28" t="s">
        <v>27</v>
      </c>
      <c r="D28" t="s">
        <v>3</v>
      </c>
      <c r="E28" t="s">
        <v>67</v>
      </c>
      <c r="F28" t="s">
        <v>58</v>
      </c>
      <c r="G28" t="s">
        <v>56</v>
      </c>
      <c r="H28" t="s">
        <v>12</v>
      </c>
      <c r="I28" s="6">
        <v>43857</v>
      </c>
      <c r="J28" s="6"/>
      <c r="K28" s="1">
        <v>45805.547997685186</v>
      </c>
      <c r="L28">
        <v>5.35</v>
      </c>
      <c r="M28">
        <v>5</v>
      </c>
      <c r="N28" t="str">
        <f>TEXT(employee_assignment_view_1[[#This Row],[hire_date]],"yyyy")</f>
        <v>2020</v>
      </c>
      <c r="O28" s="6" t="str">
        <f>TEXT(employee_assignment_view_1[[#This Row],[hire_date]],"mmm")</f>
        <v>Jan</v>
      </c>
    </row>
    <row r="29" spans="1:15" x14ac:dyDescent="0.25">
      <c r="A29">
        <v>28</v>
      </c>
      <c r="B29" t="s">
        <v>19</v>
      </c>
      <c r="C29" t="s">
        <v>20</v>
      </c>
      <c r="D29" t="s">
        <v>4</v>
      </c>
      <c r="E29" t="s">
        <v>68</v>
      </c>
      <c r="F29" t="s">
        <v>55</v>
      </c>
      <c r="G29" t="s">
        <v>56</v>
      </c>
      <c r="H29" t="s">
        <v>13</v>
      </c>
      <c r="I29" s="6">
        <v>43651</v>
      </c>
      <c r="J29" s="6"/>
      <c r="K29" s="1">
        <v>45805.547997685186</v>
      </c>
      <c r="L29">
        <v>5.91</v>
      </c>
      <c r="M29">
        <v>5</v>
      </c>
      <c r="N29" t="str">
        <f>TEXT(employee_assignment_view_1[[#This Row],[hire_date]],"yyyy")</f>
        <v>2019</v>
      </c>
      <c r="O29" s="6" t="str">
        <f>TEXT(employee_assignment_view_1[[#This Row],[hire_date]],"mmm")</f>
        <v>Jul</v>
      </c>
    </row>
    <row r="30" spans="1:15" x14ac:dyDescent="0.25">
      <c r="A30">
        <v>29</v>
      </c>
      <c r="B30" t="s">
        <v>92</v>
      </c>
      <c r="C30" t="s">
        <v>6</v>
      </c>
      <c r="D30" t="s">
        <v>3</v>
      </c>
      <c r="E30" t="s">
        <v>69</v>
      </c>
      <c r="F30" t="s">
        <v>80</v>
      </c>
      <c r="G30" t="s">
        <v>81</v>
      </c>
      <c r="H30" t="s">
        <v>13</v>
      </c>
      <c r="I30" s="6">
        <v>43963</v>
      </c>
      <c r="J30" s="6"/>
      <c r="K30" s="1">
        <v>45805.547997685186</v>
      </c>
      <c r="L30">
        <v>5.0599999999999996</v>
      </c>
      <c r="M30">
        <v>5</v>
      </c>
      <c r="N30" t="str">
        <f>TEXT(employee_assignment_view_1[[#This Row],[hire_date]],"yyyy")</f>
        <v>2020</v>
      </c>
      <c r="O30" s="6" t="str">
        <f>TEXT(employee_assignment_view_1[[#This Row],[hire_date]],"mmm")</f>
        <v>May</v>
      </c>
    </row>
    <row r="31" spans="1:15" x14ac:dyDescent="0.25">
      <c r="A31">
        <v>30</v>
      </c>
      <c r="B31" t="s">
        <v>34</v>
      </c>
      <c r="C31" t="s">
        <v>35</v>
      </c>
      <c r="D31" t="s">
        <v>4</v>
      </c>
      <c r="E31" t="s">
        <v>71</v>
      </c>
      <c r="F31" t="s">
        <v>84</v>
      </c>
      <c r="G31" t="s">
        <v>56</v>
      </c>
      <c r="H31" t="s">
        <v>15</v>
      </c>
      <c r="I31" s="6">
        <v>43792</v>
      </c>
      <c r="J31" s="6"/>
      <c r="K31" s="1">
        <v>45805.547997685186</v>
      </c>
      <c r="L31">
        <v>5.52</v>
      </c>
      <c r="M31">
        <v>5</v>
      </c>
      <c r="N31" t="str">
        <f>TEXT(employee_assignment_view_1[[#This Row],[hire_date]],"yyyy")</f>
        <v>2019</v>
      </c>
      <c r="O31" s="6" t="str">
        <f>TEXT(employee_assignment_view_1[[#This Row],[hire_date]],"mmm")</f>
        <v>Nov</v>
      </c>
    </row>
    <row r="32" spans="1:15" x14ac:dyDescent="0.25">
      <c r="A32">
        <v>31</v>
      </c>
      <c r="B32" t="s">
        <v>8</v>
      </c>
      <c r="C32" t="s">
        <v>16</v>
      </c>
      <c r="D32" t="s">
        <v>4</v>
      </c>
      <c r="E32" t="s">
        <v>66</v>
      </c>
      <c r="F32" t="s">
        <v>62</v>
      </c>
      <c r="G32" t="s">
        <v>63</v>
      </c>
      <c r="H32" t="s">
        <v>14</v>
      </c>
      <c r="I32" s="6">
        <v>44118</v>
      </c>
      <c r="J32" s="6">
        <v>45441</v>
      </c>
      <c r="K32" s="1">
        <v>45805.676168981481</v>
      </c>
      <c r="L32">
        <v>4.63</v>
      </c>
      <c r="M32">
        <v>5</v>
      </c>
      <c r="N32" t="str">
        <f>TEXT(employee_assignment_view_1[[#This Row],[hire_date]],"yyyy")</f>
        <v>2020</v>
      </c>
      <c r="O32" s="6" t="str">
        <f>TEXT(employee_assignment_view_1[[#This Row],[hire_date]],"mmm")</f>
        <v>Oct</v>
      </c>
    </row>
    <row r="33" spans="1:15" x14ac:dyDescent="0.25">
      <c r="A33">
        <v>32</v>
      </c>
      <c r="B33" t="s">
        <v>70</v>
      </c>
      <c r="C33" t="s">
        <v>9</v>
      </c>
      <c r="D33" t="s">
        <v>3</v>
      </c>
      <c r="E33" t="s">
        <v>114</v>
      </c>
      <c r="F33" t="s">
        <v>58</v>
      </c>
      <c r="G33" t="s">
        <v>56</v>
      </c>
      <c r="H33" t="s">
        <v>12</v>
      </c>
      <c r="I33" s="6">
        <v>43817</v>
      </c>
      <c r="J33" s="6">
        <v>45220</v>
      </c>
      <c r="K33" s="1">
        <v>45805.676168981481</v>
      </c>
      <c r="L33">
        <v>5.46</v>
      </c>
      <c r="M33">
        <v>5</v>
      </c>
      <c r="N33" t="str">
        <f>TEXT(employee_assignment_view_1[[#This Row],[hire_date]],"yyyy")</f>
        <v>2019</v>
      </c>
      <c r="O33" s="6" t="str">
        <f>TEXT(employee_assignment_view_1[[#This Row],[hire_date]],"mmm")</f>
        <v>Dec</v>
      </c>
    </row>
    <row r="34" spans="1:15" x14ac:dyDescent="0.25">
      <c r="A34">
        <v>33</v>
      </c>
      <c r="B34" t="s">
        <v>97</v>
      </c>
      <c r="C34" t="s">
        <v>98</v>
      </c>
      <c r="D34" t="s">
        <v>4</v>
      </c>
      <c r="E34" t="s">
        <v>114</v>
      </c>
      <c r="F34" t="s">
        <v>55</v>
      </c>
      <c r="G34" t="s">
        <v>56</v>
      </c>
      <c r="H34" t="s">
        <v>13</v>
      </c>
      <c r="I34" s="6">
        <v>43948</v>
      </c>
      <c r="J34" s="6">
        <v>44900</v>
      </c>
      <c r="K34" s="1">
        <v>45805.676168981481</v>
      </c>
      <c r="L34">
        <v>5.0999999999999996</v>
      </c>
      <c r="M34">
        <v>5</v>
      </c>
      <c r="N34" t="str">
        <f>TEXT(employee_assignment_view_1[[#This Row],[hire_date]],"yyyy")</f>
        <v>2020</v>
      </c>
      <c r="O34" s="6" t="str">
        <f>TEXT(employee_assignment_view_1[[#This Row],[hire_date]],"mmm")</f>
        <v>Apr</v>
      </c>
    </row>
    <row r="35" spans="1:15" x14ac:dyDescent="0.25">
      <c r="A35">
        <v>34</v>
      </c>
      <c r="B35" t="s">
        <v>100</v>
      </c>
      <c r="C35" t="s">
        <v>101</v>
      </c>
      <c r="D35" t="s">
        <v>3</v>
      </c>
      <c r="E35" t="s">
        <v>59</v>
      </c>
      <c r="F35" t="s">
        <v>80</v>
      </c>
      <c r="G35" t="s">
        <v>81</v>
      </c>
      <c r="H35" t="s">
        <v>13</v>
      </c>
      <c r="I35" s="6">
        <v>44441</v>
      </c>
      <c r="J35" s="6"/>
      <c r="K35" s="1">
        <v>45805.676168981481</v>
      </c>
      <c r="L35">
        <v>3.75</v>
      </c>
      <c r="M35">
        <v>5</v>
      </c>
      <c r="N35" t="str">
        <f>TEXT(employee_assignment_view_1[[#This Row],[hire_date]],"yyyy")</f>
        <v>2021</v>
      </c>
      <c r="O35" s="6" t="str">
        <f>TEXT(employee_assignment_view_1[[#This Row],[hire_date]],"mmm")</f>
        <v>Sep</v>
      </c>
    </row>
    <row r="36" spans="1:15" x14ac:dyDescent="0.25">
      <c r="A36">
        <v>35</v>
      </c>
      <c r="B36" t="s">
        <v>120</v>
      </c>
      <c r="C36" t="s">
        <v>121</v>
      </c>
      <c r="D36" t="s">
        <v>3</v>
      </c>
      <c r="E36" t="s">
        <v>59</v>
      </c>
      <c r="F36" t="s">
        <v>62</v>
      </c>
      <c r="G36" t="s">
        <v>63</v>
      </c>
      <c r="H36" t="s">
        <v>14</v>
      </c>
      <c r="I36" s="6">
        <v>43900</v>
      </c>
      <c r="J36" s="6">
        <v>44295</v>
      </c>
      <c r="K36" s="1">
        <v>45810.71769675926</v>
      </c>
      <c r="L36">
        <v>5.23</v>
      </c>
      <c r="M36">
        <v>0</v>
      </c>
      <c r="N36" t="str">
        <f>TEXT(employee_assignment_view_1[[#This Row],[hire_date]],"yyyy")</f>
        <v>2020</v>
      </c>
      <c r="O36" s="6" t="str">
        <f>TEXT(employee_assignment_view_1[[#This Row],[hire_date]],"mmm")</f>
        <v>Mar</v>
      </c>
    </row>
    <row r="37" spans="1:15" x14ac:dyDescent="0.25">
      <c r="A37">
        <v>36</v>
      </c>
      <c r="B37" t="s">
        <v>122</v>
      </c>
      <c r="C37" t="s">
        <v>123</v>
      </c>
      <c r="D37" t="s">
        <v>4</v>
      </c>
      <c r="E37" t="s">
        <v>54</v>
      </c>
      <c r="F37" t="s">
        <v>62</v>
      </c>
      <c r="G37" t="s">
        <v>63</v>
      </c>
      <c r="H37" t="s">
        <v>14</v>
      </c>
      <c r="I37" s="6">
        <v>44399</v>
      </c>
      <c r="J37" s="6"/>
      <c r="K37" s="1">
        <v>45810.718969907408</v>
      </c>
      <c r="L37">
        <v>3.86</v>
      </c>
      <c r="M37">
        <v>0</v>
      </c>
      <c r="N37" t="str">
        <f>TEXT(employee_assignment_view_1[[#This Row],[hire_date]],"yyyy")</f>
        <v>2021</v>
      </c>
      <c r="O37" s="6" t="str">
        <f>TEXT(employee_assignment_view_1[[#This Row],[hire_date]],"mmm")</f>
        <v>Jul</v>
      </c>
    </row>
    <row r="38" spans="1:15" x14ac:dyDescent="0.25">
      <c r="A38">
        <v>37</v>
      </c>
      <c r="B38" t="s">
        <v>124</v>
      </c>
      <c r="C38" t="s">
        <v>6</v>
      </c>
      <c r="D38" t="s">
        <v>3</v>
      </c>
      <c r="E38" t="s">
        <v>61</v>
      </c>
      <c r="F38" t="s">
        <v>62</v>
      </c>
      <c r="G38" t="s">
        <v>63</v>
      </c>
      <c r="H38" t="s">
        <v>14</v>
      </c>
      <c r="I38" s="6">
        <v>43713</v>
      </c>
      <c r="J38" s="6"/>
      <c r="K38" s="1">
        <v>45810.718969907408</v>
      </c>
      <c r="L38">
        <v>5.74</v>
      </c>
      <c r="M38">
        <v>0</v>
      </c>
      <c r="N38" t="str">
        <f>TEXT(employee_assignment_view_1[[#This Row],[hire_date]],"yyyy")</f>
        <v>2019</v>
      </c>
      <c r="O38" s="6" t="str">
        <f>TEXT(employee_assignment_view_1[[#This Row],[hire_date]],"mmm")</f>
        <v>Sep</v>
      </c>
    </row>
    <row r="39" spans="1:15" x14ac:dyDescent="0.25">
      <c r="A39">
        <v>38</v>
      </c>
      <c r="B39" t="s">
        <v>7</v>
      </c>
      <c r="C39" t="s">
        <v>125</v>
      </c>
      <c r="D39" t="s">
        <v>4</v>
      </c>
      <c r="E39" t="s">
        <v>126</v>
      </c>
      <c r="F39" t="s">
        <v>62</v>
      </c>
      <c r="G39" t="s">
        <v>63</v>
      </c>
      <c r="H39" t="s">
        <v>14</v>
      </c>
      <c r="I39" s="6">
        <v>44579</v>
      </c>
      <c r="J39" s="6"/>
      <c r="K39" s="1">
        <v>45810.718969907408</v>
      </c>
      <c r="L39">
        <v>3.37</v>
      </c>
      <c r="M39">
        <v>0</v>
      </c>
      <c r="N39" t="str">
        <f>TEXT(employee_assignment_view_1[[#This Row],[hire_date]],"yyyy")</f>
        <v>2022</v>
      </c>
      <c r="O39" s="6" t="str">
        <f>TEXT(employee_assignment_view_1[[#This Row],[hire_date]],"mmm")</f>
        <v>Jan</v>
      </c>
    </row>
    <row r="40" spans="1:15" x14ac:dyDescent="0.25">
      <c r="A40">
        <v>39</v>
      </c>
      <c r="B40" t="s">
        <v>127</v>
      </c>
      <c r="C40" t="s">
        <v>128</v>
      </c>
      <c r="D40" t="s">
        <v>3</v>
      </c>
      <c r="E40" t="s">
        <v>59</v>
      </c>
      <c r="F40" t="s">
        <v>62</v>
      </c>
      <c r="G40" t="s">
        <v>63</v>
      </c>
      <c r="H40" t="s">
        <v>14</v>
      </c>
      <c r="I40" s="6">
        <v>43697</v>
      </c>
      <c r="J40" s="6"/>
      <c r="K40" s="1">
        <v>45810.718969907408</v>
      </c>
      <c r="L40">
        <v>5.79</v>
      </c>
      <c r="M40">
        <v>0</v>
      </c>
      <c r="N40" t="str">
        <f>TEXT(employee_assignment_view_1[[#This Row],[hire_date]],"yyyy")</f>
        <v>2019</v>
      </c>
      <c r="O40" s="6" t="str">
        <f>TEXT(employee_assignment_view_1[[#This Row],[hire_date]],"mmm")</f>
        <v>Aug</v>
      </c>
    </row>
    <row r="41" spans="1:15" x14ac:dyDescent="0.25">
      <c r="A41">
        <v>40</v>
      </c>
      <c r="B41" t="s">
        <v>129</v>
      </c>
      <c r="C41" t="s">
        <v>130</v>
      </c>
      <c r="D41" t="s">
        <v>4</v>
      </c>
      <c r="E41" t="s">
        <v>54</v>
      </c>
      <c r="F41" t="s">
        <v>62</v>
      </c>
      <c r="G41" t="s">
        <v>63</v>
      </c>
      <c r="H41" t="s">
        <v>14</v>
      </c>
      <c r="I41" s="6">
        <v>44328</v>
      </c>
      <c r="J41" s="6"/>
      <c r="K41" s="1">
        <v>45810.718969907408</v>
      </c>
      <c r="L41">
        <v>4.0599999999999996</v>
      </c>
      <c r="M41">
        <v>0</v>
      </c>
      <c r="N41" t="str">
        <f>TEXT(employee_assignment_view_1[[#This Row],[hire_date]],"yyyy")</f>
        <v>2021</v>
      </c>
      <c r="O41" s="6" t="str">
        <f>TEXT(employee_assignment_view_1[[#This Row],[hire_date]],"mmm")</f>
        <v>May</v>
      </c>
    </row>
    <row r="42" spans="1:15" x14ac:dyDescent="0.25">
      <c r="A42">
        <v>41</v>
      </c>
      <c r="B42" t="s">
        <v>131</v>
      </c>
      <c r="C42" t="s">
        <v>98</v>
      </c>
      <c r="D42" t="s">
        <v>3</v>
      </c>
      <c r="E42" t="s">
        <v>61</v>
      </c>
      <c r="F42" t="s">
        <v>62</v>
      </c>
      <c r="G42" t="s">
        <v>63</v>
      </c>
      <c r="H42" t="s">
        <v>14</v>
      </c>
      <c r="I42" s="6">
        <v>44627</v>
      </c>
      <c r="J42" s="6"/>
      <c r="K42" s="1">
        <v>45810.718969907408</v>
      </c>
      <c r="L42">
        <v>3.24</v>
      </c>
      <c r="M42">
        <v>0</v>
      </c>
      <c r="N42" t="str">
        <f>TEXT(employee_assignment_view_1[[#This Row],[hire_date]],"yyyy")</f>
        <v>2022</v>
      </c>
      <c r="O42" s="6" t="str">
        <f>TEXT(employee_assignment_view_1[[#This Row],[hire_date]],"mmm")</f>
        <v>Mar</v>
      </c>
    </row>
    <row r="43" spans="1:15" x14ac:dyDescent="0.25">
      <c r="A43">
        <v>42</v>
      </c>
      <c r="B43" t="s">
        <v>131</v>
      </c>
      <c r="C43" t="s">
        <v>132</v>
      </c>
      <c r="D43" t="s">
        <v>3</v>
      </c>
      <c r="E43" t="s">
        <v>133</v>
      </c>
      <c r="F43" t="s">
        <v>62</v>
      </c>
      <c r="G43" t="s">
        <v>63</v>
      </c>
      <c r="H43" t="s">
        <v>14</v>
      </c>
      <c r="I43" s="6">
        <v>43101</v>
      </c>
      <c r="J43" s="6"/>
      <c r="K43" s="1">
        <v>45810.718969907408</v>
      </c>
      <c r="L43">
        <v>7.42</v>
      </c>
      <c r="M43">
        <v>0</v>
      </c>
      <c r="N43" t="str">
        <f>TEXT(employee_assignment_view_1[[#This Row],[hire_date]],"yyyy")</f>
        <v>2018</v>
      </c>
      <c r="O43" s="6" t="str">
        <f>TEXT(employee_assignment_view_1[[#This Row],[hire_date]],"mmm")</f>
        <v>Jan</v>
      </c>
    </row>
    <row r="44" spans="1:15" x14ac:dyDescent="0.25">
      <c r="A44">
        <v>43</v>
      </c>
      <c r="B44" t="s">
        <v>17</v>
      </c>
      <c r="C44" t="s">
        <v>98</v>
      </c>
      <c r="D44" t="s">
        <v>3</v>
      </c>
      <c r="E44" t="s">
        <v>134</v>
      </c>
      <c r="F44" t="s">
        <v>62</v>
      </c>
      <c r="G44" t="s">
        <v>63</v>
      </c>
      <c r="H44" t="s">
        <v>14</v>
      </c>
      <c r="I44" s="6">
        <v>43105</v>
      </c>
      <c r="J44" s="6"/>
      <c r="K44" s="1">
        <v>45810.718969907408</v>
      </c>
      <c r="L44">
        <v>7.41</v>
      </c>
      <c r="M44">
        <v>0</v>
      </c>
      <c r="N44" t="str">
        <f>TEXT(employee_assignment_view_1[[#This Row],[hire_date]],"yyyy")</f>
        <v>2018</v>
      </c>
      <c r="O44" s="6" t="str">
        <f>TEXT(employee_assignment_view_1[[#This Row],[hire_date]],"mmm")</f>
        <v>Jan</v>
      </c>
    </row>
    <row r="45" spans="1:15" x14ac:dyDescent="0.25">
      <c r="A45">
        <v>44</v>
      </c>
      <c r="B45" t="s">
        <v>129</v>
      </c>
      <c r="C45" t="s">
        <v>130</v>
      </c>
      <c r="D45" t="s">
        <v>4</v>
      </c>
      <c r="E45" t="s">
        <v>114</v>
      </c>
      <c r="F45" t="s">
        <v>62</v>
      </c>
      <c r="G45" t="s">
        <v>63</v>
      </c>
      <c r="H45" t="s">
        <v>14</v>
      </c>
      <c r="I45" s="6">
        <v>43109</v>
      </c>
      <c r="J45" s="6"/>
      <c r="K45" s="1">
        <v>45810.718969907408</v>
      </c>
      <c r="L45">
        <v>7.39</v>
      </c>
      <c r="M45">
        <v>0</v>
      </c>
      <c r="N45" t="str">
        <f>TEXT(employee_assignment_view_1[[#This Row],[hire_date]],"yyyy")</f>
        <v>2018</v>
      </c>
      <c r="O45" s="6" t="str">
        <f>TEXT(employee_assignment_view_1[[#This Row],[hire_date]],"mmm")</f>
        <v>Jan</v>
      </c>
    </row>
    <row r="46" spans="1:15" x14ac:dyDescent="0.25">
      <c r="A46">
        <v>45</v>
      </c>
      <c r="B46" t="s">
        <v>135</v>
      </c>
      <c r="C46" t="s">
        <v>101</v>
      </c>
      <c r="D46" t="s">
        <v>4</v>
      </c>
      <c r="E46" t="s">
        <v>136</v>
      </c>
      <c r="F46" t="s">
        <v>62</v>
      </c>
      <c r="G46" t="s">
        <v>63</v>
      </c>
      <c r="H46" t="s">
        <v>14</v>
      </c>
      <c r="I46" s="6">
        <v>43123</v>
      </c>
      <c r="J46" s="6"/>
      <c r="K46" s="1">
        <v>45810.718969907408</v>
      </c>
      <c r="L46">
        <v>7.36</v>
      </c>
      <c r="M46">
        <v>0</v>
      </c>
      <c r="N46" t="str">
        <f>TEXT(employee_assignment_view_1[[#This Row],[hire_date]],"yyyy")</f>
        <v>2018</v>
      </c>
      <c r="O46" s="6" t="str">
        <f>TEXT(employee_assignment_view_1[[#This Row],[hire_date]],"mmm")</f>
        <v>Jan</v>
      </c>
    </row>
    <row r="47" spans="1:15" x14ac:dyDescent="0.25">
      <c r="A47">
        <v>46</v>
      </c>
      <c r="B47" t="s">
        <v>137</v>
      </c>
      <c r="C47" t="s">
        <v>18</v>
      </c>
      <c r="D47" t="s">
        <v>3</v>
      </c>
      <c r="E47" t="s">
        <v>134</v>
      </c>
      <c r="F47" t="s">
        <v>62</v>
      </c>
      <c r="G47" t="s">
        <v>63</v>
      </c>
      <c r="H47" t="s">
        <v>14</v>
      </c>
      <c r="I47" s="6">
        <v>43138</v>
      </c>
      <c r="J47" s="6"/>
      <c r="K47" s="1">
        <v>45810.718969907408</v>
      </c>
      <c r="L47">
        <v>7.32</v>
      </c>
      <c r="M47">
        <v>0</v>
      </c>
      <c r="N47" t="str">
        <f>TEXT(employee_assignment_view_1[[#This Row],[hire_date]],"yyyy")</f>
        <v>2018</v>
      </c>
      <c r="O47" s="6" t="str">
        <f>TEXT(employee_assignment_view_1[[#This Row],[hire_date]],"mmm")</f>
        <v>Feb</v>
      </c>
    </row>
    <row r="48" spans="1:15" x14ac:dyDescent="0.25">
      <c r="A48">
        <v>47</v>
      </c>
      <c r="B48" t="s">
        <v>138</v>
      </c>
      <c r="C48" t="s">
        <v>139</v>
      </c>
      <c r="D48" t="s">
        <v>3</v>
      </c>
      <c r="E48" t="s">
        <v>133</v>
      </c>
      <c r="F48" t="s">
        <v>62</v>
      </c>
      <c r="G48" t="s">
        <v>63</v>
      </c>
      <c r="H48" t="s">
        <v>14</v>
      </c>
      <c r="I48" s="6">
        <v>43159</v>
      </c>
      <c r="J48" s="6"/>
      <c r="K48" s="1">
        <v>45810.718969907408</v>
      </c>
      <c r="L48">
        <v>7.26</v>
      </c>
      <c r="M48">
        <v>0</v>
      </c>
      <c r="N48" t="str">
        <f>TEXT(employee_assignment_view_1[[#This Row],[hire_date]],"yyyy")</f>
        <v>2018</v>
      </c>
      <c r="O48" s="6" t="str">
        <f>TEXT(employee_assignment_view_1[[#This Row],[hire_date]],"mmm")</f>
        <v>Feb</v>
      </c>
    </row>
    <row r="49" spans="1:15" x14ac:dyDescent="0.25">
      <c r="A49">
        <v>48</v>
      </c>
      <c r="B49" t="s">
        <v>140</v>
      </c>
      <c r="C49" t="s">
        <v>141</v>
      </c>
      <c r="D49" t="s">
        <v>3</v>
      </c>
      <c r="E49" t="s">
        <v>114</v>
      </c>
      <c r="F49" t="s">
        <v>62</v>
      </c>
      <c r="G49" t="s">
        <v>63</v>
      </c>
      <c r="H49" t="s">
        <v>14</v>
      </c>
      <c r="I49" s="6">
        <v>43167</v>
      </c>
      <c r="J49" s="6"/>
      <c r="K49" s="1">
        <v>45810.718969907408</v>
      </c>
      <c r="L49">
        <v>7.24</v>
      </c>
      <c r="M49">
        <v>0</v>
      </c>
      <c r="N49" t="str">
        <f>TEXT(employee_assignment_view_1[[#This Row],[hire_date]],"yyyy")</f>
        <v>2018</v>
      </c>
      <c r="O49" s="6" t="str">
        <f>TEXT(employee_assignment_view_1[[#This Row],[hire_date]],"mmm")</f>
        <v>Mar</v>
      </c>
    </row>
    <row r="50" spans="1:15" x14ac:dyDescent="0.25">
      <c r="A50">
        <v>49</v>
      </c>
      <c r="B50" t="s">
        <v>142</v>
      </c>
      <c r="C50" t="s">
        <v>143</v>
      </c>
      <c r="D50" t="s">
        <v>3</v>
      </c>
      <c r="E50" t="s">
        <v>144</v>
      </c>
      <c r="F50" t="s">
        <v>62</v>
      </c>
      <c r="G50" t="s">
        <v>63</v>
      </c>
      <c r="H50" t="s">
        <v>14</v>
      </c>
      <c r="I50" s="6">
        <v>43184</v>
      </c>
      <c r="J50" s="6"/>
      <c r="K50" s="1">
        <v>45810.718969907408</v>
      </c>
      <c r="L50">
        <v>7.19</v>
      </c>
      <c r="M50">
        <v>0</v>
      </c>
      <c r="N50" t="str">
        <f>TEXT(employee_assignment_view_1[[#This Row],[hire_date]],"yyyy")</f>
        <v>2018</v>
      </c>
      <c r="O50" s="6" t="str">
        <f>TEXT(employee_assignment_view_1[[#This Row],[hire_date]],"mmm")</f>
        <v>Mar</v>
      </c>
    </row>
    <row r="51" spans="1:15" x14ac:dyDescent="0.25">
      <c r="A51">
        <v>50</v>
      </c>
      <c r="B51" t="s">
        <v>145</v>
      </c>
      <c r="C51" t="s">
        <v>146</v>
      </c>
      <c r="D51" t="s">
        <v>4</v>
      </c>
      <c r="E51" t="s">
        <v>136</v>
      </c>
      <c r="F51" t="s">
        <v>62</v>
      </c>
      <c r="G51" t="s">
        <v>63</v>
      </c>
      <c r="H51" t="s">
        <v>14</v>
      </c>
      <c r="I51" s="6">
        <v>43189</v>
      </c>
      <c r="J51" s="6"/>
      <c r="K51" s="1">
        <v>45810.718969907408</v>
      </c>
      <c r="L51">
        <v>7.18</v>
      </c>
      <c r="M51">
        <v>0</v>
      </c>
      <c r="N51" t="str">
        <f>TEXT(employee_assignment_view_1[[#This Row],[hire_date]],"yyyy")</f>
        <v>2018</v>
      </c>
      <c r="O51" s="6" t="str">
        <f>TEXT(employee_assignment_view_1[[#This Row],[hire_date]],"mmm")</f>
        <v>Mar</v>
      </c>
    </row>
    <row r="52" spans="1:15" x14ac:dyDescent="0.25">
      <c r="A52">
        <v>51</v>
      </c>
      <c r="B52" t="s">
        <v>147</v>
      </c>
      <c r="C52" t="s">
        <v>148</v>
      </c>
      <c r="D52" t="s">
        <v>4</v>
      </c>
      <c r="E52" t="s">
        <v>144</v>
      </c>
      <c r="F52" t="s">
        <v>62</v>
      </c>
      <c r="G52" t="s">
        <v>63</v>
      </c>
      <c r="H52" t="s">
        <v>14</v>
      </c>
      <c r="I52" s="6">
        <v>43189</v>
      </c>
      <c r="J52" s="6"/>
      <c r="K52" s="1">
        <v>45810.718969907408</v>
      </c>
      <c r="L52">
        <v>7.18</v>
      </c>
      <c r="M52">
        <v>0</v>
      </c>
      <c r="N52" t="str">
        <f>TEXT(employee_assignment_view_1[[#This Row],[hire_date]],"yyyy")</f>
        <v>2018</v>
      </c>
      <c r="O52" s="6" t="str">
        <f>TEXT(employee_assignment_view_1[[#This Row],[hire_date]],"mmm")</f>
        <v>Mar</v>
      </c>
    </row>
    <row r="53" spans="1:15" x14ac:dyDescent="0.25">
      <c r="A53">
        <v>52</v>
      </c>
      <c r="B53" t="s">
        <v>149</v>
      </c>
      <c r="C53" t="s">
        <v>150</v>
      </c>
      <c r="D53" t="s">
        <v>3</v>
      </c>
      <c r="E53" t="s">
        <v>114</v>
      </c>
      <c r="F53" t="s">
        <v>62</v>
      </c>
      <c r="G53" t="s">
        <v>63</v>
      </c>
      <c r="H53" t="s">
        <v>14</v>
      </c>
      <c r="I53" s="6">
        <v>43195</v>
      </c>
      <c r="J53" s="6"/>
      <c r="K53" s="1">
        <v>45810.718969907408</v>
      </c>
      <c r="L53">
        <v>7.16</v>
      </c>
      <c r="M53">
        <v>0</v>
      </c>
      <c r="N53" t="str">
        <f>TEXT(employee_assignment_view_1[[#This Row],[hire_date]],"yyyy")</f>
        <v>2018</v>
      </c>
      <c r="O53" s="6" t="str">
        <f>TEXT(employee_assignment_view_1[[#This Row],[hire_date]],"mmm")</f>
        <v>Apr</v>
      </c>
    </row>
    <row r="54" spans="1:15" x14ac:dyDescent="0.25">
      <c r="A54">
        <v>53</v>
      </c>
      <c r="B54" t="s">
        <v>151</v>
      </c>
      <c r="C54" t="s">
        <v>152</v>
      </c>
      <c r="D54" t="s">
        <v>3</v>
      </c>
      <c r="E54" t="s">
        <v>153</v>
      </c>
      <c r="F54" t="s">
        <v>62</v>
      </c>
      <c r="G54" t="s">
        <v>63</v>
      </c>
      <c r="H54" t="s">
        <v>14</v>
      </c>
      <c r="I54" s="6">
        <v>43209</v>
      </c>
      <c r="J54" s="6"/>
      <c r="K54" s="1">
        <v>45810.718969907408</v>
      </c>
      <c r="L54">
        <v>7.12</v>
      </c>
      <c r="M54">
        <v>0</v>
      </c>
      <c r="N54" t="str">
        <f>TEXT(employee_assignment_view_1[[#This Row],[hire_date]],"yyyy")</f>
        <v>2018</v>
      </c>
      <c r="O54" s="6" t="str">
        <f>TEXT(employee_assignment_view_1[[#This Row],[hire_date]],"mmm")</f>
        <v>Apr</v>
      </c>
    </row>
    <row r="55" spans="1:15" x14ac:dyDescent="0.25">
      <c r="A55">
        <v>54</v>
      </c>
      <c r="B55" t="s">
        <v>154</v>
      </c>
      <c r="C55" t="s">
        <v>16</v>
      </c>
      <c r="D55" t="s">
        <v>4</v>
      </c>
      <c r="E55" t="s">
        <v>134</v>
      </c>
      <c r="F55" t="s">
        <v>62</v>
      </c>
      <c r="G55" t="s">
        <v>63</v>
      </c>
      <c r="H55" t="s">
        <v>14</v>
      </c>
      <c r="I55" s="6">
        <v>43216</v>
      </c>
      <c r="J55" s="6"/>
      <c r="K55" s="1">
        <v>45810.718969907408</v>
      </c>
      <c r="L55">
        <v>7.1</v>
      </c>
      <c r="M55">
        <v>0</v>
      </c>
      <c r="N55" t="str">
        <f>TEXT(employee_assignment_view_1[[#This Row],[hire_date]],"yyyy")</f>
        <v>2018</v>
      </c>
      <c r="O55" s="6" t="str">
        <f>TEXT(employee_assignment_view_1[[#This Row],[hire_date]],"mmm")</f>
        <v>Apr</v>
      </c>
    </row>
    <row r="56" spans="1:15" x14ac:dyDescent="0.25">
      <c r="A56">
        <v>55</v>
      </c>
      <c r="B56" t="s">
        <v>10</v>
      </c>
      <c r="C56" t="s">
        <v>155</v>
      </c>
      <c r="D56" t="s">
        <v>3</v>
      </c>
      <c r="E56" t="s">
        <v>144</v>
      </c>
      <c r="F56" t="s">
        <v>62</v>
      </c>
      <c r="G56" t="s">
        <v>63</v>
      </c>
      <c r="H56" t="s">
        <v>14</v>
      </c>
      <c r="I56" s="6">
        <v>43228</v>
      </c>
      <c r="J56" s="6"/>
      <c r="K56" s="1">
        <v>45810.718969907408</v>
      </c>
      <c r="L56">
        <v>7.07</v>
      </c>
      <c r="M56">
        <v>0</v>
      </c>
      <c r="N56" t="str">
        <f>TEXT(employee_assignment_view_1[[#This Row],[hire_date]],"yyyy")</f>
        <v>2018</v>
      </c>
      <c r="O56" s="6" t="str">
        <f>TEXT(employee_assignment_view_1[[#This Row],[hire_date]],"mmm")</f>
        <v>May</v>
      </c>
    </row>
    <row r="57" spans="1:15" x14ac:dyDescent="0.25">
      <c r="A57">
        <v>56</v>
      </c>
      <c r="B57" t="s">
        <v>156</v>
      </c>
      <c r="C57" t="s">
        <v>157</v>
      </c>
      <c r="D57" t="s">
        <v>4</v>
      </c>
      <c r="E57" t="s">
        <v>136</v>
      </c>
      <c r="F57" t="s">
        <v>62</v>
      </c>
      <c r="G57" t="s">
        <v>63</v>
      </c>
      <c r="H57" t="s">
        <v>14</v>
      </c>
      <c r="I57" s="6">
        <v>43243</v>
      </c>
      <c r="J57" s="6"/>
      <c r="K57" s="1">
        <v>45810.718969907408</v>
      </c>
      <c r="L57">
        <v>7.03</v>
      </c>
      <c r="M57">
        <v>0</v>
      </c>
      <c r="N57" t="str">
        <f>TEXT(employee_assignment_view_1[[#This Row],[hire_date]],"yyyy")</f>
        <v>2018</v>
      </c>
      <c r="O57" s="6" t="str">
        <f>TEXT(employee_assignment_view_1[[#This Row],[hire_date]],"mmm")</f>
        <v>May</v>
      </c>
    </row>
    <row r="58" spans="1:15" x14ac:dyDescent="0.25">
      <c r="A58">
        <v>57</v>
      </c>
      <c r="B58" t="s">
        <v>158</v>
      </c>
      <c r="C58" t="s">
        <v>159</v>
      </c>
      <c r="D58" t="s">
        <v>4</v>
      </c>
      <c r="E58" t="s">
        <v>144</v>
      </c>
      <c r="F58" t="s">
        <v>62</v>
      </c>
      <c r="G58" t="s">
        <v>63</v>
      </c>
      <c r="H58" t="s">
        <v>14</v>
      </c>
      <c r="I58" s="6">
        <v>43245</v>
      </c>
      <c r="J58" s="6"/>
      <c r="K58" s="1">
        <v>45810.718969907408</v>
      </c>
      <c r="L58">
        <v>7.02</v>
      </c>
      <c r="M58">
        <v>0</v>
      </c>
      <c r="N58" t="str">
        <f>TEXT(employee_assignment_view_1[[#This Row],[hire_date]],"yyyy")</f>
        <v>2018</v>
      </c>
      <c r="O58" s="6" t="str">
        <f>TEXT(employee_assignment_view_1[[#This Row],[hire_date]],"mmm")</f>
        <v>May</v>
      </c>
    </row>
    <row r="59" spans="1:15" x14ac:dyDescent="0.25">
      <c r="A59">
        <v>58</v>
      </c>
      <c r="B59" t="s">
        <v>156</v>
      </c>
      <c r="C59" t="s">
        <v>160</v>
      </c>
      <c r="D59" t="s">
        <v>4</v>
      </c>
      <c r="E59" t="s">
        <v>114</v>
      </c>
      <c r="F59" t="s">
        <v>62</v>
      </c>
      <c r="G59" t="s">
        <v>63</v>
      </c>
      <c r="H59" t="s">
        <v>14</v>
      </c>
      <c r="I59" s="6">
        <v>43256</v>
      </c>
      <c r="J59" s="6"/>
      <c r="K59" s="1">
        <v>45810.718969907408</v>
      </c>
      <c r="L59">
        <v>6.99</v>
      </c>
      <c r="M59">
        <v>0</v>
      </c>
      <c r="N59" t="str">
        <f>TEXT(employee_assignment_view_1[[#This Row],[hire_date]],"yyyy")</f>
        <v>2018</v>
      </c>
      <c r="O59" s="6" t="str">
        <f>TEXT(employee_assignment_view_1[[#This Row],[hire_date]],"mmm")</f>
        <v>Jun</v>
      </c>
    </row>
    <row r="60" spans="1:15" x14ac:dyDescent="0.25">
      <c r="A60">
        <v>59</v>
      </c>
      <c r="B60" t="s">
        <v>161</v>
      </c>
      <c r="C60" t="s">
        <v>162</v>
      </c>
      <c r="D60" t="s">
        <v>3</v>
      </c>
      <c r="E60" t="s">
        <v>114</v>
      </c>
      <c r="F60" t="s">
        <v>62</v>
      </c>
      <c r="G60" t="s">
        <v>63</v>
      </c>
      <c r="H60" t="s">
        <v>14</v>
      </c>
      <c r="I60" s="6">
        <v>43257</v>
      </c>
      <c r="J60" s="6"/>
      <c r="K60" s="1">
        <v>45810.718969907408</v>
      </c>
      <c r="L60">
        <v>6.99</v>
      </c>
      <c r="M60">
        <v>0</v>
      </c>
      <c r="N60" t="str">
        <f>TEXT(employee_assignment_view_1[[#This Row],[hire_date]],"yyyy")</f>
        <v>2018</v>
      </c>
      <c r="O60" s="6" t="str">
        <f>TEXT(employee_assignment_view_1[[#This Row],[hire_date]],"mmm")</f>
        <v>Jun</v>
      </c>
    </row>
    <row r="61" spans="1:15" x14ac:dyDescent="0.25">
      <c r="A61">
        <v>60</v>
      </c>
      <c r="B61" t="s">
        <v>163</v>
      </c>
      <c r="C61" t="s">
        <v>164</v>
      </c>
      <c r="D61" t="s">
        <v>4</v>
      </c>
      <c r="E61" t="s">
        <v>153</v>
      </c>
      <c r="F61" t="s">
        <v>62</v>
      </c>
      <c r="G61" t="s">
        <v>63</v>
      </c>
      <c r="H61" t="s">
        <v>14</v>
      </c>
      <c r="I61" s="6">
        <v>43264</v>
      </c>
      <c r="J61" s="6"/>
      <c r="K61" s="1">
        <v>45810.718969907408</v>
      </c>
      <c r="L61">
        <v>6.97</v>
      </c>
      <c r="M61">
        <v>0</v>
      </c>
      <c r="N61" t="str">
        <f>TEXT(employee_assignment_view_1[[#This Row],[hire_date]],"yyyy")</f>
        <v>2018</v>
      </c>
      <c r="O61" s="6" t="str">
        <f>TEXT(employee_assignment_view_1[[#This Row],[hire_date]],"mmm")</f>
        <v>Jun</v>
      </c>
    </row>
    <row r="62" spans="1:15" x14ac:dyDescent="0.25">
      <c r="A62">
        <v>61</v>
      </c>
      <c r="B62" t="s">
        <v>19</v>
      </c>
      <c r="C62" t="s">
        <v>165</v>
      </c>
      <c r="D62" t="s">
        <v>4</v>
      </c>
      <c r="E62" t="s">
        <v>153</v>
      </c>
      <c r="F62" t="s">
        <v>62</v>
      </c>
      <c r="G62" t="s">
        <v>63</v>
      </c>
      <c r="H62" t="s">
        <v>14</v>
      </c>
      <c r="I62" s="6">
        <v>43264</v>
      </c>
      <c r="J62" s="6"/>
      <c r="K62" s="1">
        <v>45810.718969907408</v>
      </c>
      <c r="L62">
        <v>6.97</v>
      </c>
      <c r="M62">
        <v>0</v>
      </c>
      <c r="N62" t="str">
        <f>TEXT(employee_assignment_view_1[[#This Row],[hire_date]],"yyyy")</f>
        <v>2018</v>
      </c>
      <c r="O62" s="6" t="str">
        <f>TEXT(employee_assignment_view_1[[#This Row],[hire_date]],"mmm")</f>
        <v>Jun</v>
      </c>
    </row>
    <row r="63" spans="1:15" x14ac:dyDescent="0.25">
      <c r="A63">
        <v>62</v>
      </c>
      <c r="B63" t="s">
        <v>20</v>
      </c>
      <c r="C63" t="s">
        <v>21</v>
      </c>
      <c r="D63" t="s">
        <v>3</v>
      </c>
      <c r="E63" t="s">
        <v>136</v>
      </c>
      <c r="F63" t="s">
        <v>62</v>
      </c>
      <c r="G63" t="s">
        <v>63</v>
      </c>
      <c r="H63" t="s">
        <v>14</v>
      </c>
      <c r="I63" s="6">
        <v>43276</v>
      </c>
      <c r="J63" s="6">
        <v>43846</v>
      </c>
      <c r="K63" s="1">
        <v>45810.718969907408</v>
      </c>
      <c r="L63">
        <v>6.94</v>
      </c>
      <c r="M63">
        <v>0</v>
      </c>
      <c r="N63" t="str">
        <f>TEXT(employee_assignment_view_1[[#This Row],[hire_date]],"yyyy")</f>
        <v>2018</v>
      </c>
      <c r="O63" s="6" t="str">
        <f>TEXT(employee_assignment_view_1[[#This Row],[hire_date]],"mmm")</f>
        <v>Jun</v>
      </c>
    </row>
    <row r="64" spans="1:15" x14ac:dyDescent="0.25">
      <c r="A64">
        <v>63</v>
      </c>
      <c r="B64" t="s">
        <v>166</v>
      </c>
      <c r="C64" t="s">
        <v>167</v>
      </c>
      <c r="D64" t="s">
        <v>4</v>
      </c>
      <c r="E64" t="s">
        <v>114</v>
      </c>
      <c r="F64" t="s">
        <v>62</v>
      </c>
      <c r="G64" t="s">
        <v>63</v>
      </c>
      <c r="H64" t="s">
        <v>14</v>
      </c>
      <c r="I64" s="6">
        <v>43279</v>
      </c>
      <c r="J64" s="6">
        <v>44262</v>
      </c>
      <c r="K64" s="1">
        <v>45810.718969907408</v>
      </c>
      <c r="L64">
        <v>6.93</v>
      </c>
      <c r="M64">
        <v>0</v>
      </c>
      <c r="N64" t="str">
        <f>TEXT(employee_assignment_view_1[[#This Row],[hire_date]],"yyyy")</f>
        <v>2018</v>
      </c>
      <c r="O64" s="6" t="str">
        <f>TEXT(employee_assignment_view_1[[#This Row],[hire_date]],"mmm")</f>
        <v>Jun</v>
      </c>
    </row>
    <row r="65" spans="1:15" x14ac:dyDescent="0.25">
      <c r="A65">
        <v>64</v>
      </c>
      <c r="B65" t="s">
        <v>168</v>
      </c>
      <c r="C65" t="s">
        <v>169</v>
      </c>
      <c r="D65" t="s">
        <v>3</v>
      </c>
      <c r="E65" t="s">
        <v>136</v>
      </c>
      <c r="F65" t="s">
        <v>62</v>
      </c>
      <c r="G65" t="s">
        <v>63</v>
      </c>
      <c r="H65" t="s">
        <v>14</v>
      </c>
      <c r="I65" s="6">
        <v>43288</v>
      </c>
      <c r="J65" s="6"/>
      <c r="K65" s="1">
        <v>45810.718969907408</v>
      </c>
      <c r="L65">
        <v>6.9</v>
      </c>
      <c r="M65">
        <v>0</v>
      </c>
      <c r="N65" t="str">
        <f>TEXT(employee_assignment_view_1[[#This Row],[hire_date]],"yyyy")</f>
        <v>2018</v>
      </c>
      <c r="O65" s="6" t="str">
        <f>TEXT(employee_assignment_view_1[[#This Row],[hire_date]],"mmm")</f>
        <v>Jul</v>
      </c>
    </row>
    <row r="66" spans="1:15" x14ac:dyDescent="0.25">
      <c r="A66">
        <v>65</v>
      </c>
      <c r="B66" t="s">
        <v>170</v>
      </c>
      <c r="C66" t="s">
        <v>171</v>
      </c>
      <c r="D66" t="s">
        <v>4</v>
      </c>
      <c r="E66" t="s">
        <v>153</v>
      </c>
      <c r="F66" t="s">
        <v>62</v>
      </c>
      <c r="G66" t="s">
        <v>63</v>
      </c>
      <c r="H66" t="s">
        <v>14</v>
      </c>
      <c r="I66" s="6">
        <v>43296</v>
      </c>
      <c r="J66" s="6">
        <v>43415</v>
      </c>
      <c r="K66" s="1">
        <v>45810.718969907408</v>
      </c>
      <c r="L66">
        <v>6.88</v>
      </c>
      <c r="M66">
        <v>0</v>
      </c>
      <c r="N66" t="str">
        <f>TEXT(employee_assignment_view_1[[#This Row],[hire_date]],"yyyy")</f>
        <v>2018</v>
      </c>
      <c r="O66" s="6" t="str">
        <f>TEXT(employee_assignment_view_1[[#This Row],[hire_date]],"mmm")</f>
        <v>Jul</v>
      </c>
    </row>
    <row r="67" spans="1:15" x14ac:dyDescent="0.25">
      <c r="A67">
        <v>66</v>
      </c>
      <c r="B67" t="s">
        <v>172</v>
      </c>
      <c r="C67" t="s">
        <v>173</v>
      </c>
      <c r="D67" t="s">
        <v>4</v>
      </c>
      <c r="E67" t="s">
        <v>144</v>
      </c>
      <c r="F67" t="s">
        <v>62</v>
      </c>
      <c r="G67" t="s">
        <v>63</v>
      </c>
      <c r="H67" t="s">
        <v>14</v>
      </c>
      <c r="I67" s="6">
        <v>43298</v>
      </c>
      <c r="J67" s="6"/>
      <c r="K67" s="1">
        <v>45810.718969907408</v>
      </c>
      <c r="L67">
        <v>6.88</v>
      </c>
      <c r="M67">
        <v>0</v>
      </c>
      <c r="N67" t="str">
        <f>TEXT(employee_assignment_view_1[[#This Row],[hire_date]],"yyyy")</f>
        <v>2018</v>
      </c>
      <c r="O67" s="6" t="str">
        <f>TEXT(employee_assignment_view_1[[#This Row],[hire_date]],"mmm")</f>
        <v>Jul</v>
      </c>
    </row>
    <row r="68" spans="1:15" x14ac:dyDescent="0.25">
      <c r="A68">
        <v>67</v>
      </c>
      <c r="B68" t="s">
        <v>174</v>
      </c>
      <c r="C68" t="s">
        <v>175</v>
      </c>
      <c r="D68" t="s">
        <v>4</v>
      </c>
      <c r="E68" t="s">
        <v>114</v>
      </c>
      <c r="F68" t="s">
        <v>62</v>
      </c>
      <c r="G68" t="s">
        <v>63</v>
      </c>
      <c r="H68" t="s">
        <v>14</v>
      </c>
      <c r="I68" s="6">
        <v>43311</v>
      </c>
      <c r="J68" s="6"/>
      <c r="K68" s="1">
        <v>45810.718969907408</v>
      </c>
      <c r="L68">
        <v>6.84</v>
      </c>
      <c r="M68">
        <v>0</v>
      </c>
      <c r="N68" t="str">
        <f>TEXT(employee_assignment_view_1[[#This Row],[hire_date]],"yyyy")</f>
        <v>2018</v>
      </c>
      <c r="O68" s="6" t="str">
        <f>TEXT(employee_assignment_view_1[[#This Row],[hire_date]],"mmm")</f>
        <v>Jul</v>
      </c>
    </row>
    <row r="69" spans="1:15" x14ac:dyDescent="0.25">
      <c r="A69">
        <v>68</v>
      </c>
      <c r="B69" t="s">
        <v>176</v>
      </c>
      <c r="C69" t="s">
        <v>177</v>
      </c>
      <c r="D69" t="s">
        <v>3</v>
      </c>
      <c r="E69" t="s">
        <v>114</v>
      </c>
      <c r="F69" t="s">
        <v>58</v>
      </c>
      <c r="G69" t="s">
        <v>56</v>
      </c>
      <c r="H69" t="s">
        <v>12</v>
      </c>
      <c r="I69" s="6">
        <v>43314</v>
      </c>
      <c r="J69" s="6"/>
      <c r="K69" s="1">
        <v>45810.724143518521</v>
      </c>
      <c r="L69">
        <v>6.83</v>
      </c>
      <c r="M69">
        <v>0</v>
      </c>
      <c r="N69" t="str">
        <f>TEXT(employee_assignment_view_1[[#This Row],[hire_date]],"yyyy")</f>
        <v>2018</v>
      </c>
      <c r="O69" s="6" t="str">
        <f>TEXT(employee_assignment_view_1[[#This Row],[hire_date]],"mmm")</f>
        <v>Aug</v>
      </c>
    </row>
    <row r="70" spans="1:15" x14ac:dyDescent="0.25">
      <c r="A70">
        <v>69</v>
      </c>
      <c r="B70" t="s">
        <v>17</v>
      </c>
      <c r="C70" t="s">
        <v>178</v>
      </c>
      <c r="D70" t="s">
        <v>3</v>
      </c>
      <c r="E70" t="s">
        <v>134</v>
      </c>
      <c r="F70" t="s">
        <v>58</v>
      </c>
      <c r="G70" t="s">
        <v>56</v>
      </c>
      <c r="H70" t="s">
        <v>12</v>
      </c>
      <c r="I70" s="6">
        <v>43322</v>
      </c>
      <c r="J70" s="6"/>
      <c r="K70" s="1">
        <v>45810.724143518521</v>
      </c>
      <c r="L70">
        <v>6.81</v>
      </c>
      <c r="M70">
        <v>0</v>
      </c>
      <c r="N70" t="str">
        <f>TEXT(employee_assignment_view_1[[#This Row],[hire_date]],"yyyy")</f>
        <v>2018</v>
      </c>
      <c r="O70" s="6" t="str">
        <f>TEXT(employee_assignment_view_1[[#This Row],[hire_date]],"mmm")</f>
        <v>Aug</v>
      </c>
    </row>
    <row r="71" spans="1:15" x14ac:dyDescent="0.25">
      <c r="A71">
        <v>70</v>
      </c>
      <c r="B71" t="s">
        <v>179</v>
      </c>
      <c r="C71" t="s">
        <v>6</v>
      </c>
      <c r="D71" t="s">
        <v>3</v>
      </c>
      <c r="E71" t="s">
        <v>144</v>
      </c>
      <c r="F71" t="s">
        <v>58</v>
      </c>
      <c r="G71" t="s">
        <v>56</v>
      </c>
      <c r="H71" t="s">
        <v>12</v>
      </c>
      <c r="I71" s="6">
        <v>43324</v>
      </c>
      <c r="J71" s="6"/>
      <c r="K71" s="1">
        <v>45810.851099537038</v>
      </c>
      <c r="L71">
        <v>6.81</v>
      </c>
      <c r="M71">
        <v>0</v>
      </c>
      <c r="N71" t="str">
        <f>TEXT(employee_assignment_view_1[[#This Row],[hire_date]],"yyyy")</f>
        <v>2018</v>
      </c>
      <c r="O71" s="6" t="str">
        <f>TEXT(employee_assignment_view_1[[#This Row],[hire_date]],"mmm")</f>
        <v>Aug</v>
      </c>
    </row>
    <row r="72" spans="1:15" x14ac:dyDescent="0.25">
      <c r="A72">
        <v>71</v>
      </c>
      <c r="B72" t="s">
        <v>120</v>
      </c>
      <c r="C72" t="s">
        <v>180</v>
      </c>
      <c r="D72" t="s">
        <v>3</v>
      </c>
      <c r="E72" t="s">
        <v>144</v>
      </c>
      <c r="F72" t="s">
        <v>58</v>
      </c>
      <c r="G72" t="s">
        <v>56</v>
      </c>
      <c r="H72" t="s">
        <v>12</v>
      </c>
      <c r="I72" s="6">
        <v>43343</v>
      </c>
      <c r="J72" s="6"/>
      <c r="K72" s="1">
        <v>45810.851099537038</v>
      </c>
      <c r="L72">
        <v>6.75</v>
      </c>
      <c r="M72">
        <v>0</v>
      </c>
      <c r="N72" t="str">
        <f>TEXT(employee_assignment_view_1[[#This Row],[hire_date]],"yyyy")</f>
        <v>2018</v>
      </c>
      <c r="O72" s="6" t="str">
        <f>TEXT(employee_assignment_view_1[[#This Row],[hire_date]],"mmm")</f>
        <v>Aug</v>
      </c>
    </row>
    <row r="73" spans="1:15" x14ac:dyDescent="0.25">
      <c r="A73">
        <v>72</v>
      </c>
      <c r="B73" t="s">
        <v>181</v>
      </c>
      <c r="C73" t="s">
        <v>182</v>
      </c>
      <c r="D73" t="s">
        <v>3</v>
      </c>
      <c r="E73" t="s">
        <v>134</v>
      </c>
      <c r="F73" t="s">
        <v>58</v>
      </c>
      <c r="G73" t="s">
        <v>56</v>
      </c>
      <c r="H73" t="s">
        <v>12</v>
      </c>
      <c r="I73" s="6">
        <v>43381</v>
      </c>
      <c r="J73" s="6"/>
      <c r="K73" s="1">
        <v>45810.851099537038</v>
      </c>
      <c r="L73">
        <v>6.65</v>
      </c>
      <c r="M73">
        <v>0</v>
      </c>
      <c r="N73" t="str">
        <f>TEXT(employee_assignment_view_1[[#This Row],[hire_date]],"yyyy")</f>
        <v>2018</v>
      </c>
      <c r="O73" s="6" t="str">
        <f>TEXT(employee_assignment_view_1[[#This Row],[hire_date]],"mmm")</f>
        <v>Oct</v>
      </c>
    </row>
    <row r="74" spans="1:15" x14ac:dyDescent="0.25">
      <c r="A74">
        <v>73</v>
      </c>
      <c r="B74" t="s">
        <v>135</v>
      </c>
      <c r="C74" t="s">
        <v>183</v>
      </c>
      <c r="D74" t="s">
        <v>4</v>
      </c>
      <c r="E74" t="s">
        <v>134</v>
      </c>
      <c r="F74" t="s">
        <v>58</v>
      </c>
      <c r="G74" t="s">
        <v>56</v>
      </c>
      <c r="H74" t="s">
        <v>12</v>
      </c>
      <c r="I74" s="6">
        <v>43386</v>
      </c>
      <c r="J74" s="6"/>
      <c r="K74" s="1">
        <v>45810.851099537038</v>
      </c>
      <c r="L74">
        <v>6.64</v>
      </c>
      <c r="M74">
        <v>0</v>
      </c>
      <c r="N74" t="str">
        <f>TEXT(employee_assignment_view_1[[#This Row],[hire_date]],"yyyy")</f>
        <v>2018</v>
      </c>
      <c r="O74" s="6" t="str">
        <f>TEXT(employee_assignment_view_1[[#This Row],[hire_date]],"mmm")</f>
        <v>Oct</v>
      </c>
    </row>
    <row r="75" spans="1:15" x14ac:dyDescent="0.25">
      <c r="A75">
        <v>74</v>
      </c>
      <c r="B75" t="s">
        <v>184</v>
      </c>
      <c r="C75" t="s">
        <v>185</v>
      </c>
      <c r="D75" t="s">
        <v>3</v>
      </c>
      <c r="E75" t="s">
        <v>144</v>
      </c>
      <c r="F75" t="s">
        <v>58</v>
      </c>
      <c r="G75" t="s">
        <v>56</v>
      </c>
      <c r="H75" t="s">
        <v>12</v>
      </c>
      <c r="I75" s="6">
        <v>43401</v>
      </c>
      <c r="J75" s="6">
        <v>44470</v>
      </c>
      <c r="K75" s="1">
        <v>45810.851099537038</v>
      </c>
      <c r="L75">
        <v>6.6</v>
      </c>
      <c r="M75">
        <v>0</v>
      </c>
      <c r="N75" t="str">
        <f>TEXT(employee_assignment_view_1[[#This Row],[hire_date]],"yyyy")</f>
        <v>2018</v>
      </c>
      <c r="O75" s="6" t="str">
        <f>TEXT(employee_assignment_view_1[[#This Row],[hire_date]],"mmm")</f>
        <v>Oct</v>
      </c>
    </row>
    <row r="76" spans="1:15" x14ac:dyDescent="0.25">
      <c r="A76">
        <v>75</v>
      </c>
      <c r="B76" t="s">
        <v>22</v>
      </c>
      <c r="C76" t="s">
        <v>23</v>
      </c>
      <c r="D76" t="s">
        <v>4</v>
      </c>
      <c r="E76" t="s">
        <v>136</v>
      </c>
      <c r="F76" t="s">
        <v>58</v>
      </c>
      <c r="G76" t="s">
        <v>56</v>
      </c>
      <c r="H76" t="s">
        <v>12</v>
      </c>
      <c r="I76" s="6">
        <v>43401</v>
      </c>
      <c r="J76" s="6"/>
      <c r="K76" s="1">
        <v>45810.851099537038</v>
      </c>
      <c r="L76">
        <v>6.6</v>
      </c>
      <c r="M76">
        <v>0</v>
      </c>
      <c r="N76" t="str">
        <f>TEXT(employee_assignment_view_1[[#This Row],[hire_date]],"yyyy")</f>
        <v>2018</v>
      </c>
      <c r="O76" s="6" t="str">
        <f>TEXT(employee_assignment_view_1[[#This Row],[hire_date]],"mmm")</f>
        <v>Oct</v>
      </c>
    </row>
    <row r="77" spans="1:15" x14ac:dyDescent="0.25">
      <c r="A77">
        <v>76</v>
      </c>
      <c r="B77" t="s">
        <v>24</v>
      </c>
      <c r="C77" t="s">
        <v>25</v>
      </c>
      <c r="D77" t="s">
        <v>3</v>
      </c>
      <c r="E77" t="s">
        <v>136</v>
      </c>
      <c r="F77" t="s">
        <v>58</v>
      </c>
      <c r="G77" t="s">
        <v>56</v>
      </c>
      <c r="H77" t="s">
        <v>12</v>
      </c>
      <c r="I77" s="6">
        <v>43410</v>
      </c>
      <c r="J77" s="6"/>
      <c r="K77" s="1">
        <v>45810.851099537038</v>
      </c>
      <c r="L77">
        <v>6.57</v>
      </c>
      <c r="M77">
        <v>0</v>
      </c>
      <c r="N77" t="str">
        <f>TEXT(employee_assignment_view_1[[#This Row],[hire_date]],"yyyy")</f>
        <v>2018</v>
      </c>
      <c r="O77" s="6" t="str">
        <f>TEXT(employee_assignment_view_1[[#This Row],[hire_date]],"mmm")</f>
        <v>Nov</v>
      </c>
    </row>
    <row r="78" spans="1:15" x14ac:dyDescent="0.25">
      <c r="A78">
        <v>77</v>
      </c>
      <c r="B78" t="s">
        <v>186</v>
      </c>
      <c r="C78" t="s">
        <v>187</v>
      </c>
      <c r="D78" t="s">
        <v>4</v>
      </c>
      <c r="E78" t="s">
        <v>114</v>
      </c>
      <c r="F78" t="s">
        <v>58</v>
      </c>
      <c r="G78" t="s">
        <v>56</v>
      </c>
      <c r="H78" t="s">
        <v>12</v>
      </c>
      <c r="I78" s="6">
        <v>43436</v>
      </c>
      <c r="J78" s="6"/>
      <c r="K78" s="1">
        <v>45810.851099537038</v>
      </c>
      <c r="L78">
        <v>6.5</v>
      </c>
      <c r="M78">
        <v>0</v>
      </c>
      <c r="N78" t="str">
        <f>TEXT(employee_assignment_view_1[[#This Row],[hire_date]],"yyyy")</f>
        <v>2018</v>
      </c>
      <c r="O78" s="6" t="str">
        <f>TEXT(employee_assignment_view_1[[#This Row],[hire_date]],"mmm")</f>
        <v>Dec</v>
      </c>
    </row>
    <row r="79" spans="1:15" x14ac:dyDescent="0.25">
      <c r="A79">
        <v>78</v>
      </c>
      <c r="B79" t="s">
        <v>188</v>
      </c>
      <c r="C79" t="s">
        <v>189</v>
      </c>
      <c r="D79" t="s">
        <v>4</v>
      </c>
      <c r="E79" t="s">
        <v>136</v>
      </c>
      <c r="F79" t="s">
        <v>58</v>
      </c>
      <c r="G79" t="s">
        <v>56</v>
      </c>
      <c r="H79" t="s">
        <v>12</v>
      </c>
      <c r="I79" s="6">
        <v>43441</v>
      </c>
      <c r="J79" s="6"/>
      <c r="K79" s="1">
        <v>45810.851099537038</v>
      </c>
      <c r="L79">
        <v>6.49</v>
      </c>
      <c r="M79">
        <v>0</v>
      </c>
      <c r="N79" t="str">
        <f>TEXT(employee_assignment_view_1[[#This Row],[hire_date]],"yyyy")</f>
        <v>2018</v>
      </c>
      <c r="O79" s="6" t="str">
        <f>TEXT(employee_assignment_view_1[[#This Row],[hire_date]],"mmm")</f>
        <v>Dec</v>
      </c>
    </row>
    <row r="80" spans="1:15" x14ac:dyDescent="0.25">
      <c r="A80">
        <v>79</v>
      </c>
      <c r="B80" t="s">
        <v>190</v>
      </c>
      <c r="C80" t="s">
        <v>191</v>
      </c>
      <c r="D80" t="s">
        <v>3</v>
      </c>
      <c r="E80" t="s">
        <v>134</v>
      </c>
      <c r="F80" t="s">
        <v>58</v>
      </c>
      <c r="G80" t="s">
        <v>56</v>
      </c>
      <c r="H80" t="s">
        <v>12</v>
      </c>
      <c r="I80" s="6">
        <v>43461</v>
      </c>
      <c r="J80" s="6"/>
      <c r="K80" s="1">
        <v>45810.851099537038</v>
      </c>
      <c r="L80">
        <v>6.43</v>
      </c>
      <c r="M80">
        <v>0</v>
      </c>
      <c r="N80" t="str">
        <f>TEXT(employee_assignment_view_1[[#This Row],[hire_date]],"yyyy")</f>
        <v>2018</v>
      </c>
      <c r="O80" s="6" t="str">
        <f>TEXT(employee_assignment_view_1[[#This Row],[hire_date]],"mmm")</f>
        <v>Dec</v>
      </c>
    </row>
    <row r="81" spans="1:15" x14ac:dyDescent="0.25">
      <c r="A81">
        <v>80</v>
      </c>
      <c r="B81" t="s">
        <v>192</v>
      </c>
      <c r="C81" t="s">
        <v>193</v>
      </c>
      <c r="D81" t="s">
        <v>4</v>
      </c>
      <c r="E81" t="s">
        <v>134</v>
      </c>
      <c r="F81" t="s">
        <v>58</v>
      </c>
      <c r="G81" t="s">
        <v>56</v>
      </c>
      <c r="H81" t="s">
        <v>12</v>
      </c>
      <c r="I81" s="6">
        <v>43464</v>
      </c>
      <c r="J81" s="6"/>
      <c r="K81" s="1">
        <v>45810.851099537038</v>
      </c>
      <c r="L81">
        <v>6.42</v>
      </c>
      <c r="M81">
        <v>0</v>
      </c>
      <c r="N81" t="str">
        <f>TEXT(employee_assignment_view_1[[#This Row],[hire_date]],"yyyy")</f>
        <v>2018</v>
      </c>
      <c r="O81" s="6" t="str">
        <f>TEXT(employee_assignment_view_1[[#This Row],[hire_date]],"mmm")</f>
        <v>Dec</v>
      </c>
    </row>
    <row r="82" spans="1:15" x14ac:dyDescent="0.25">
      <c r="A82">
        <v>81</v>
      </c>
      <c r="B82" t="s">
        <v>194</v>
      </c>
      <c r="C82" t="s">
        <v>6</v>
      </c>
      <c r="D82" t="s">
        <v>3</v>
      </c>
      <c r="E82" t="s">
        <v>144</v>
      </c>
      <c r="F82" t="s">
        <v>58</v>
      </c>
      <c r="G82" t="s">
        <v>56</v>
      </c>
      <c r="H82" t="s">
        <v>12</v>
      </c>
      <c r="I82" s="6">
        <v>43528</v>
      </c>
      <c r="J82" s="6"/>
      <c r="K82" s="1">
        <v>45810.851099537038</v>
      </c>
      <c r="L82">
        <v>6.25</v>
      </c>
      <c r="M82">
        <v>0</v>
      </c>
      <c r="N82" t="str">
        <f>TEXT(employee_assignment_view_1[[#This Row],[hire_date]],"yyyy")</f>
        <v>2019</v>
      </c>
      <c r="O82" s="6" t="str">
        <f>TEXT(employee_assignment_view_1[[#This Row],[hire_date]],"mmm")</f>
        <v>Mar</v>
      </c>
    </row>
    <row r="83" spans="1:15" x14ac:dyDescent="0.25">
      <c r="A83">
        <v>82</v>
      </c>
      <c r="B83" t="s">
        <v>195</v>
      </c>
      <c r="C83" t="s">
        <v>196</v>
      </c>
      <c r="D83" t="s">
        <v>3</v>
      </c>
      <c r="E83" t="s">
        <v>114</v>
      </c>
      <c r="F83" t="s">
        <v>58</v>
      </c>
      <c r="G83" t="s">
        <v>56</v>
      </c>
      <c r="H83" t="s">
        <v>12</v>
      </c>
      <c r="I83" s="6">
        <v>43529</v>
      </c>
      <c r="J83" s="6"/>
      <c r="K83" s="1">
        <v>45810.851099537038</v>
      </c>
      <c r="L83">
        <v>6.25</v>
      </c>
      <c r="M83">
        <v>0</v>
      </c>
      <c r="N83" t="str">
        <f>TEXT(employee_assignment_view_1[[#This Row],[hire_date]],"yyyy")</f>
        <v>2019</v>
      </c>
      <c r="O83" s="6" t="str">
        <f>TEXT(employee_assignment_view_1[[#This Row],[hire_date]],"mmm")</f>
        <v>Mar</v>
      </c>
    </row>
    <row r="84" spans="1:15" x14ac:dyDescent="0.25">
      <c r="A84">
        <v>83</v>
      </c>
      <c r="B84" t="s">
        <v>156</v>
      </c>
      <c r="C84" t="s">
        <v>26</v>
      </c>
      <c r="D84" t="s">
        <v>4</v>
      </c>
      <c r="E84" t="s">
        <v>134</v>
      </c>
      <c r="F84" t="s">
        <v>58</v>
      </c>
      <c r="G84" t="s">
        <v>56</v>
      </c>
      <c r="H84" t="s">
        <v>12</v>
      </c>
      <c r="I84" s="6">
        <v>43561</v>
      </c>
      <c r="J84" s="6"/>
      <c r="K84" s="1">
        <v>45810.851099537038</v>
      </c>
      <c r="L84">
        <v>6.16</v>
      </c>
      <c r="M84">
        <v>0</v>
      </c>
      <c r="N84" t="str">
        <f>TEXT(employee_assignment_view_1[[#This Row],[hire_date]],"yyyy")</f>
        <v>2019</v>
      </c>
      <c r="O84" s="6" t="str">
        <f>TEXT(employee_assignment_view_1[[#This Row],[hire_date]],"mmm")</f>
        <v>Apr</v>
      </c>
    </row>
    <row r="85" spans="1:15" x14ac:dyDescent="0.25">
      <c r="A85">
        <v>84</v>
      </c>
      <c r="B85" t="s">
        <v>197</v>
      </c>
      <c r="C85" t="s">
        <v>198</v>
      </c>
      <c r="D85" t="s">
        <v>4</v>
      </c>
      <c r="E85" t="s">
        <v>136</v>
      </c>
      <c r="F85" t="s">
        <v>58</v>
      </c>
      <c r="G85" t="s">
        <v>56</v>
      </c>
      <c r="H85" t="s">
        <v>12</v>
      </c>
      <c r="I85" s="6">
        <v>43568</v>
      </c>
      <c r="J85" s="6"/>
      <c r="K85" s="1">
        <v>45810.851099537038</v>
      </c>
      <c r="L85">
        <v>6.14</v>
      </c>
      <c r="M85">
        <v>0</v>
      </c>
      <c r="N85" t="str">
        <f>TEXT(employee_assignment_view_1[[#This Row],[hire_date]],"yyyy")</f>
        <v>2019</v>
      </c>
      <c r="O85" s="6" t="str">
        <f>TEXT(employee_assignment_view_1[[#This Row],[hire_date]],"mmm")</f>
        <v>Apr</v>
      </c>
    </row>
    <row r="86" spans="1:15" x14ac:dyDescent="0.25">
      <c r="A86">
        <v>85</v>
      </c>
      <c r="B86" t="s">
        <v>199</v>
      </c>
      <c r="C86" t="s">
        <v>200</v>
      </c>
      <c r="D86" t="s">
        <v>4</v>
      </c>
      <c r="E86" t="s">
        <v>144</v>
      </c>
      <c r="F86" t="s">
        <v>58</v>
      </c>
      <c r="G86" t="s">
        <v>56</v>
      </c>
      <c r="H86" t="s">
        <v>12</v>
      </c>
      <c r="I86" s="6">
        <v>43572</v>
      </c>
      <c r="J86" s="6"/>
      <c r="K86" s="1">
        <v>45810.851099537038</v>
      </c>
      <c r="L86">
        <v>6.13</v>
      </c>
      <c r="M86">
        <v>0</v>
      </c>
      <c r="N86" t="str">
        <f>TEXT(employee_assignment_view_1[[#This Row],[hire_date]],"yyyy")</f>
        <v>2019</v>
      </c>
      <c r="O86" s="6" t="str">
        <f>TEXT(employee_assignment_view_1[[#This Row],[hire_date]],"mmm")</f>
        <v>Apr</v>
      </c>
    </row>
    <row r="87" spans="1:15" x14ac:dyDescent="0.25">
      <c r="A87">
        <v>86</v>
      </c>
      <c r="B87" t="s">
        <v>201</v>
      </c>
      <c r="C87" t="s">
        <v>202</v>
      </c>
      <c r="D87" t="s">
        <v>3</v>
      </c>
      <c r="E87" t="s">
        <v>144</v>
      </c>
      <c r="F87" t="s">
        <v>58</v>
      </c>
      <c r="G87" t="s">
        <v>56</v>
      </c>
      <c r="H87" t="s">
        <v>12</v>
      </c>
      <c r="I87" s="6">
        <v>43577</v>
      </c>
      <c r="J87" s="6"/>
      <c r="K87" s="1">
        <v>45810.851099537038</v>
      </c>
      <c r="L87">
        <v>6.11</v>
      </c>
      <c r="M87">
        <v>0</v>
      </c>
      <c r="N87" t="str">
        <f>TEXT(employee_assignment_view_1[[#This Row],[hire_date]],"yyyy")</f>
        <v>2019</v>
      </c>
      <c r="O87" s="6" t="str">
        <f>TEXT(employee_assignment_view_1[[#This Row],[hire_date]],"mmm")</f>
        <v>Apr</v>
      </c>
    </row>
    <row r="88" spans="1:15" x14ac:dyDescent="0.25">
      <c r="A88">
        <v>87</v>
      </c>
      <c r="B88" t="s">
        <v>203</v>
      </c>
      <c r="C88" t="s">
        <v>27</v>
      </c>
      <c r="D88" t="s">
        <v>4</v>
      </c>
      <c r="E88" t="s">
        <v>144</v>
      </c>
      <c r="F88" t="s">
        <v>58</v>
      </c>
      <c r="G88" t="s">
        <v>56</v>
      </c>
      <c r="H88" t="s">
        <v>12</v>
      </c>
      <c r="I88" s="6">
        <v>43580</v>
      </c>
      <c r="J88" s="6">
        <v>44613</v>
      </c>
      <c r="K88" s="1">
        <v>45810.851099537038</v>
      </c>
      <c r="L88">
        <v>6.11</v>
      </c>
      <c r="M88">
        <v>0</v>
      </c>
      <c r="N88" t="str">
        <f>TEXT(employee_assignment_view_1[[#This Row],[hire_date]],"yyyy")</f>
        <v>2019</v>
      </c>
      <c r="O88" s="6" t="str">
        <f>TEXT(employee_assignment_view_1[[#This Row],[hire_date]],"mmm")</f>
        <v>Apr</v>
      </c>
    </row>
    <row r="89" spans="1:15" x14ac:dyDescent="0.25">
      <c r="A89">
        <v>88</v>
      </c>
      <c r="B89" t="s">
        <v>204</v>
      </c>
      <c r="C89" t="s">
        <v>205</v>
      </c>
      <c r="D89" t="s">
        <v>3</v>
      </c>
      <c r="E89" t="s">
        <v>114</v>
      </c>
      <c r="F89" t="s">
        <v>58</v>
      </c>
      <c r="G89" t="s">
        <v>56</v>
      </c>
      <c r="H89" t="s">
        <v>12</v>
      </c>
      <c r="I89" s="6">
        <v>43584</v>
      </c>
      <c r="J89" s="6">
        <v>44216</v>
      </c>
      <c r="K89" s="1">
        <v>45810.851099537038</v>
      </c>
      <c r="L89">
        <v>6.09</v>
      </c>
      <c r="M89">
        <v>0</v>
      </c>
      <c r="N89" t="str">
        <f>TEXT(employee_assignment_view_1[[#This Row],[hire_date]],"yyyy")</f>
        <v>2019</v>
      </c>
      <c r="O89" s="6" t="str">
        <f>TEXT(employee_assignment_view_1[[#This Row],[hire_date]],"mmm")</f>
        <v>Apr</v>
      </c>
    </row>
    <row r="90" spans="1:15" x14ac:dyDescent="0.25">
      <c r="A90">
        <v>89</v>
      </c>
      <c r="B90" t="s">
        <v>206</v>
      </c>
      <c r="C90" t="s">
        <v>207</v>
      </c>
      <c r="D90" t="s">
        <v>3</v>
      </c>
      <c r="E90" t="s">
        <v>114</v>
      </c>
      <c r="F90" t="s">
        <v>58</v>
      </c>
      <c r="G90" t="s">
        <v>56</v>
      </c>
      <c r="H90" t="s">
        <v>12</v>
      </c>
      <c r="I90" s="6">
        <v>43591</v>
      </c>
      <c r="J90" s="6"/>
      <c r="K90" s="1">
        <v>45810.851099537038</v>
      </c>
      <c r="L90">
        <v>6.08</v>
      </c>
      <c r="M90">
        <v>0</v>
      </c>
      <c r="N90" t="str">
        <f>TEXT(employee_assignment_view_1[[#This Row],[hire_date]],"yyyy")</f>
        <v>2019</v>
      </c>
      <c r="O90" s="6" t="str">
        <f>TEXT(employee_assignment_view_1[[#This Row],[hire_date]],"mmm")</f>
        <v>May</v>
      </c>
    </row>
    <row r="91" spans="1:15" x14ac:dyDescent="0.25">
      <c r="A91">
        <v>90</v>
      </c>
      <c r="B91" t="s">
        <v>208</v>
      </c>
      <c r="C91" t="s">
        <v>209</v>
      </c>
      <c r="D91" t="s">
        <v>3</v>
      </c>
      <c r="E91" t="s">
        <v>144</v>
      </c>
      <c r="F91" t="s">
        <v>58</v>
      </c>
      <c r="G91" t="s">
        <v>56</v>
      </c>
      <c r="H91" t="s">
        <v>12</v>
      </c>
      <c r="I91" s="6">
        <v>43592</v>
      </c>
      <c r="J91" s="6"/>
      <c r="K91" s="1">
        <v>45810.851099537038</v>
      </c>
      <c r="L91">
        <v>6.07</v>
      </c>
      <c r="M91">
        <v>0</v>
      </c>
      <c r="N91" t="str">
        <f>TEXT(employee_assignment_view_1[[#This Row],[hire_date]],"yyyy")</f>
        <v>2019</v>
      </c>
      <c r="O91" s="6" t="str">
        <f>TEXT(employee_assignment_view_1[[#This Row],[hire_date]],"mmm")</f>
        <v>May</v>
      </c>
    </row>
    <row r="92" spans="1:15" x14ac:dyDescent="0.25">
      <c r="A92">
        <v>91</v>
      </c>
      <c r="B92" t="s">
        <v>210</v>
      </c>
      <c r="C92" t="s">
        <v>211</v>
      </c>
      <c r="D92" t="s">
        <v>4</v>
      </c>
      <c r="E92" t="s">
        <v>114</v>
      </c>
      <c r="F92" t="s">
        <v>58</v>
      </c>
      <c r="G92" t="s">
        <v>56</v>
      </c>
      <c r="H92" t="s">
        <v>12</v>
      </c>
      <c r="I92" s="6">
        <v>43608</v>
      </c>
      <c r="J92" s="6"/>
      <c r="K92" s="1">
        <v>45810.851099537038</v>
      </c>
      <c r="L92">
        <v>6.03</v>
      </c>
      <c r="M92">
        <v>0</v>
      </c>
      <c r="N92" t="str">
        <f>TEXT(employee_assignment_view_1[[#This Row],[hire_date]],"yyyy")</f>
        <v>2019</v>
      </c>
      <c r="O92" s="6" t="str">
        <f>TEXT(employee_assignment_view_1[[#This Row],[hire_date]],"mmm")</f>
        <v>May</v>
      </c>
    </row>
    <row r="93" spans="1:15" x14ac:dyDescent="0.25">
      <c r="A93">
        <v>92</v>
      </c>
      <c r="B93" t="s">
        <v>212</v>
      </c>
      <c r="C93" t="s">
        <v>213</v>
      </c>
      <c r="D93" t="s">
        <v>3</v>
      </c>
      <c r="E93" t="s">
        <v>153</v>
      </c>
      <c r="F93" t="s">
        <v>58</v>
      </c>
      <c r="G93" t="s">
        <v>56</v>
      </c>
      <c r="H93" t="s">
        <v>12</v>
      </c>
      <c r="I93" s="6">
        <v>43613</v>
      </c>
      <c r="J93" s="6"/>
      <c r="K93" s="1">
        <v>45810.851099537038</v>
      </c>
      <c r="L93">
        <v>6.02</v>
      </c>
      <c r="M93">
        <v>0</v>
      </c>
      <c r="N93" t="str">
        <f>TEXT(employee_assignment_view_1[[#This Row],[hire_date]],"yyyy")</f>
        <v>2019</v>
      </c>
      <c r="O93" s="6" t="str">
        <f>TEXT(employee_assignment_view_1[[#This Row],[hire_date]],"mmm")</f>
        <v>May</v>
      </c>
    </row>
    <row r="94" spans="1:15" x14ac:dyDescent="0.25">
      <c r="A94">
        <v>93</v>
      </c>
      <c r="B94" t="s">
        <v>214</v>
      </c>
      <c r="C94" t="s">
        <v>28</v>
      </c>
      <c r="D94" t="s">
        <v>4</v>
      </c>
      <c r="E94" t="s">
        <v>144</v>
      </c>
      <c r="F94" t="s">
        <v>58</v>
      </c>
      <c r="G94" t="s">
        <v>56</v>
      </c>
      <c r="H94" t="s">
        <v>12</v>
      </c>
      <c r="I94" s="6">
        <v>43625</v>
      </c>
      <c r="J94" s="6"/>
      <c r="K94" s="1">
        <v>45810.851099537038</v>
      </c>
      <c r="L94">
        <v>5.98</v>
      </c>
      <c r="M94">
        <v>0</v>
      </c>
      <c r="N94" t="str">
        <f>TEXT(employee_assignment_view_1[[#This Row],[hire_date]],"yyyy")</f>
        <v>2019</v>
      </c>
      <c r="O94" s="6" t="str">
        <f>TEXT(employee_assignment_view_1[[#This Row],[hire_date]],"mmm")</f>
        <v>Jun</v>
      </c>
    </row>
    <row r="95" spans="1:15" x14ac:dyDescent="0.25">
      <c r="A95">
        <v>94</v>
      </c>
      <c r="B95" t="s">
        <v>199</v>
      </c>
      <c r="C95" t="s">
        <v>215</v>
      </c>
      <c r="D95" t="s">
        <v>4</v>
      </c>
      <c r="E95" t="s">
        <v>114</v>
      </c>
      <c r="F95" t="s">
        <v>58</v>
      </c>
      <c r="G95" t="s">
        <v>56</v>
      </c>
      <c r="H95" t="s">
        <v>12</v>
      </c>
      <c r="I95" s="6">
        <v>43636</v>
      </c>
      <c r="J95" s="6"/>
      <c r="K95" s="1">
        <v>45810.851099537038</v>
      </c>
      <c r="L95">
        <v>5.95</v>
      </c>
      <c r="M95">
        <v>0</v>
      </c>
      <c r="N95" t="str">
        <f>TEXT(employee_assignment_view_1[[#This Row],[hire_date]],"yyyy")</f>
        <v>2019</v>
      </c>
      <c r="O95" s="6" t="str">
        <f>TEXT(employee_assignment_view_1[[#This Row],[hire_date]],"mmm")</f>
        <v>Jun</v>
      </c>
    </row>
    <row r="96" spans="1:15" x14ac:dyDescent="0.25">
      <c r="A96">
        <v>95</v>
      </c>
      <c r="B96" t="s">
        <v>216</v>
      </c>
      <c r="C96" t="s">
        <v>217</v>
      </c>
      <c r="D96" t="s">
        <v>3</v>
      </c>
      <c r="E96" t="s">
        <v>136</v>
      </c>
      <c r="F96" t="s">
        <v>58</v>
      </c>
      <c r="G96" t="s">
        <v>56</v>
      </c>
      <c r="H96" t="s">
        <v>12</v>
      </c>
      <c r="I96" s="6">
        <v>43647</v>
      </c>
      <c r="J96" s="6"/>
      <c r="K96" s="1">
        <v>45810.851099537038</v>
      </c>
      <c r="L96">
        <v>5.92</v>
      </c>
      <c r="M96">
        <v>0</v>
      </c>
      <c r="N96" t="str">
        <f>TEXT(employee_assignment_view_1[[#This Row],[hire_date]],"yyyy")</f>
        <v>2019</v>
      </c>
      <c r="O96" s="6" t="str">
        <f>TEXT(employee_assignment_view_1[[#This Row],[hire_date]],"mmm")</f>
        <v>Jul</v>
      </c>
    </row>
    <row r="97" spans="1:15" x14ac:dyDescent="0.25">
      <c r="A97">
        <v>96</v>
      </c>
      <c r="B97" t="s">
        <v>29</v>
      </c>
      <c r="C97" t="s">
        <v>202</v>
      </c>
      <c r="D97" t="s">
        <v>4</v>
      </c>
      <c r="E97" t="s">
        <v>114</v>
      </c>
      <c r="F97" t="s">
        <v>58</v>
      </c>
      <c r="G97" t="s">
        <v>56</v>
      </c>
      <c r="H97" t="s">
        <v>12</v>
      </c>
      <c r="I97" s="6">
        <v>43647</v>
      </c>
      <c r="J97" s="6"/>
      <c r="K97" s="1">
        <v>45810.851099537038</v>
      </c>
      <c r="L97">
        <v>5.92</v>
      </c>
      <c r="M97">
        <v>0</v>
      </c>
      <c r="N97" t="str">
        <f>TEXT(employee_assignment_view_1[[#This Row],[hire_date]],"yyyy")</f>
        <v>2019</v>
      </c>
      <c r="O97" s="6" t="str">
        <f>TEXT(employee_assignment_view_1[[#This Row],[hire_date]],"mmm")</f>
        <v>Jul</v>
      </c>
    </row>
    <row r="98" spans="1:15" x14ac:dyDescent="0.25">
      <c r="A98">
        <v>97</v>
      </c>
      <c r="B98" t="s">
        <v>124</v>
      </c>
      <c r="C98" t="s">
        <v>218</v>
      </c>
      <c r="D98" t="s">
        <v>3</v>
      </c>
      <c r="E98" t="s">
        <v>144</v>
      </c>
      <c r="F98" t="s">
        <v>58</v>
      </c>
      <c r="G98" t="s">
        <v>56</v>
      </c>
      <c r="H98" t="s">
        <v>12</v>
      </c>
      <c r="I98" s="6">
        <v>43648</v>
      </c>
      <c r="J98" s="6"/>
      <c r="K98" s="1">
        <v>45810.851099537038</v>
      </c>
      <c r="L98">
        <v>5.92</v>
      </c>
      <c r="M98">
        <v>0</v>
      </c>
      <c r="N98" t="str">
        <f>TEXT(employee_assignment_view_1[[#This Row],[hire_date]],"yyyy")</f>
        <v>2019</v>
      </c>
      <c r="O98" s="6" t="str">
        <f>TEXT(employee_assignment_view_1[[#This Row],[hire_date]],"mmm")</f>
        <v>Jul</v>
      </c>
    </row>
    <row r="99" spans="1:15" x14ac:dyDescent="0.25">
      <c r="A99">
        <v>98</v>
      </c>
      <c r="B99" t="s">
        <v>30</v>
      </c>
      <c r="C99" t="s">
        <v>219</v>
      </c>
      <c r="D99" t="s">
        <v>4</v>
      </c>
      <c r="E99" t="s">
        <v>153</v>
      </c>
      <c r="F99" t="s">
        <v>58</v>
      </c>
      <c r="G99" t="s">
        <v>56</v>
      </c>
      <c r="H99" t="s">
        <v>12</v>
      </c>
      <c r="I99" s="6">
        <v>43654</v>
      </c>
      <c r="J99" s="6"/>
      <c r="K99" s="1">
        <v>45810.851099537038</v>
      </c>
      <c r="L99">
        <v>5.9</v>
      </c>
      <c r="M99">
        <v>0</v>
      </c>
      <c r="N99" t="str">
        <f>TEXT(employee_assignment_view_1[[#This Row],[hire_date]],"yyyy")</f>
        <v>2019</v>
      </c>
      <c r="O99" s="6" t="str">
        <f>TEXT(employee_assignment_view_1[[#This Row],[hire_date]],"mmm")</f>
        <v>Jul</v>
      </c>
    </row>
    <row r="100" spans="1:15" x14ac:dyDescent="0.25">
      <c r="A100">
        <v>99</v>
      </c>
      <c r="B100" t="s">
        <v>220</v>
      </c>
      <c r="C100" t="s">
        <v>125</v>
      </c>
      <c r="D100" t="s">
        <v>4</v>
      </c>
      <c r="E100" t="s">
        <v>134</v>
      </c>
      <c r="F100" t="s">
        <v>58</v>
      </c>
      <c r="G100" t="s">
        <v>56</v>
      </c>
      <c r="H100" t="s">
        <v>12</v>
      </c>
      <c r="I100" s="6">
        <v>43669</v>
      </c>
      <c r="J100" s="6"/>
      <c r="K100" s="1">
        <v>45810.851099537038</v>
      </c>
      <c r="L100">
        <v>5.86</v>
      </c>
      <c r="M100">
        <v>0</v>
      </c>
      <c r="N100" t="str">
        <f>TEXT(employee_assignment_view_1[[#This Row],[hire_date]],"yyyy")</f>
        <v>2019</v>
      </c>
      <c r="O100" s="6" t="str">
        <f>TEXT(employee_assignment_view_1[[#This Row],[hire_date]],"mmm")</f>
        <v>Jul</v>
      </c>
    </row>
    <row r="101" spans="1:15" x14ac:dyDescent="0.25">
      <c r="A101">
        <v>100</v>
      </c>
      <c r="B101" t="s">
        <v>149</v>
      </c>
      <c r="C101" t="s">
        <v>213</v>
      </c>
      <c r="D101" t="s">
        <v>3</v>
      </c>
      <c r="E101" t="s">
        <v>153</v>
      </c>
      <c r="F101" t="s">
        <v>58</v>
      </c>
      <c r="G101" t="s">
        <v>56</v>
      </c>
      <c r="H101" t="s">
        <v>12</v>
      </c>
      <c r="I101" s="6">
        <v>43716</v>
      </c>
      <c r="J101" s="6"/>
      <c r="K101" s="1">
        <v>45810.851099537038</v>
      </c>
      <c r="L101">
        <v>5.73</v>
      </c>
      <c r="M101">
        <v>0</v>
      </c>
      <c r="N101" t="str">
        <f>TEXT(employee_assignment_view_1[[#This Row],[hire_date]],"yyyy")</f>
        <v>2019</v>
      </c>
      <c r="O101" s="6" t="str">
        <f>TEXT(employee_assignment_view_1[[#This Row],[hire_date]],"mmm")</f>
        <v>Sep</v>
      </c>
    </row>
    <row r="102" spans="1:15" x14ac:dyDescent="0.25">
      <c r="A102">
        <v>101</v>
      </c>
      <c r="B102" t="s">
        <v>24</v>
      </c>
      <c r="C102" t="s">
        <v>221</v>
      </c>
      <c r="D102" t="s">
        <v>3</v>
      </c>
      <c r="E102" t="s">
        <v>153</v>
      </c>
      <c r="F102" t="s">
        <v>58</v>
      </c>
      <c r="G102" t="s">
        <v>56</v>
      </c>
      <c r="H102" t="s">
        <v>12</v>
      </c>
      <c r="I102" s="6">
        <v>43718</v>
      </c>
      <c r="J102" s="6"/>
      <c r="K102" s="1">
        <v>45810.851099537038</v>
      </c>
      <c r="L102">
        <v>5.73</v>
      </c>
      <c r="M102">
        <v>0</v>
      </c>
      <c r="N102" t="str">
        <f>TEXT(employee_assignment_view_1[[#This Row],[hire_date]],"yyyy")</f>
        <v>2019</v>
      </c>
      <c r="O102" s="6" t="str">
        <f>TEXT(employee_assignment_view_1[[#This Row],[hire_date]],"mmm")</f>
        <v>Sep</v>
      </c>
    </row>
    <row r="103" spans="1:15" x14ac:dyDescent="0.25">
      <c r="A103">
        <v>102</v>
      </c>
      <c r="B103" t="s">
        <v>222</v>
      </c>
      <c r="C103" t="s">
        <v>31</v>
      </c>
      <c r="D103" t="s">
        <v>4</v>
      </c>
      <c r="E103" t="s">
        <v>114</v>
      </c>
      <c r="F103" t="s">
        <v>58</v>
      </c>
      <c r="G103" t="s">
        <v>56</v>
      </c>
      <c r="H103" t="s">
        <v>12</v>
      </c>
      <c r="I103" s="6">
        <v>43729</v>
      </c>
      <c r="J103" s="6"/>
      <c r="K103" s="1">
        <v>45810.851099537038</v>
      </c>
      <c r="L103">
        <v>5.7</v>
      </c>
      <c r="M103">
        <v>0</v>
      </c>
      <c r="N103" t="str">
        <f>TEXT(employee_assignment_view_1[[#This Row],[hire_date]],"yyyy")</f>
        <v>2019</v>
      </c>
      <c r="O103" s="6" t="str">
        <f>TEXT(employee_assignment_view_1[[#This Row],[hire_date]],"mmm")</f>
        <v>Sep</v>
      </c>
    </row>
    <row r="104" spans="1:15" x14ac:dyDescent="0.25">
      <c r="A104">
        <v>103</v>
      </c>
      <c r="B104" t="s">
        <v>32</v>
      </c>
      <c r="C104" t="s">
        <v>223</v>
      </c>
      <c r="D104" t="s">
        <v>3</v>
      </c>
      <c r="E104" t="s">
        <v>134</v>
      </c>
      <c r="F104" t="s">
        <v>58</v>
      </c>
      <c r="G104" t="s">
        <v>56</v>
      </c>
      <c r="H104" t="s">
        <v>12</v>
      </c>
      <c r="I104" s="6">
        <v>43757</v>
      </c>
      <c r="J104" s="6"/>
      <c r="K104" s="1">
        <v>45810.851099537038</v>
      </c>
      <c r="L104">
        <v>5.62</v>
      </c>
      <c r="M104">
        <v>0</v>
      </c>
      <c r="N104" t="str">
        <f>TEXT(employee_assignment_view_1[[#This Row],[hire_date]],"yyyy")</f>
        <v>2019</v>
      </c>
      <c r="O104" s="6" t="str">
        <f>TEXT(employee_assignment_view_1[[#This Row],[hire_date]],"mmm")</f>
        <v>Oct</v>
      </c>
    </row>
    <row r="105" spans="1:15" x14ac:dyDescent="0.25">
      <c r="A105">
        <v>104</v>
      </c>
      <c r="B105" t="s">
        <v>224</v>
      </c>
      <c r="C105" t="s">
        <v>225</v>
      </c>
      <c r="D105" t="s">
        <v>4</v>
      </c>
      <c r="E105" t="s">
        <v>144</v>
      </c>
      <c r="F105" t="s">
        <v>58</v>
      </c>
      <c r="G105" t="s">
        <v>56</v>
      </c>
      <c r="H105" t="s">
        <v>12</v>
      </c>
      <c r="I105" s="6">
        <v>43761</v>
      </c>
      <c r="J105" s="6"/>
      <c r="K105" s="1">
        <v>45810.851099537038</v>
      </c>
      <c r="L105">
        <v>5.61</v>
      </c>
      <c r="M105">
        <v>0</v>
      </c>
      <c r="N105" t="str">
        <f>TEXT(employee_assignment_view_1[[#This Row],[hire_date]],"yyyy")</f>
        <v>2019</v>
      </c>
      <c r="O105" s="6" t="str">
        <f>TEXT(employee_assignment_view_1[[#This Row],[hire_date]],"mmm")</f>
        <v>Oct</v>
      </c>
    </row>
    <row r="106" spans="1:15" x14ac:dyDescent="0.25">
      <c r="A106">
        <v>105</v>
      </c>
      <c r="B106" t="s">
        <v>203</v>
      </c>
      <c r="C106" t="s">
        <v>226</v>
      </c>
      <c r="D106" t="s">
        <v>4</v>
      </c>
      <c r="E106" t="s">
        <v>114</v>
      </c>
      <c r="F106" t="s">
        <v>58</v>
      </c>
      <c r="G106" t="s">
        <v>56</v>
      </c>
      <c r="H106" t="s">
        <v>12</v>
      </c>
      <c r="I106" s="6">
        <v>43764</v>
      </c>
      <c r="J106" s="6"/>
      <c r="K106" s="1">
        <v>45810.851099537038</v>
      </c>
      <c r="L106">
        <v>5.6</v>
      </c>
      <c r="M106">
        <v>0</v>
      </c>
      <c r="N106" t="str">
        <f>TEXT(employee_assignment_view_1[[#This Row],[hire_date]],"yyyy")</f>
        <v>2019</v>
      </c>
      <c r="O106" s="6" t="str">
        <f>TEXT(employee_assignment_view_1[[#This Row],[hire_date]],"mmm")</f>
        <v>Oct</v>
      </c>
    </row>
    <row r="107" spans="1:15" x14ac:dyDescent="0.25">
      <c r="A107">
        <v>106</v>
      </c>
      <c r="B107" t="s">
        <v>22</v>
      </c>
      <c r="C107" t="s">
        <v>227</v>
      </c>
      <c r="D107" t="s">
        <v>4</v>
      </c>
      <c r="E107" t="s">
        <v>114</v>
      </c>
      <c r="F107" t="s">
        <v>58</v>
      </c>
      <c r="G107" t="s">
        <v>56</v>
      </c>
      <c r="H107" t="s">
        <v>12</v>
      </c>
      <c r="I107" s="6">
        <v>43770</v>
      </c>
      <c r="J107" s="6"/>
      <c r="K107" s="1">
        <v>45810.851099537038</v>
      </c>
      <c r="L107">
        <v>5.59</v>
      </c>
      <c r="M107">
        <v>0</v>
      </c>
      <c r="N107" t="str">
        <f>TEXT(employee_assignment_view_1[[#This Row],[hire_date]],"yyyy")</f>
        <v>2019</v>
      </c>
      <c r="O107" s="6" t="str">
        <f>TEXT(employee_assignment_view_1[[#This Row],[hire_date]],"mmm")</f>
        <v>Nov</v>
      </c>
    </row>
    <row r="108" spans="1:15" x14ac:dyDescent="0.25">
      <c r="A108">
        <v>107</v>
      </c>
      <c r="B108" t="s">
        <v>19</v>
      </c>
      <c r="C108" t="s">
        <v>228</v>
      </c>
      <c r="D108" t="s">
        <v>4</v>
      </c>
      <c r="E108" t="s">
        <v>153</v>
      </c>
      <c r="F108" t="s">
        <v>58</v>
      </c>
      <c r="G108" t="s">
        <v>56</v>
      </c>
      <c r="H108" t="s">
        <v>12</v>
      </c>
      <c r="I108" s="6">
        <v>43787</v>
      </c>
      <c r="J108" s="6"/>
      <c r="K108" s="1">
        <v>45810.851099537038</v>
      </c>
      <c r="L108">
        <v>5.54</v>
      </c>
      <c r="M108">
        <v>0</v>
      </c>
      <c r="N108" t="str">
        <f>TEXT(employee_assignment_view_1[[#This Row],[hire_date]],"yyyy")</f>
        <v>2019</v>
      </c>
      <c r="O108" s="6" t="str">
        <f>TEXT(employee_assignment_view_1[[#This Row],[hire_date]],"mmm")</f>
        <v>Nov</v>
      </c>
    </row>
    <row r="109" spans="1:15" x14ac:dyDescent="0.25">
      <c r="A109">
        <v>108</v>
      </c>
      <c r="B109" t="s">
        <v>229</v>
      </c>
      <c r="C109" t="s">
        <v>230</v>
      </c>
      <c r="D109" t="s">
        <v>4</v>
      </c>
      <c r="E109" t="s">
        <v>136</v>
      </c>
      <c r="F109" t="s">
        <v>58</v>
      </c>
      <c r="G109" t="s">
        <v>56</v>
      </c>
      <c r="H109" t="s">
        <v>12</v>
      </c>
      <c r="I109" s="6">
        <v>43791</v>
      </c>
      <c r="J109" s="6"/>
      <c r="K109" s="1">
        <v>45810.851099537038</v>
      </c>
      <c r="L109">
        <v>5.53</v>
      </c>
      <c r="M109">
        <v>0</v>
      </c>
      <c r="N109" t="str">
        <f>TEXT(employee_assignment_view_1[[#This Row],[hire_date]],"yyyy")</f>
        <v>2019</v>
      </c>
      <c r="O109" s="6" t="str">
        <f>TEXT(employee_assignment_view_1[[#This Row],[hire_date]],"mmm")</f>
        <v>Nov</v>
      </c>
    </row>
    <row r="110" spans="1:15" x14ac:dyDescent="0.25">
      <c r="A110">
        <v>109</v>
      </c>
      <c r="B110" t="s">
        <v>231</v>
      </c>
      <c r="C110" t="s">
        <v>232</v>
      </c>
      <c r="D110" t="s">
        <v>4</v>
      </c>
      <c r="E110" t="s">
        <v>134</v>
      </c>
      <c r="F110" t="s">
        <v>58</v>
      </c>
      <c r="G110" t="s">
        <v>56</v>
      </c>
      <c r="H110" t="s">
        <v>12</v>
      </c>
      <c r="I110" s="6">
        <v>43795</v>
      </c>
      <c r="J110" s="6"/>
      <c r="K110" s="1">
        <v>45810.851099537038</v>
      </c>
      <c r="L110">
        <v>5.52</v>
      </c>
      <c r="M110">
        <v>0</v>
      </c>
      <c r="N110" t="str">
        <f>TEXT(employee_assignment_view_1[[#This Row],[hire_date]],"yyyy")</f>
        <v>2019</v>
      </c>
      <c r="O110" s="6" t="str">
        <f>TEXT(employee_assignment_view_1[[#This Row],[hire_date]],"mmm")</f>
        <v>Nov</v>
      </c>
    </row>
    <row r="111" spans="1:15" x14ac:dyDescent="0.25">
      <c r="A111">
        <v>110</v>
      </c>
      <c r="B111" t="s">
        <v>233</v>
      </c>
      <c r="C111" t="s">
        <v>234</v>
      </c>
      <c r="D111" t="s">
        <v>4</v>
      </c>
      <c r="E111" t="s">
        <v>136</v>
      </c>
      <c r="F111" t="s">
        <v>58</v>
      </c>
      <c r="G111" t="s">
        <v>56</v>
      </c>
      <c r="H111" t="s">
        <v>12</v>
      </c>
      <c r="I111" s="6">
        <v>43833</v>
      </c>
      <c r="J111" s="6">
        <v>44360</v>
      </c>
      <c r="K111" s="1">
        <v>45810.851099537038</v>
      </c>
      <c r="L111">
        <v>5.41</v>
      </c>
      <c r="M111">
        <v>0</v>
      </c>
      <c r="N111" t="str">
        <f>TEXT(employee_assignment_view_1[[#This Row],[hire_date]],"yyyy")</f>
        <v>2020</v>
      </c>
      <c r="O111" s="6" t="str">
        <f>TEXT(employee_assignment_view_1[[#This Row],[hire_date]],"mmm")</f>
        <v>Jan</v>
      </c>
    </row>
    <row r="112" spans="1:15" x14ac:dyDescent="0.25">
      <c r="A112">
        <v>111</v>
      </c>
      <c r="B112" t="s">
        <v>235</v>
      </c>
      <c r="C112" t="s">
        <v>28</v>
      </c>
      <c r="D112" t="s">
        <v>3</v>
      </c>
      <c r="E112" t="s">
        <v>114</v>
      </c>
      <c r="F112" t="s">
        <v>58</v>
      </c>
      <c r="G112" t="s">
        <v>56</v>
      </c>
      <c r="H112" t="s">
        <v>12</v>
      </c>
      <c r="I112" s="6">
        <v>43836</v>
      </c>
      <c r="J112" s="6"/>
      <c r="K112" s="1">
        <v>45810.851099537038</v>
      </c>
      <c r="L112">
        <v>5.4</v>
      </c>
      <c r="M112">
        <v>0</v>
      </c>
      <c r="N112" t="str">
        <f>TEXT(employee_assignment_view_1[[#This Row],[hire_date]],"yyyy")</f>
        <v>2020</v>
      </c>
      <c r="O112" s="6" t="str">
        <f>TEXT(employee_assignment_view_1[[#This Row],[hire_date]],"mmm")</f>
        <v>Jan</v>
      </c>
    </row>
    <row r="113" spans="1:15" x14ac:dyDescent="0.25">
      <c r="A113">
        <v>112</v>
      </c>
      <c r="B113" t="s">
        <v>236</v>
      </c>
      <c r="C113" t="s">
        <v>237</v>
      </c>
      <c r="D113" t="s">
        <v>4</v>
      </c>
      <c r="E113" t="s">
        <v>134</v>
      </c>
      <c r="F113" t="s">
        <v>58</v>
      </c>
      <c r="G113" t="s">
        <v>56</v>
      </c>
      <c r="H113" t="s">
        <v>12</v>
      </c>
      <c r="I113" s="6">
        <v>43839</v>
      </c>
      <c r="J113" s="6"/>
      <c r="K113" s="1">
        <v>45810.851099537038</v>
      </c>
      <c r="L113">
        <v>5.4</v>
      </c>
      <c r="M113">
        <v>0</v>
      </c>
      <c r="N113" t="str">
        <f>TEXT(employee_assignment_view_1[[#This Row],[hire_date]],"yyyy")</f>
        <v>2020</v>
      </c>
      <c r="O113" s="6" t="str">
        <f>TEXT(employee_assignment_view_1[[#This Row],[hire_date]],"mmm")</f>
        <v>Jan</v>
      </c>
    </row>
    <row r="114" spans="1:15" x14ac:dyDescent="0.25">
      <c r="A114">
        <v>113</v>
      </c>
      <c r="B114" t="s">
        <v>156</v>
      </c>
      <c r="C114" t="s">
        <v>33</v>
      </c>
      <c r="D114" t="s">
        <v>4</v>
      </c>
      <c r="E114" t="s">
        <v>114</v>
      </c>
      <c r="F114" t="s">
        <v>55</v>
      </c>
      <c r="G114" t="s">
        <v>81</v>
      </c>
      <c r="H114" t="s">
        <v>13</v>
      </c>
      <c r="I114" s="6">
        <v>43841</v>
      </c>
      <c r="J114" s="6"/>
      <c r="K114" s="1">
        <v>45810.894444444442</v>
      </c>
      <c r="L114">
        <v>5.39</v>
      </c>
      <c r="M114">
        <v>0</v>
      </c>
      <c r="N114" t="str">
        <f>TEXT(employee_assignment_view_1[[#This Row],[hire_date]],"yyyy")</f>
        <v>2020</v>
      </c>
      <c r="O114" s="6" t="str">
        <f>TEXT(employee_assignment_view_1[[#This Row],[hire_date]],"mmm")</f>
        <v>Jan</v>
      </c>
    </row>
    <row r="115" spans="1:15" x14ac:dyDescent="0.25">
      <c r="A115">
        <v>114</v>
      </c>
      <c r="B115" t="s">
        <v>10</v>
      </c>
      <c r="C115" t="s">
        <v>238</v>
      </c>
      <c r="D115" t="s">
        <v>3</v>
      </c>
      <c r="E115" t="s">
        <v>153</v>
      </c>
      <c r="F115" t="s">
        <v>55</v>
      </c>
      <c r="G115" t="s">
        <v>81</v>
      </c>
      <c r="H115" t="s">
        <v>13</v>
      </c>
      <c r="I115" s="6">
        <v>43852</v>
      </c>
      <c r="J115" s="6"/>
      <c r="K115" s="1">
        <v>45810.894444444442</v>
      </c>
      <c r="L115">
        <v>5.36</v>
      </c>
      <c r="M115">
        <v>0</v>
      </c>
      <c r="N115" t="str">
        <f>TEXT(employee_assignment_view_1[[#This Row],[hire_date]],"yyyy")</f>
        <v>2020</v>
      </c>
      <c r="O115" s="6" t="str">
        <f>TEXT(employee_assignment_view_1[[#This Row],[hire_date]],"mmm")</f>
        <v>Jan</v>
      </c>
    </row>
    <row r="116" spans="1:15" x14ac:dyDescent="0.25">
      <c r="A116">
        <v>115</v>
      </c>
      <c r="B116" t="s">
        <v>124</v>
      </c>
      <c r="C116" t="s">
        <v>239</v>
      </c>
      <c r="D116" t="s">
        <v>3</v>
      </c>
      <c r="E116" t="s">
        <v>153</v>
      </c>
      <c r="F116" t="s">
        <v>55</v>
      </c>
      <c r="G116" t="s">
        <v>81</v>
      </c>
      <c r="H116" t="s">
        <v>13</v>
      </c>
      <c r="I116" s="6">
        <v>43855</v>
      </c>
      <c r="J116" s="6"/>
      <c r="K116" s="1">
        <v>45810.894444444442</v>
      </c>
      <c r="L116">
        <v>5.35</v>
      </c>
      <c r="M116">
        <v>0</v>
      </c>
      <c r="N116" t="str">
        <f>TEXT(employee_assignment_view_1[[#This Row],[hire_date]],"yyyy")</f>
        <v>2020</v>
      </c>
      <c r="O116" s="6" t="str">
        <f>TEXT(employee_assignment_view_1[[#This Row],[hire_date]],"mmm")</f>
        <v>Jan</v>
      </c>
    </row>
    <row r="117" spans="1:15" x14ac:dyDescent="0.25">
      <c r="A117">
        <v>116</v>
      </c>
      <c r="B117" t="s">
        <v>195</v>
      </c>
      <c r="C117" t="s">
        <v>213</v>
      </c>
      <c r="D117" t="s">
        <v>3</v>
      </c>
      <c r="E117" t="s">
        <v>136</v>
      </c>
      <c r="F117" t="s">
        <v>55</v>
      </c>
      <c r="G117" t="s">
        <v>81</v>
      </c>
      <c r="H117" t="s">
        <v>13</v>
      </c>
      <c r="I117" s="6">
        <v>43885</v>
      </c>
      <c r="J117" s="6"/>
      <c r="K117" s="1">
        <v>45810.894444444442</v>
      </c>
      <c r="L117">
        <v>5.27</v>
      </c>
      <c r="M117">
        <v>0</v>
      </c>
      <c r="N117" t="str">
        <f>TEXT(employee_assignment_view_1[[#This Row],[hire_date]],"yyyy")</f>
        <v>2020</v>
      </c>
      <c r="O117" s="6" t="str">
        <f>TEXT(employee_assignment_view_1[[#This Row],[hire_date]],"mmm")</f>
        <v>Feb</v>
      </c>
    </row>
    <row r="118" spans="1:15" x14ac:dyDescent="0.25">
      <c r="A118">
        <v>117</v>
      </c>
      <c r="B118" t="s">
        <v>240</v>
      </c>
      <c r="C118" t="s">
        <v>241</v>
      </c>
      <c r="D118" t="s">
        <v>3</v>
      </c>
      <c r="E118" t="s">
        <v>134</v>
      </c>
      <c r="F118" t="s">
        <v>55</v>
      </c>
      <c r="G118" t="s">
        <v>81</v>
      </c>
      <c r="H118" t="s">
        <v>13</v>
      </c>
      <c r="I118" s="6">
        <v>43890</v>
      </c>
      <c r="J118" s="6"/>
      <c r="K118" s="1">
        <v>45810.894444444442</v>
      </c>
      <c r="L118">
        <v>5.26</v>
      </c>
      <c r="M118">
        <v>0</v>
      </c>
      <c r="N118" t="str">
        <f>TEXT(employee_assignment_view_1[[#This Row],[hire_date]],"yyyy")</f>
        <v>2020</v>
      </c>
      <c r="O118" s="6" t="str">
        <f>TEXT(employee_assignment_view_1[[#This Row],[hire_date]],"mmm")</f>
        <v>Feb</v>
      </c>
    </row>
    <row r="119" spans="1:15" x14ac:dyDescent="0.25">
      <c r="A119">
        <v>118</v>
      </c>
      <c r="B119" t="s">
        <v>242</v>
      </c>
      <c r="C119" t="s">
        <v>243</v>
      </c>
      <c r="D119" t="s">
        <v>4</v>
      </c>
      <c r="E119" t="s">
        <v>153</v>
      </c>
      <c r="F119" t="s">
        <v>55</v>
      </c>
      <c r="G119" t="s">
        <v>81</v>
      </c>
      <c r="H119" t="s">
        <v>13</v>
      </c>
      <c r="I119" s="6">
        <v>43900</v>
      </c>
      <c r="J119" s="6"/>
      <c r="K119" s="1">
        <v>45810.894444444442</v>
      </c>
      <c r="L119">
        <v>5.23</v>
      </c>
      <c r="M119">
        <v>0</v>
      </c>
      <c r="N119" t="str">
        <f>TEXT(employee_assignment_view_1[[#This Row],[hire_date]],"yyyy")</f>
        <v>2020</v>
      </c>
      <c r="O119" s="6" t="str">
        <f>TEXT(employee_assignment_view_1[[#This Row],[hire_date]],"mmm")</f>
        <v>Mar</v>
      </c>
    </row>
    <row r="120" spans="1:15" x14ac:dyDescent="0.25">
      <c r="A120">
        <v>119</v>
      </c>
      <c r="B120" t="s">
        <v>244</v>
      </c>
      <c r="C120" t="s">
        <v>245</v>
      </c>
      <c r="D120" t="s">
        <v>4</v>
      </c>
      <c r="E120" t="s">
        <v>153</v>
      </c>
      <c r="F120" t="s">
        <v>55</v>
      </c>
      <c r="G120" t="s">
        <v>81</v>
      </c>
      <c r="H120" t="s">
        <v>13</v>
      </c>
      <c r="I120" s="6">
        <v>43901</v>
      </c>
      <c r="J120" s="6"/>
      <c r="K120" s="1">
        <v>45810.894444444442</v>
      </c>
      <c r="L120">
        <v>5.23</v>
      </c>
      <c r="M120">
        <v>0</v>
      </c>
      <c r="N120" t="str">
        <f>TEXT(employee_assignment_view_1[[#This Row],[hire_date]],"yyyy")</f>
        <v>2020</v>
      </c>
      <c r="O120" s="6" t="str">
        <f>TEXT(employee_assignment_view_1[[#This Row],[hire_date]],"mmm")</f>
        <v>Mar</v>
      </c>
    </row>
    <row r="121" spans="1:15" x14ac:dyDescent="0.25">
      <c r="A121">
        <v>120</v>
      </c>
      <c r="B121" t="s">
        <v>246</v>
      </c>
      <c r="C121" t="s">
        <v>247</v>
      </c>
      <c r="D121" t="s">
        <v>3</v>
      </c>
      <c r="E121" t="s">
        <v>114</v>
      </c>
      <c r="F121" t="s">
        <v>55</v>
      </c>
      <c r="G121" t="s">
        <v>81</v>
      </c>
      <c r="H121" t="s">
        <v>13</v>
      </c>
      <c r="I121" s="6">
        <v>43922</v>
      </c>
      <c r="J121" s="6"/>
      <c r="K121" s="1">
        <v>45810.894444444442</v>
      </c>
      <c r="L121">
        <v>5.17</v>
      </c>
      <c r="M121">
        <v>0</v>
      </c>
      <c r="N121" t="str">
        <f>TEXT(employee_assignment_view_1[[#This Row],[hire_date]],"yyyy")</f>
        <v>2020</v>
      </c>
      <c r="O121" s="6" t="str">
        <f>TEXT(employee_assignment_view_1[[#This Row],[hire_date]],"mmm")</f>
        <v>Apr</v>
      </c>
    </row>
    <row r="122" spans="1:15" x14ac:dyDescent="0.25">
      <c r="A122">
        <v>121</v>
      </c>
      <c r="B122" t="s">
        <v>248</v>
      </c>
      <c r="C122" t="s">
        <v>249</v>
      </c>
      <c r="D122" t="s">
        <v>4</v>
      </c>
      <c r="E122" t="s">
        <v>144</v>
      </c>
      <c r="F122" t="s">
        <v>55</v>
      </c>
      <c r="G122" t="s">
        <v>81</v>
      </c>
      <c r="H122" t="s">
        <v>13</v>
      </c>
      <c r="I122" s="6">
        <v>43936</v>
      </c>
      <c r="J122" s="6"/>
      <c r="K122" s="1">
        <v>45810.894444444442</v>
      </c>
      <c r="L122">
        <v>5.13</v>
      </c>
      <c r="M122">
        <v>0</v>
      </c>
      <c r="N122" t="str">
        <f>TEXT(employee_assignment_view_1[[#This Row],[hire_date]],"yyyy")</f>
        <v>2020</v>
      </c>
      <c r="O122" s="6" t="str">
        <f>TEXT(employee_assignment_view_1[[#This Row],[hire_date]],"mmm")</f>
        <v>Apr</v>
      </c>
    </row>
    <row r="123" spans="1:15" x14ac:dyDescent="0.25">
      <c r="A123">
        <v>122</v>
      </c>
      <c r="B123" t="s">
        <v>250</v>
      </c>
      <c r="C123" t="s">
        <v>251</v>
      </c>
      <c r="D123" t="s">
        <v>3</v>
      </c>
      <c r="E123" t="s">
        <v>153</v>
      </c>
      <c r="F123" t="s">
        <v>55</v>
      </c>
      <c r="G123" t="s">
        <v>81</v>
      </c>
      <c r="H123" t="s">
        <v>13</v>
      </c>
      <c r="I123" s="6">
        <v>43950</v>
      </c>
      <c r="J123" s="6"/>
      <c r="K123" s="1">
        <v>45810.894444444442</v>
      </c>
      <c r="L123">
        <v>5.09</v>
      </c>
      <c r="M123">
        <v>0</v>
      </c>
      <c r="N123" t="str">
        <f>TEXT(employee_assignment_view_1[[#This Row],[hire_date]],"yyyy")</f>
        <v>2020</v>
      </c>
      <c r="O123" s="6" t="str">
        <f>TEXT(employee_assignment_view_1[[#This Row],[hire_date]],"mmm")</f>
        <v>Apr</v>
      </c>
    </row>
    <row r="124" spans="1:15" x14ac:dyDescent="0.25">
      <c r="A124">
        <v>123</v>
      </c>
      <c r="B124" t="s">
        <v>252</v>
      </c>
      <c r="C124" t="s">
        <v>253</v>
      </c>
      <c r="D124" t="s">
        <v>4</v>
      </c>
      <c r="E124" t="s">
        <v>114</v>
      </c>
      <c r="F124" t="s">
        <v>55</v>
      </c>
      <c r="G124" t="s">
        <v>81</v>
      </c>
      <c r="H124" t="s">
        <v>13</v>
      </c>
      <c r="I124" s="6">
        <v>43952</v>
      </c>
      <c r="J124" s="6">
        <v>44953</v>
      </c>
      <c r="K124" s="1">
        <v>45810.894444444442</v>
      </c>
      <c r="L124">
        <v>5.09</v>
      </c>
      <c r="M124">
        <v>0</v>
      </c>
      <c r="N124" t="str">
        <f>TEXT(employee_assignment_view_1[[#This Row],[hire_date]],"yyyy")</f>
        <v>2020</v>
      </c>
      <c r="O124" s="6" t="str">
        <f>TEXT(employee_assignment_view_1[[#This Row],[hire_date]],"mmm")</f>
        <v>May</v>
      </c>
    </row>
    <row r="125" spans="1:15" x14ac:dyDescent="0.25">
      <c r="A125">
        <v>124</v>
      </c>
      <c r="B125" t="s">
        <v>254</v>
      </c>
      <c r="C125" t="s">
        <v>255</v>
      </c>
      <c r="D125" t="s">
        <v>3</v>
      </c>
      <c r="E125" t="s">
        <v>114</v>
      </c>
      <c r="F125" t="s">
        <v>55</v>
      </c>
      <c r="G125" t="s">
        <v>81</v>
      </c>
      <c r="H125" t="s">
        <v>13</v>
      </c>
      <c r="I125" s="6">
        <v>43954</v>
      </c>
      <c r="J125" s="6"/>
      <c r="K125" s="1">
        <v>45810.894444444442</v>
      </c>
      <c r="L125">
        <v>5.08</v>
      </c>
      <c r="M125">
        <v>0</v>
      </c>
      <c r="N125" t="str">
        <f>TEXT(employee_assignment_view_1[[#This Row],[hire_date]],"yyyy")</f>
        <v>2020</v>
      </c>
      <c r="O125" s="6" t="str">
        <f>TEXT(employee_assignment_view_1[[#This Row],[hire_date]],"mmm")</f>
        <v>May</v>
      </c>
    </row>
    <row r="126" spans="1:15" x14ac:dyDescent="0.25">
      <c r="A126">
        <v>125</v>
      </c>
      <c r="B126" t="s">
        <v>170</v>
      </c>
      <c r="C126" t="s">
        <v>139</v>
      </c>
      <c r="D126" t="s">
        <v>4</v>
      </c>
      <c r="E126" t="s">
        <v>136</v>
      </c>
      <c r="F126" t="s">
        <v>55</v>
      </c>
      <c r="G126" t="s">
        <v>81</v>
      </c>
      <c r="H126" t="s">
        <v>13</v>
      </c>
      <c r="I126" s="6">
        <v>43958</v>
      </c>
      <c r="J126" s="6"/>
      <c r="K126" s="1">
        <v>45810.894444444442</v>
      </c>
      <c r="L126">
        <v>5.07</v>
      </c>
      <c r="M126">
        <v>0</v>
      </c>
      <c r="N126" t="str">
        <f>TEXT(employee_assignment_view_1[[#This Row],[hire_date]],"yyyy")</f>
        <v>2020</v>
      </c>
      <c r="O126" s="6" t="str">
        <f>TEXT(employee_assignment_view_1[[#This Row],[hire_date]],"mmm")</f>
        <v>May</v>
      </c>
    </row>
    <row r="127" spans="1:15" x14ac:dyDescent="0.25">
      <c r="A127">
        <v>126</v>
      </c>
      <c r="B127" t="s">
        <v>256</v>
      </c>
      <c r="C127" t="s">
        <v>257</v>
      </c>
      <c r="D127" t="s">
        <v>3</v>
      </c>
      <c r="E127" t="s">
        <v>136</v>
      </c>
      <c r="F127" t="s">
        <v>55</v>
      </c>
      <c r="G127" t="s">
        <v>81</v>
      </c>
      <c r="H127" t="s">
        <v>13</v>
      </c>
      <c r="I127" s="6">
        <v>43972</v>
      </c>
      <c r="J127" s="6"/>
      <c r="K127" s="1">
        <v>45810.894444444442</v>
      </c>
      <c r="L127">
        <v>5.03</v>
      </c>
      <c r="M127">
        <v>0</v>
      </c>
      <c r="N127" t="str">
        <f>TEXT(employee_assignment_view_1[[#This Row],[hire_date]],"yyyy")</f>
        <v>2020</v>
      </c>
      <c r="O127" s="6" t="str">
        <f>TEXT(employee_assignment_view_1[[#This Row],[hire_date]],"mmm")</f>
        <v>May</v>
      </c>
    </row>
    <row r="128" spans="1:15" x14ac:dyDescent="0.25">
      <c r="A128">
        <v>127</v>
      </c>
      <c r="B128" t="s">
        <v>34</v>
      </c>
      <c r="C128" t="s">
        <v>258</v>
      </c>
      <c r="D128" t="s">
        <v>4</v>
      </c>
      <c r="E128" t="s">
        <v>134</v>
      </c>
      <c r="F128" t="s">
        <v>55</v>
      </c>
      <c r="G128" t="s">
        <v>81</v>
      </c>
      <c r="H128" t="s">
        <v>13</v>
      </c>
      <c r="I128" s="6">
        <v>43992</v>
      </c>
      <c r="J128" s="6"/>
      <c r="K128" s="1">
        <v>45810.894444444442</v>
      </c>
      <c r="L128">
        <v>4.9800000000000004</v>
      </c>
      <c r="M128">
        <v>0</v>
      </c>
      <c r="N128" t="str">
        <f>TEXT(employee_assignment_view_1[[#This Row],[hire_date]],"yyyy")</f>
        <v>2020</v>
      </c>
      <c r="O128" s="6" t="str">
        <f>TEXT(employee_assignment_view_1[[#This Row],[hire_date]],"mmm")</f>
        <v>Jun</v>
      </c>
    </row>
    <row r="129" spans="1:15" x14ac:dyDescent="0.25">
      <c r="A129">
        <v>128</v>
      </c>
      <c r="B129" t="s">
        <v>190</v>
      </c>
      <c r="C129" t="s">
        <v>259</v>
      </c>
      <c r="D129" t="s">
        <v>3</v>
      </c>
      <c r="E129" t="s">
        <v>114</v>
      </c>
      <c r="F129" t="s">
        <v>55</v>
      </c>
      <c r="G129" t="s">
        <v>81</v>
      </c>
      <c r="H129" t="s">
        <v>13</v>
      </c>
      <c r="I129" s="6">
        <v>44028</v>
      </c>
      <c r="J129" s="6"/>
      <c r="K129" s="1">
        <v>45810.894444444442</v>
      </c>
      <c r="L129">
        <v>4.88</v>
      </c>
      <c r="M129">
        <v>0</v>
      </c>
      <c r="N129" t="str">
        <f>TEXT(employee_assignment_view_1[[#This Row],[hire_date]],"yyyy")</f>
        <v>2020</v>
      </c>
      <c r="O129" s="6" t="str">
        <f>TEXT(employee_assignment_view_1[[#This Row],[hire_date]],"mmm")</f>
        <v>Jul</v>
      </c>
    </row>
    <row r="130" spans="1:15" x14ac:dyDescent="0.25">
      <c r="A130">
        <v>129</v>
      </c>
      <c r="B130" t="s">
        <v>260</v>
      </c>
      <c r="C130" t="s">
        <v>261</v>
      </c>
      <c r="D130" t="s">
        <v>3</v>
      </c>
      <c r="E130" t="s">
        <v>136</v>
      </c>
      <c r="F130" t="s">
        <v>55</v>
      </c>
      <c r="G130" t="s">
        <v>81</v>
      </c>
      <c r="H130" t="s">
        <v>13</v>
      </c>
      <c r="I130" s="6">
        <v>44032</v>
      </c>
      <c r="J130" s="6"/>
      <c r="K130" s="1">
        <v>45810.894444444442</v>
      </c>
      <c r="L130">
        <v>4.87</v>
      </c>
      <c r="M130">
        <v>0</v>
      </c>
      <c r="N130" t="str">
        <f>TEXT(employee_assignment_view_1[[#This Row],[hire_date]],"yyyy")</f>
        <v>2020</v>
      </c>
      <c r="O130" s="6" t="str">
        <f>TEXT(employee_assignment_view_1[[#This Row],[hire_date]],"mmm")</f>
        <v>Jul</v>
      </c>
    </row>
    <row r="131" spans="1:15" x14ac:dyDescent="0.25">
      <c r="A131">
        <v>130</v>
      </c>
      <c r="B131" t="s">
        <v>262</v>
      </c>
      <c r="C131" t="s">
        <v>263</v>
      </c>
      <c r="D131" t="s">
        <v>4</v>
      </c>
      <c r="E131" t="s">
        <v>134</v>
      </c>
      <c r="F131" t="s">
        <v>55</v>
      </c>
      <c r="G131" t="s">
        <v>81</v>
      </c>
      <c r="H131" t="s">
        <v>13</v>
      </c>
      <c r="I131" s="6">
        <v>44043</v>
      </c>
      <c r="J131" s="6"/>
      <c r="K131" s="1">
        <v>45810.894444444442</v>
      </c>
      <c r="L131">
        <v>4.84</v>
      </c>
      <c r="M131">
        <v>0</v>
      </c>
      <c r="N131" t="str">
        <f>TEXT(employee_assignment_view_1[[#This Row],[hire_date]],"yyyy")</f>
        <v>2020</v>
      </c>
      <c r="O131" s="6" t="str">
        <f>TEXT(employee_assignment_view_1[[#This Row],[hire_date]],"mmm")</f>
        <v>Jul</v>
      </c>
    </row>
    <row r="132" spans="1:15" x14ac:dyDescent="0.25">
      <c r="A132">
        <v>131</v>
      </c>
      <c r="B132" t="s">
        <v>264</v>
      </c>
      <c r="C132" t="s">
        <v>265</v>
      </c>
      <c r="D132" t="s">
        <v>3</v>
      </c>
      <c r="E132" t="s">
        <v>114</v>
      </c>
      <c r="F132" t="s">
        <v>55</v>
      </c>
      <c r="G132" t="s">
        <v>81</v>
      </c>
      <c r="H132" t="s">
        <v>13</v>
      </c>
      <c r="I132" s="6">
        <v>44046</v>
      </c>
      <c r="J132" s="6"/>
      <c r="K132" s="1">
        <v>45810.894444444442</v>
      </c>
      <c r="L132">
        <v>4.83</v>
      </c>
      <c r="M132">
        <v>0</v>
      </c>
      <c r="N132" t="str">
        <f>TEXT(employee_assignment_view_1[[#This Row],[hire_date]],"yyyy")</f>
        <v>2020</v>
      </c>
      <c r="O132" s="6" t="str">
        <f>TEXT(employee_assignment_view_1[[#This Row],[hire_date]],"mmm")</f>
        <v>Aug</v>
      </c>
    </row>
    <row r="133" spans="1:15" x14ac:dyDescent="0.25">
      <c r="A133">
        <v>132</v>
      </c>
      <c r="B133" t="s">
        <v>266</v>
      </c>
      <c r="C133" t="s">
        <v>267</v>
      </c>
      <c r="D133" t="s">
        <v>4</v>
      </c>
      <c r="E133" t="s">
        <v>114</v>
      </c>
      <c r="F133" t="s">
        <v>55</v>
      </c>
      <c r="G133" t="s">
        <v>81</v>
      </c>
      <c r="H133" t="s">
        <v>13</v>
      </c>
      <c r="I133" s="6">
        <v>44046</v>
      </c>
      <c r="J133" s="6"/>
      <c r="K133" s="1">
        <v>45810.894444444442</v>
      </c>
      <c r="L133">
        <v>4.83</v>
      </c>
      <c r="M133">
        <v>0</v>
      </c>
      <c r="N133" t="str">
        <f>TEXT(employee_assignment_view_1[[#This Row],[hire_date]],"yyyy")</f>
        <v>2020</v>
      </c>
      <c r="O133" s="6" t="str">
        <f>TEXT(employee_assignment_view_1[[#This Row],[hire_date]],"mmm")</f>
        <v>Aug</v>
      </c>
    </row>
    <row r="134" spans="1:15" x14ac:dyDescent="0.25">
      <c r="A134">
        <v>133</v>
      </c>
      <c r="B134" t="s">
        <v>124</v>
      </c>
      <c r="C134" t="s">
        <v>268</v>
      </c>
      <c r="D134" t="s">
        <v>3</v>
      </c>
      <c r="E134" t="s">
        <v>153</v>
      </c>
      <c r="F134" t="s">
        <v>55</v>
      </c>
      <c r="G134" t="s">
        <v>81</v>
      </c>
      <c r="H134" t="s">
        <v>13</v>
      </c>
      <c r="I134" s="6">
        <v>44070</v>
      </c>
      <c r="J134" s="6"/>
      <c r="K134" s="1">
        <v>45810.894444444442</v>
      </c>
      <c r="L134">
        <v>4.76</v>
      </c>
      <c r="M134">
        <v>0</v>
      </c>
      <c r="N134" t="str">
        <f>TEXT(employee_assignment_view_1[[#This Row],[hire_date]],"yyyy")</f>
        <v>2020</v>
      </c>
      <c r="O134" s="6" t="str">
        <f>TEXT(employee_assignment_view_1[[#This Row],[hire_date]],"mmm")</f>
        <v>Aug</v>
      </c>
    </row>
    <row r="135" spans="1:15" x14ac:dyDescent="0.25">
      <c r="A135">
        <v>134</v>
      </c>
      <c r="B135" t="s">
        <v>179</v>
      </c>
      <c r="C135" t="s">
        <v>269</v>
      </c>
      <c r="D135" t="s">
        <v>3</v>
      </c>
      <c r="E135" t="s">
        <v>114</v>
      </c>
      <c r="F135" t="s">
        <v>55</v>
      </c>
      <c r="G135" t="s">
        <v>81</v>
      </c>
      <c r="H135" t="s">
        <v>13</v>
      </c>
      <c r="I135" s="6">
        <v>44081</v>
      </c>
      <c r="J135" s="6"/>
      <c r="K135" s="1">
        <v>45810.894444444442</v>
      </c>
      <c r="L135">
        <v>4.7300000000000004</v>
      </c>
      <c r="M135">
        <v>0</v>
      </c>
      <c r="N135" t="str">
        <f>TEXT(employee_assignment_view_1[[#This Row],[hire_date]],"yyyy")</f>
        <v>2020</v>
      </c>
      <c r="O135" s="6" t="str">
        <f>TEXT(employee_assignment_view_1[[#This Row],[hire_date]],"mmm")</f>
        <v>Sep</v>
      </c>
    </row>
    <row r="136" spans="1:15" x14ac:dyDescent="0.25">
      <c r="A136">
        <v>135</v>
      </c>
      <c r="B136" t="s">
        <v>270</v>
      </c>
      <c r="C136" t="s">
        <v>271</v>
      </c>
      <c r="D136" t="s">
        <v>3</v>
      </c>
      <c r="E136" t="s">
        <v>144</v>
      </c>
      <c r="F136" t="s">
        <v>55</v>
      </c>
      <c r="G136" t="s">
        <v>81</v>
      </c>
      <c r="H136" t="s">
        <v>13</v>
      </c>
      <c r="I136" s="6">
        <v>44091</v>
      </c>
      <c r="J136" s="6"/>
      <c r="K136" s="1">
        <v>45810.894444444442</v>
      </c>
      <c r="L136">
        <v>4.71</v>
      </c>
      <c r="M136">
        <v>0</v>
      </c>
      <c r="N136" t="str">
        <f>TEXT(employee_assignment_view_1[[#This Row],[hire_date]],"yyyy")</f>
        <v>2020</v>
      </c>
      <c r="O136" s="6" t="str">
        <f>TEXT(employee_assignment_view_1[[#This Row],[hire_date]],"mmm")</f>
        <v>Sep</v>
      </c>
    </row>
    <row r="137" spans="1:15" x14ac:dyDescent="0.25">
      <c r="A137">
        <v>136</v>
      </c>
      <c r="B137" t="s">
        <v>156</v>
      </c>
      <c r="C137" t="s">
        <v>272</v>
      </c>
      <c r="D137" t="s">
        <v>4</v>
      </c>
      <c r="E137" t="s">
        <v>136</v>
      </c>
      <c r="F137" t="s">
        <v>55</v>
      </c>
      <c r="G137" t="s">
        <v>81</v>
      </c>
      <c r="H137" t="s">
        <v>13</v>
      </c>
      <c r="I137" s="6">
        <v>44112</v>
      </c>
      <c r="J137" s="6"/>
      <c r="K137" s="1">
        <v>45810.894444444442</v>
      </c>
      <c r="L137">
        <v>4.6500000000000004</v>
      </c>
      <c r="M137">
        <v>0</v>
      </c>
      <c r="N137" t="str">
        <f>TEXT(employee_assignment_view_1[[#This Row],[hire_date]],"yyyy")</f>
        <v>2020</v>
      </c>
      <c r="O137" s="6" t="str">
        <f>TEXT(employee_assignment_view_1[[#This Row],[hire_date]],"mmm")</f>
        <v>Oct</v>
      </c>
    </row>
    <row r="138" spans="1:15" x14ac:dyDescent="0.25">
      <c r="A138">
        <v>137</v>
      </c>
      <c r="B138" t="s">
        <v>158</v>
      </c>
      <c r="C138" t="s">
        <v>273</v>
      </c>
      <c r="D138" t="s">
        <v>4</v>
      </c>
      <c r="E138" t="s">
        <v>153</v>
      </c>
      <c r="F138" t="s">
        <v>55</v>
      </c>
      <c r="G138" t="s">
        <v>81</v>
      </c>
      <c r="H138" t="s">
        <v>13</v>
      </c>
      <c r="I138" s="6">
        <v>44117</v>
      </c>
      <c r="J138" s="6"/>
      <c r="K138" s="1">
        <v>45810.894444444442</v>
      </c>
      <c r="L138">
        <v>4.6399999999999997</v>
      </c>
      <c r="M138">
        <v>0</v>
      </c>
      <c r="N138" t="str">
        <f>TEXT(employee_assignment_view_1[[#This Row],[hire_date]],"yyyy")</f>
        <v>2020</v>
      </c>
      <c r="O138" s="6" t="str">
        <f>TEXT(employee_assignment_view_1[[#This Row],[hire_date]],"mmm")</f>
        <v>Oct</v>
      </c>
    </row>
    <row r="139" spans="1:15" x14ac:dyDescent="0.25">
      <c r="A139">
        <v>138</v>
      </c>
      <c r="B139" t="s">
        <v>274</v>
      </c>
      <c r="C139" t="s">
        <v>275</v>
      </c>
      <c r="D139" t="s">
        <v>4</v>
      </c>
      <c r="E139" t="s">
        <v>153</v>
      </c>
      <c r="F139" t="s">
        <v>55</v>
      </c>
      <c r="G139" t="s">
        <v>81</v>
      </c>
      <c r="H139" t="s">
        <v>13</v>
      </c>
      <c r="I139" s="6">
        <v>44117</v>
      </c>
      <c r="J139" s="6"/>
      <c r="K139" s="1">
        <v>45810.894444444442</v>
      </c>
      <c r="L139">
        <v>4.6399999999999997</v>
      </c>
      <c r="M139">
        <v>0</v>
      </c>
      <c r="N139" t="str">
        <f>TEXT(employee_assignment_view_1[[#This Row],[hire_date]],"yyyy")</f>
        <v>2020</v>
      </c>
      <c r="O139" s="6" t="str">
        <f>TEXT(employee_assignment_view_1[[#This Row],[hire_date]],"mmm")</f>
        <v>Oct</v>
      </c>
    </row>
    <row r="140" spans="1:15" x14ac:dyDescent="0.25">
      <c r="A140">
        <v>139</v>
      </c>
      <c r="B140" t="s">
        <v>124</v>
      </c>
      <c r="C140" t="s">
        <v>125</v>
      </c>
      <c r="D140" t="s">
        <v>3</v>
      </c>
      <c r="E140" t="s">
        <v>144</v>
      </c>
      <c r="F140" t="s">
        <v>55</v>
      </c>
      <c r="G140" t="s">
        <v>81</v>
      </c>
      <c r="H140" t="s">
        <v>13</v>
      </c>
      <c r="I140" s="6">
        <v>44117</v>
      </c>
      <c r="J140" s="6"/>
      <c r="K140" s="1">
        <v>45810.894444444442</v>
      </c>
      <c r="L140">
        <v>4.6399999999999997</v>
      </c>
      <c r="M140">
        <v>0</v>
      </c>
      <c r="N140" t="str">
        <f>TEXT(employee_assignment_view_1[[#This Row],[hire_date]],"yyyy")</f>
        <v>2020</v>
      </c>
      <c r="O140" s="6" t="str">
        <f>TEXT(employee_assignment_view_1[[#This Row],[hire_date]],"mmm")</f>
        <v>Oct</v>
      </c>
    </row>
    <row r="141" spans="1:15" x14ac:dyDescent="0.25">
      <c r="A141">
        <v>140</v>
      </c>
      <c r="B141" t="s">
        <v>276</v>
      </c>
      <c r="C141" t="s">
        <v>277</v>
      </c>
      <c r="D141" t="s">
        <v>4</v>
      </c>
      <c r="E141" t="s">
        <v>144</v>
      </c>
      <c r="F141" t="s">
        <v>55</v>
      </c>
      <c r="G141" t="s">
        <v>81</v>
      </c>
      <c r="H141" t="s">
        <v>13</v>
      </c>
      <c r="I141" s="6">
        <v>44119</v>
      </c>
      <c r="J141" s="6"/>
      <c r="K141" s="1">
        <v>45810.894444444442</v>
      </c>
      <c r="L141">
        <v>4.63</v>
      </c>
      <c r="M141">
        <v>0</v>
      </c>
      <c r="N141" t="str">
        <f>TEXT(employee_assignment_view_1[[#This Row],[hire_date]],"yyyy")</f>
        <v>2020</v>
      </c>
      <c r="O141" s="6" t="str">
        <f>TEXT(employee_assignment_view_1[[#This Row],[hire_date]],"mmm")</f>
        <v>Oct</v>
      </c>
    </row>
    <row r="142" spans="1:15" x14ac:dyDescent="0.25">
      <c r="A142">
        <v>141</v>
      </c>
      <c r="B142" t="s">
        <v>278</v>
      </c>
      <c r="C142" t="s">
        <v>279</v>
      </c>
      <c r="D142" t="s">
        <v>4</v>
      </c>
      <c r="E142" t="s">
        <v>136</v>
      </c>
      <c r="F142" t="s">
        <v>55</v>
      </c>
      <c r="G142" t="s">
        <v>81</v>
      </c>
      <c r="H142" t="s">
        <v>13</v>
      </c>
      <c r="I142" s="6">
        <v>44126</v>
      </c>
      <c r="J142" s="6"/>
      <c r="K142" s="1">
        <v>45810.894444444442</v>
      </c>
      <c r="L142">
        <v>4.6100000000000003</v>
      </c>
      <c r="M142">
        <v>0</v>
      </c>
      <c r="N142" t="str">
        <f>TEXT(employee_assignment_view_1[[#This Row],[hire_date]],"yyyy")</f>
        <v>2020</v>
      </c>
      <c r="O142" s="6" t="str">
        <f>TEXT(employee_assignment_view_1[[#This Row],[hire_date]],"mmm")</f>
        <v>Oct</v>
      </c>
    </row>
    <row r="143" spans="1:15" x14ac:dyDescent="0.25">
      <c r="A143">
        <v>142</v>
      </c>
      <c r="B143" t="s">
        <v>280</v>
      </c>
      <c r="C143" t="s">
        <v>281</v>
      </c>
      <c r="D143" t="s">
        <v>4</v>
      </c>
      <c r="E143" t="s">
        <v>134</v>
      </c>
      <c r="F143" t="s">
        <v>55</v>
      </c>
      <c r="G143" t="s">
        <v>81</v>
      </c>
      <c r="H143" t="s">
        <v>13</v>
      </c>
      <c r="I143" s="6">
        <v>44138</v>
      </c>
      <c r="J143" s="6">
        <v>45599</v>
      </c>
      <c r="K143" s="1">
        <v>45810.894444444442</v>
      </c>
      <c r="L143">
        <v>4.58</v>
      </c>
      <c r="M143">
        <v>0</v>
      </c>
      <c r="N143" t="str">
        <f>TEXT(employee_assignment_view_1[[#This Row],[hire_date]],"yyyy")</f>
        <v>2020</v>
      </c>
      <c r="O143" s="6" t="str">
        <f>TEXT(employee_assignment_view_1[[#This Row],[hire_date]],"mmm")</f>
        <v>Nov</v>
      </c>
    </row>
    <row r="144" spans="1:15" x14ac:dyDescent="0.25">
      <c r="A144">
        <v>143</v>
      </c>
      <c r="B144" t="s">
        <v>282</v>
      </c>
      <c r="C144" t="s">
        <v>283</v>
      </c>
      <c r="D144" t="s">
        <v>3</v>
      </c>
      <c r="E144" t="s">
        <v>153</v>
      </c>
      <c r="F144" t="s">
        <v>55</v>
      </c>
      <c r="G144" t="s">
        <v>81</v>
      </c>
      <c r="H144" t="s">
        <v>13</v>
      </c>
      <c r="I144" s="6">
        <v>44140</v>
      </c>
      <c r="J144" s="6"/>
      <c r="K144" s="1">
        <v>45810.894444444442</v>
      </c>
      <c r="L144">
        <v>4.57</v>
      </c>
      <c r="M144">
        <v>0</v>
      </c>
      <c r="N144" t="str">
        <f>TEXT(employee_assignment_view_1[[#This Row],[hire_date]],"yyyy")</f>
        <v>2020</v>
      </c>
      <c r="O144" s="6" t="str">
        <f>TEXT(employee_assignment_view_1[[#This Row],[hire_date]],"mmm")</f>
        <v>Nov</v>
      </c>
    </row>
    <row r="145" spans="1:15" x14ac:dyDescent="0.25">
      <c r="A145">
        <v>144</v>
      </c>
      <c r="B145" t="s">
        <v>284</v>
      </c>
      <c r="C145" t="s">
        <v>285</v>
      </c>
      <c r="D145" t="s">
        <v>3</v>
      </c>
      <c r="E145" t="s">
        <v>153</v>
      </c>
      <c r="F145" t="s">
        <v>55</v>
      </c>
      <c r="G145" t="s">
        <v>81</v>
      </c>
      <c r="H145" t="s">
        <v>13</v>
      </c>
      <c r="I145" s="6">
        <v>44148</v>
      </c>
      <c r="J145" s="6"/>
      <c r="K145" s="1">
        <v>45810.894444444442</v>
      </c>
      <c r="L145">
        <v>4.55</v>
      </c>
      <c r="M145">
        <v>0</v>
      </c>
      <c r="N145" t="str">
        <f>TEXT(employee_assignment_view_1[[#This Row],[hire_date]],"yyyy")</f>
        <v>2020</v>
      </c>
      <c r="O145" s="6" t="str">
        <f>TEXT(employee_assignment_view_1[[#This Row],[hire_date]],"mmm")</f>
        <v>Nov</v>
      </c>
    </row>
    <row r="146" spans="1:15" x14ac:dyDescent="0.25">
      <c r="A146">
        <v>145</v>
      </c>
      <c r="B146" t="s">
        <v>286</v>
      </c>
      <c r="C146" t="s">
        <v>287</v>
      </c>
      <c r="D146" t="s">
        <v>3</v>
      </c>
      <c r="E146" t="s">
        <v>136</v>
      </c>
      <c r="F146" t="s">
        <v>55</v>
      </c>
      <c r="G146" t="s">
        <v>81</v>
      </c>
      <c r="H146" t="s">
        <v>13</v>
      </c>
      <c r="I146" s="6">
        <v>44151</v>
      </c>
      <c r="J146" s="6">
        <v>45525</v>
      </c>
      <c r="K146" s="1">
        <v>45810.894444444442</v>
      </c>
      <c r="L146">
        <v>4.54</v>
      </c>
      <c r="M146">
        <v>0</v>
      </c>
      <c r="N146" t="str">
        <f>TEXT(employee_assignment_view_1[[#This Row],[hire_date]],"yyyy")</f>
        <v>2020</v>
      </c>
      <c r="O146" s="6" t="str">
        <f>TEXT(employee_assignment_view_1[[#This Row],[hire_date]],"mmm")</f>
        <v>Nov</v>
      </c>
    </row>
    <row r="147" spans="1:15" x14ac:dyDescent="0.25">
      <c r="A147">
        <v>146</v>
      </c>
      <c r="B147" t="s">
        <v>149</v>
      </c>
      <c r="C147" t="s">
        <v>288</v>
      </c>
      <c r="D147" t="s">
        <v>3</v>
      </c>
      <c r="E147" t="s">
        <v>144</v>
      </c>
      <c r="F147" t="s">
        <v>80</v>
      </c>
      <c r="G147" t="s">
        <v>81</v>
      </c>
      <c r="H147" t="s">
        <v>13</v>
      </c>
      <c r="I147" s="6">
        <v>44174</v>
      </c>
      <c r="J147" s="6">
        <v>45006</v>
      </c>
      <c r="K147" s="1">
        <v>45810.894942129627</v>
      </c>
      <c r="L147">
        <v>4.4800000000000004</v>
      </c>
      <c r="M147">
        <v>0</v>
      </c>
      <c r="N147" t="str">
        <f>TEXT(employee_assignment_view_1[[#This Row],[hire_date]],"yyyy")</f>
        <v>2020</v>
      </c>
      <c r="O147" s="6" t="str">
        <f>TEXT(employee_assignment_view_1[[#This Row],[hire_date]],"mmm")</f>
        <v>Dec</v>
      </c>
    </row>
    <row r="148" spans="1:15" x14ac:dyDescent="0.25">
      <c r="A148">
        <v>147</v>
      </c>
      <c r="B148" t="s">
        <v>149</v>
      </c>
      <c r="C148" t="s">
        <v>289</v>
      </c>
      <c r="D148" t="s">
        <v>3</v>
      </c>
      <c r="E148" t="s">
        <v>144</v>
      </c>
      <c r="F148" t="s">
        <v>80</v>
      </c>
      <c r="G148" t="s">
        <v>81</v>
      </c>
      <c r="H148" t="s">
        <v>13</v>
      </c>
      <c r="I148" s="6">
        <v>44188</v>
      </c>
      <c r="J148" s="6"/>
      <c r="K148" s="1">
        <v>45810.894942129627</v>
      </c>
      <c r="L148">
        <v>4.4400000000000004</v>
      </c>
      <c r="M148">
        <v>0</v>
      </c>
      <c r="N148" t="str">
        <f>TEXT(employee_assignment_view_1[[#This Row],[hire_date]],"yyyy")</f>
        <v>2020</v>
      </c>
      <c r="O148" s="6" t="str">
        <f>TEXT(employee_assignment_view_1[[#This Row],[hire_date]],"mmm")</f>
        <v>Dec</v>
      </c>
    </row>
    <row r="149" spans="1:15" x14ac:dyDescent="0.25">
      <c r="A149">
        <v>148</v>
      </c>
      <c r="B149" t="s">
        <v>229</v>
      </c>
      <c r="C149" t="s">
        <v>290</v>
      </c>
      <c r="D149" t="s">
        <v>4</v>
      </c>
      <c r="E149" t="s">
        <v>144</v>
      </c>
      <c r="F149" t="s">
        <v>80</v>
      </c>
      <c r="G149" t="s">
        <v>81</v>
      </c>
      <c r="H149" t="s">
        <v>13</v>
      </c>
      <c r="I149" s="6">
        <v>44201</v>
      </c>
      <c r="J149" s="6"/>
      <c r="K149" s="1">
        <v>45810.894942129627</v>
      </c>
      <c r="L149">
        <v>4.41</v>
      </c>
      <c r="M149">
        <v>0</v>
      </c>
      <c r="N149" t="str">
        <f>TEXT(employee_assignment_view_1[[#This Row],[hire_date]],"yyyy")</f>
        <v>2021</v>
      </c>
      <c r="O149" s="6" t="str">
        <f>TEXT(employee_assignment_view_1[[#This Row],[hire_date]],"mmm")</f>
        <v>Jan</v>
      </c>
    </row>
    <row r="150" spans="1:15" x14ac:dyDescent="0.25">
      <c r="A150">
        <v>149</v>
      </c>
      <c r="B150" t="s">
        <v>291</v>
      </c>
      <c r="C150" t="s">
        <v>239</v>
      </c>
      <c r="D150" t="s">
        <v>4</v>
      </c>
      <c r="E150" t="s">
        <v>114</v>
      </c>
      <c r="F150" t="s">
        <v>80</v>
      </c>
      <c r="G150" t="s">
        <v>81</v>
      </c>
      <c r="H150" t="s">
        <v>13</v>
      </c>
      <c r="I150" s="6">
        <v>44210</v>
      </c>
      <c r="J150" s="6"/>
      <c r="K150" s="1">
        <v>45810.894942129627</v>
      </c>
      <c r="L150">
        <v>4.38</v>
      </c>
      <c r="M150">
        <v>0</v>
      </c>
      <c r="N150" t="str">
        <f>TEXT(employee_assignment_view_1[[#This Row],[hire_date]],"yyyy")</f>
        <v>2021</v>
      </c>
      <c r="O150" s="6" t="str">
        <f>TEXT(employee_assignment_view_1[[#This Row],[hire_date]],"mmm")</f>
        <v>Jan</v>
      </c>
    </row>
    <row r="151" spans="1:15" x14ac:dyDescent="0.25">
      <c r="A151">
        <v>150</v>
      </c>
      <c r="B151" t="s">
        <v>292</v>
      </c>
      <c r="C151" t="s">
        <v>16</v>
      </c>
      <c r="D151" t="s">
        <v>4</v>
      </c>
      <c r="E151" t="s">
        <v>134</v>
      </c>
      <c r="F151" t="s">
        <v>80</v>
      </c>
      <c r="G151" t="s">
        <v>81</v>
      </c>
      <c r="H151" t="s">
        <v>13</v>
      </c>
      <c r="I151" s="6">
        <v>44210</v>
      </c>
      <c r="J151" s="6"/>
      <c r="K151" s="1">
        <v>45810.894942129627</v>
      </c>
      <c r="L151">
        <v>4.38</v>
      </c>
      <c r="M151">
        <v>0</v>
      </c>
      <c r="N151" t="str">
        <f>TEXT(employee_assignment_view_1[[#This Row],[hire_date]],"yyyy")</f>
        <v>2021</v>
      </c>
      <c r="O151" s="6" t="str">
        <f>TEXT(employee_assignment_view_1[[#This Row],[hire_date]],"mmm")</f>
        <v>Jan</v>
      </c>
    </row>
    <row r="152" spans="1:15" x14ac:dyDescent="0.25">
      <c r="A152">
        <v>151</v>
      </c>
      <c r="B152" t="s">
        <v>10</v>
      </c>
      <c r="C152" t="s">
        <v>293</v>
      </c>
      <c r="D152" t="s">
        <v>3</v>
      </c>
      <c r="E152" t="s">
        <v>136</v>
      </c>
      <c r="F152" t="s">
        <v>80</v>
      </c>
      <c r="G152" t="s">
        <v>81</v>
      </c>
      <c r="H152" t="s">
        <v>13</v>
      </c>
      <c r="I152" s="6">
        <v>44213</v>
      </c>
      <c r="J152" s="6"/>
      <c r="K152" s="1">
        <v>45810.894942129627</v>
      </c>
      <c r="L152">
        <v>4.37</v>
      </c>
      <c r="M152">
        <v>0</v>
      </c>
      <c r="N152" t="str">
        <f>TEXT(employee_assignment_view_1[[#This Row],[hire_date]],"yyyy")</f>
        <v>2021</v>
      </c>
      <c r="O152" s="6" t="str">
        <f>TEXT(employee_assignment_view_1[[#This Row],[hire_date]],"mmm")</f>
        <v>Jan</v>
      </c>
    </row>
    <row r="153" spans="1:15" x14ac:dyDescent="0.25">
      <c r="A153">
        <v>152</v>
      </c>
      <c r="B153" t="s">
        <v>294</v>
      </c>
      <c r="C153" t="s">
        <v>35</v>
      </c>
      <c r="D153" t="s">
        <v>4</v>
      </c>
      <c r="E153" t="s">
        <v>144</v>
      </c>
      <c r="F153" t="s">
        <v>80</v>
      </c>
      <c r="G153" t="s">
        <v>81</v>
      </c>
      <c r="H153" t="s">
        <v>13</v>
      </c>
      <c r="I153" s="6">
        <v>44219</v>
      </c>
      <c r="J153" s="6"/>
      <c r="K153" s="1">
        <v>45810.894942129627</v>
      </c>
      <c r="L153">
        <v>4.3600000000000003</v>
      </c>
      <c r="M153">
        <v>0</v>
      </c>
      <c r="N153" t="str">
        <f>TEXT(employee_assignment_view_1[[#This Row],[hire_date]],"yyyy")</f>
        <v>2021</v>
      </c>
      <c r="O153" s="6" t="str">
        <f>TEXT(employee_assignment_view_1[[#This Row],[hire_date]],"mmm")</f>
        <v>Jan</v>
      </c>
    </row>
    <row r="154" spans="1:15" x14ac:dyDescent="0.25">
      <c r="A154">
        <v>153</v>
      </c>
      <c r="B154" t="s">
        <v>295</v>
      </c>
      <c r="C154" t="s">
        <v>296</v>
      </c>
      <c r="D154" t="s">
        <v>4</v>
      </c>
      <c r="E154" t="s">
        <v>136</v>
      </c>
      <c r="F154" t="s">
        <v>80</v>
      </c>
      <c r="G154" t="s">
        <v>81</v>
      </c>
      <c r="H154" t="s">
        <v>13</v>
      </c>
      <c r="I154" s="6">
        <v>44261</v>
      </c>
      <c r="J154" s="6"/>
      <c r="K154" s="1">
        <v>45810.894942129627</v>
      </c>
      <c r="L154">
        <v>4.24</v>
      </c>
      <c r="M154">
        <v>0</v>
      </c>
      <c r="N154" t="str">
        <f>TEXT(employee_assignment_view_1[[#This Row],[hire_date]],"yyyy")</f>
        <v>2021</v>
      </c>
      <c r="O154" s="6" t="str">
        <f>TEXT(employee_assignment_view_1[[#This Row],[hire_date]],"mmm")</f>
        <v>Mar</v>
      </c>
    </row>
    <row r="155" spans="1:15" x14ac:dyDescent="0.25">
      <c r="A155">
        <v>154</v>
      </c>
      <c r="B155" t="s">
        <v>142</v>
      </c>
      <c r="C155" t="s">
        <v>297</v>
      </c>
      <c r="D155" t="s">
        <v>3</v>
      </c>
      <c r="E155" t="s">
        <v>144</v>
      </c>
      <c r="F155" t="s">
        <v>80</v>
      </c>
      <c r="G155" t="s">
        <v>81</v>
      </c>
      <c r="H155" t="s">
        <v>13</v>
      </c>
      <c r="I155" s="6">
        <v>44261</v>
      </c>
      <c r="J155" s="6"/>
      <c r="K155" s="1">
        <v>45810.894942129627</v>
      </c>
      <c r="L155">
        <v>4.24</v>
      </c>
      <c r="M155">
        <v>0</v>
      </c>
      <c r="N155" t="str">
        <f>TEXT(employee_assignment_view_1[[#This Row],[hire_date]],"yyyy")</f>
        <v>2021</v>
      </c>
      <c r="O155" s="6" t="str">
        <f>TEXT(employee_assignment_view_1[[#This Row],[hire_date]],"mmm")</f>
        <v>Mar</v>
      </c>
    </row>
    <row r="156" spans="1:15" x14ac:dyDescent="0.25">
      <c r="A156">
        <v>155</v>
      </c>
      <c r="B156" t="s">
        <v>298</v>
      </c>
      <c r="C156" t="s">
        <v>33</v>
      </c>
      <c r="D156" t="s">
        <v>4</v>
      </c>
      <c r="E156" t="s">
        <v>114</v>
      </c>
      <c r="F156" t="s">
        <v>80</v>
      </c>
      <c r="G156" t="s">
        <v>81</v>
      </c>
      <c r="H156" t="s">
        <v>13</v>
      </c>
      <c r="I156" s="6">
        <v>44264</v>
      </c>
      <c r="J156" s="6"/>
      <c r="K156" s="1">
        <v>45810.894942129627</v>
      </c>
      <c r="L156">
        <v>4.2300000000000004</v>
      </c>
      <c r="M156">
        <v>0</v>
      </c>
      <c r="N156" t="str">
        <f>TEXT(employee_assignment_view_1[[#This Row],[hire_date]],"yyyy")</f>
        <v>2021</v>
      </c>
      <c r="O156" s="6" t="str">
        <f>TEXT(employee_assignment_view_1[[#This Row],[hire_date]],"mmm")</f>
        <v>Mar</v>
      </c>
    </row>
    <row r="157" spans="1:15" x14ac:dyDescent="0.25">
      <c r="A157">
        <v>156</v>
      </c>
      <c r="B157" t="s">
        <v>299</v>
      </c>
      <c r="C157" t="s">
        <v>300</v>
      </c>
      <c r="D157" t="s">
        <v>3</v>
      </c>
      <c r="E157" t="s">
        <v>144</v>
      </c>
      <c r="F157" t="s">
        <v>80</v>
      </c>
      <c r="G157" t="s">
        <v>81</v>
      </c>
      <c r="H157" t="s">
        <v>13</v>
      </c>
      <c r="I157" s="6">
        <v>44270</v>
      </c>
      <c r="J157" s="6"/>
      <c r="K157" s="1">
        <v>45810.894942129627</v>
      </c>
      <c r="L157">
        <v>4.22</v>
      </c>
      <c r="M157">
        <v>0</v>
      </c>
      <c r="N157" t="str">
        <f>TEXT(employee_assignment_view_1[[#This Row],[hire_date]],"yyyy")</f>
        <v>2021</v>
      </c>
      <c r="O157" s="6" t="str">
        <f>TEXT(employee_assignment_view_1[[#This Row],[hire_date]],"mmm")</f>
        <v>Mar</v>
      </c>
    </row>
    <row r="158" spans="1:15" x14ac:dyDescent="0.25">
      <c r="A158">
        <v>157</v>
      </c>
      <c r="B158" t="s">
        <v>254</v>
      </c>
      <c r="C158" t="s">
        <v>301</v>
      </c>
      <c r="D158" t="s">
        <v>3</v>
      </c>
      <c r="E158" t="s">
        <v>153</v>
      </c>
      <c r="F158" t="s">
        <v>80</v>
      </c>
      <c r="G158" t="s">
        <v>81</v>
      </c>
      <c r="H158" t="s">
        <v>13</v>
      </c>
      <c r="I158" s="6">
        <v>44297</v>
      </c>
      <c r="J158" s="6"/>
      <c r="K158" s="1">
        <v>45810.894942129627</v>
      </c>
      <c r="L158">
        <v>4.1399999999999997</v>
      </c>
      <c r="M158">
        <v>0</v>
      </c>
      <c r="N158" t="str">
        <f>TEXT(employee_assignment_view_1[[#This Row],[hire_date]],"yyyy")</f>
        <v>2021</v>
      </c>
      <c r="O158" s="6" t="str">
        <f>TEXT(employee_assignment_view_1[[#This Row],[hire_date]],"mmm")</f>
        <v>Apr</v>
      </c>
    </row>
    <row r="159" spans="1:15" x14ac:dyDescent="0.25">
      <c r="A159">
        <v>158</v>
      </c>
      <c r="B159" t="s">
        <v>302</v>
      </c>
      <c r="C159" t="s">
        <v>303</v>
      </c>
      <c r="D159" t="s">
        <v>4</v>
      </c>
      <c r="E159" t="s">
        <v>114</v>
      </c>
      <c r="F159" t="s">
        <v>80</v>
      </c>
      <c r="G159" t="s">
        <v>81</v>
      </c>
      <c r="H159" t="s">
        <v>13</v>
      </c>
      <c r="I159" s="6">
        <v>44299</v>
      </c>
      <c r="J159" s="6"/>
      <c r="K159" s="1">
        <v>45810.894942129627</v>
      </c>
      <c r="L159">
        <v>4.1399999999999997</v>
      </c>
      <c r="M159">
        <v>0</v>
      </c>
      <c r="N159" t="str">
        <f>TEXT(employee_assignment_view_1[[#This Row],[hire_date]],"yyyy")</f>
        <v>2021</v>
      </c>
      <c r="O159" s="6" t="str">
        <f>TEXT(employee_assignment_view_1[[#This Row],[hire_date]],"mmm")</f>
        <v>Apr</v>
      </c>
    </row>
    <row r="160" spans="1:15" x14ac:dyDescent="0.25">
      <c r="A160">
        <v>159</v>
      </c>
      <c r="B160" t="s">
        <v>304</v>
      </c>
      <c r="C160" t="s">
        <v>305</v>
      </c>
      <c r="D160" t="s">
        <v>4</v>
      </c>
      <c r="E160" t="s">
        <v>144</v>
      </c>
      <c r="F160" t="s">
        <v>80</v>
      </c>
      <c r="G160" t="s">
        <v>81</v>
      </c>
      <c r="H160" t="s">
        <v>13</v>
      </c>
      <c r="I160" s="6">
        <v>44319</v>
      </c>
      <c r="J160" s="6">
        <v>44722</v>
      </c>
      <c r="K160" s="1">
        <v>45810.894942129627</v>
      </c>
      <c r="L160">
        <v>4.08</v>
      </c>
      <c r="M160">
        <v>0</v>
      </c>
      <c r="N160" t="str">
        <f>TEXT(employee_assignment_view_1[[#This Row],[hire_date]],"yyyy")</f>
        <v>2021</v>
      </c>
      <c r="O160" s="6" t="str">
        <f>TEXT(employee_assignment_view_1[[#This Row],[hire_date]],"mmm")</f>
        <v>May</v>
      </c>
    </row>
    <row r="161" spans="1:15" x14ac:dyDescent="0.25">
      <c r="A161">
        <v>160</v>
      </c>
      <c r="B161" t="s">
        <v>212</v>
      </c>
      <c r="C161" t="s">
        <v>306</v>
      </c>
      <c r="D161" t="s">
        <v>3</v>
      </c>
      <c r="E161" t="s">
        <v>153</v>
      </c>
      <c r="F161" t="s">
        <v>80</v>
      </c>
      <c r="G161" t="s">
        <v>81</v>
      </c>
      <c r="H161" t="s">
        <v>13</v>
      </c>
      <c r="I161" s="6">
        <v>44325</v>
      </c>
      <c r="J161" s="6"/>
      <c r="K161" s="1">
        <v>45810.894942129627</v>
      </c>
      <c r="L161">
        <v>4.07</v>
      </c>
      <c r="M161">
        <v>0</v>
      </c>
      <c r="N161" t="str">
        <f>TEXT(employee_assignment_view_1[[#This Row],[hire_date]],"yyyy")</f>
        <v>2021</v>
      </c>
      <c r="O161" s="6" t="str">
        <f>TEXT(employee_assignment_view_1[[#This Row],[hire_date]],"mmm")</f>
        <v>May</v>
      </c>
    </row>
    <row r="162" spans="1:15" x14ac:dyDescent="0.25">
      <c r="A162">
        <v>161</v>
      </c>
      <c r="B162" t="s">
        <v>307</v>
      </c>
      <c r="C162" t="s">
        <v>308</v>
      </c>
      <c r="D162" t="s">
        <v>4</v>
      </c>
      <c r="E162" t="s">
        <v>136</v>
      </c>
      <c r="F162" t="s">
        <v>80</v>
      </c>
      <c r="G162" t="s">
        <v>81</v>
      </c>
      <c r="H162" t="s">
        <v>13</v>
      </c>
      <c r="I162" s="6">
        <v>44360</v>
      </c>
      <c r="J162" s="6"/>
      <c r="K162" s="1">
        <v>45810.894942129627</v>
      </c>
      <c r="L162">
        <v>3.97</v>
      </c>
      <c r="M162">
        <v>0</v>
      </c>
      <c r="N162" t="str">
        <f>TEXT(employee_assignment_view_1[[#This Row],[hire_date]],"yyyy")</f>
        <v>2021</v>
      </c>
      <c r="O162" s="6" t="str">
        <f>TEXT(employee_assignment_view_1[[#This Row],[hire_date]],"mmm")</f>
        <v>Jun</v>
      </c>
    </row>
    <row r="163" spans="1:15" x14ac:dyDescent="0.25">
      <c r="A163">
        <v>162</v>
      </c>
      <c r="B163" t="s">
        <v>309</v>
      </c>
      <c r="C163" t="s">
        <v>310</v>
      </c>
      <c r="D163" t="s">
        <v>4</v>
      </c>
      <c r="E163" t="s">
        <v>144</v>
      </c>
      <c r="F163" t="s">
        <v>80</v>
      </c>
      <c r="G163" t="s">
        <v>81</v>
      </c>
      <c r="H163" t="s">
        <v>13</v>
      </c>
      <c r="I163" s="6">
        <v>44366</v>
      </c>
      <c r="J163" s="6"/>
      <c r="K163" s="1">
        <v>45810.894942129627</v>
      </c>
      <c r="L163">
        <v>3.95</v>
      </c>
      <c r="M163">
        <v>0</v>
      </c>
      <c r="N163" t="str">
        <f>TEXT(employee_assignment_view_1[[#This Row],[hire_date]],"yyyy")</f>
        <v>2021</v>
      </c>
      <c r="O163" s="6" t="str">
        <f>TEXT(employee_assignment_view_1[[#This Row],[hire_date]],"mmm")</f>
        <v>Jun</v>
      </c>
    </row>
    <row r="164" spans="1:15" x14ac:dyDescent="0.25">
      <c r="A164">
        <v>163</v>
      </c>
      <c r="B164" t="s">
        <v>311</v>
      </c>
      <c r="C164" t="s">
        <v>169</v>
      </c>
      <c r="D164" t="s">
        <v>3</v>
      </c>
      <c r="E164" t="s">
        <v>153</v>
      </c>
      <c r="F164" t="s">
        <v>80</v>
      </c>
      <c r="G164" t="s">
        <v>81</v>
      </c>
      <c r="H164" t="s">
        <v>13</v>
      </c>
      <c r="I164" s="6">
        <v>44375</v>
      </c>
      <c r="J164" s="6"/>
      <c r="K164" s="1">
        <v>45810.894942129627</v>
      </c>
      <c r="L164">
        <v>3.93</v>
      </c>
      <c r="M164">
        <v>0</v>
      </c>
      <c r="N164" t="str">
        <f>TEXT(employee_assignment_view_1[[#This Row],[hire_date]],"yyyy")</f>
        <v>2021</v>
      </c>
      <c r="O164" s="6" t="str">
        <f>TEXT(employee_assignment_view_1[[#This Row],[hire_date]],"mmm")</f>
        <v>Jun</v>
      </c>
    </row>
    <row r="165" spans="1:15" x14ac:dyDescent="0.25">
      <c r="A165">
        <v>164</v>
      </c>
      <c r="B165" t="s">
        <v>312</v>
      </c>
      <c r="C165" t="s">
        <v>313</v>
      </c>
      <c r="D165" t="s">
        <v>4</v>
      </c>
      <c r="E165" t="s">
        <v>144</v>
      </c>
      <c r="F165" t="s">
        <v>80</v>
      </c>
      <c r="G165" t="s">
        <v>81</v>
      </c>
      <c r="H165" t="s">
        <v>13</v>
      </c>
      <c r="I165" s="6">
        <v>44375</v>
      </c>
      <c r="J165" s="6"/>
      <c r="K165" s="1">
        <v>45810.894942129627</v>
      </c>
      <c r="L165">
        <v>3.93</v>
      </c>
      <c r="M165">
        <v>0</v>
      </c>
      <c r="N165" t="str">
        <f>TEXT(employee_assignment_view_1[[#This Row],[hire_date]],"yyyy")</f>
        <v>2021</v>
      </c>
      <c r="O165" s="6" t="str">
        <f>TEXT(employee_assignment_view_1[[#This Row],[hire_date]],"mmm")</f>
        <v>Jun</v>
      </c>
    </row>
    <row r="166" spans="1:15" x14ac:dyDescent="0.25">
      <c r="A166">
        <v>165</v>
      </c>
      <c r="B166" t="s">
        <v>314</v>
      </c>
      <c r="C166" t="s">
        <v>315</v>
      </c>
      <c r="D166" t="s">
        <v>4</v>
      </c>
      <c r="E166" t="s">
        <v>134</v>
      </c>
      <c r="F166" t="s">
        <v>80</v>
      </c>
      <c r="G166" t="s">
        <v>81</v>
      </c>
      <c r="H166" t="s">
        <v>13</v>
      </c>
      <c r="I166" s="6">
        <v>44382</v>
      </c>
      <c r="J166" s="6"/>
      <c r="K166" s="1">
        <v>45810.894942129627</v>
      </c>
      <c r="L166">
        <v>3.91</v>
      </c>
      <c r="M166">
        <v>0</v>
      </c>
      <c r="N166" t="str">
        <f>TEXT(employee_assignment_view_1[[#This Row],[hire_date]],"yyyy")</f>
        <v>2021</v>
      </c>
      <c r="O166" s="6" t="str">
        <f>TEXT(employee_assignment_view_1[[#This Row],[hire_date]],"mmm")</f>
        <v>Jul</v>
      </c>
    </row>
    <row r="167" spans="1:15" x14ac:dyDescent="0.25">
      <c r="A167">
        <v>166</v>
      </c>
      <c r="B167" t="s">
        <v>256</v>
      </c>
      <c r="C167" t="s">
        <v>316</v>
      </c>
      <c r="D167" t="s">
        <v>3</v>
      </c>
      <c r="E167" t="s">
        <v>153</v>
      </c>
      <c r="F167" t="s">
        <v>80</v>
      </c>
      <c r="G167" t="s">
        <v>81</v>
      </c>
      <c r="H167" t="s">
        <v>13</v>
      </c>
      <c r="I167" s="6">
        <v>44409</v>
      </c>
      <c r="J167" s="6"/>
      <c r="K167" s="1">
        <v>45810.894942129627</v>
      </c>
      <c r="L167">
        <v>3.84</v>
      </c>
      <c r="M167">
        <v>0</v>
      </c>
      <c r="N167" t="str">
        <f>TEXT(employee_assignment_view_1[[#This Row],[hire_date]],"yyyy")</f>
        <v>2021</v>
      </c>
      <c r="O167" s="6" t="str">
        <f>TEXT(employee_assignment_view_1[[#This Row],[hire_date]],"mmm")</f>
        <v>Aug</v>
      </c>
    </row>
    <row r="168" spans="1:15" x14ac:dyDescent="0.25">
      <c r="A168">
        <v>167</v>
      </c>
      <c r="B168" t="s">
        <v>145</v>
      </c>
      <c r="C168" t="s">
        <v>317</v>
      </c>
      <c r="D168" t="s">
        <v>4</v>
      </c>
      <c r="E168" t="s">
        <v>114</v>
      </c>
      <c r="F168" t="s">
        <v>80</v>
      </c>
      <c r="G168" t="s">
        <v>81</v>
      </c>
      <c r="H168" t="s">
        <v>13</v>
      </c>
      <c r="I168" s="6">
        <v>44414</v>
      </c>
      <c r="J168" s="6"/>
      <c r="K168" s="1">
        <v>45810.894942129627</v>
      </c>
      <c r="L168">
        <v>3.82</v>
      </c>
      <c r="M168">
        <v>0</v>
      </c>
      <c r="N168" t="str">
        <f>TEXT(employee_assignment_view_1[[#This Row],[hire_date]],"yyyy")</f>
        <v>2021</v>
      </c>
      <c r="O168" s="6" t="str">
        <f>TEXT(employee_assignment_view_1[[#This Row],[hire_date]],"mmm")</f>
        <v>Aug</v>
      </c>
    </row>
    <row r="169" spans="1:15" x14ac:dyDescent="0.25">
      <c r="A169">
        <v>168</v>
      </c>
      <c r="B169" t="s">
        <v>318</v>
      </c>
      <c r="C169" t="s">
        <v>319</v>
      </c>
      <c r="D169" t="s">
        <v>4</v>
      </c>
      <c r="E169" t="s">
        <v>153</v>
      </c>
      <c r="F169" t="s">
        <v>80</v>
      </c>
      <c r="G169" t="s">
        <v>81</v>
      </c>
      <c r="H169" t="s">
        <v>13</v>
      </c>
      <c r="I169" s="6">
        <v>44415</v>
      </c>
      <c r="J169" s="6"/>
      <c r="K169" s="1">
        <v>45810.894942129627</v>
      </c>
      <c r="L169">
        <v>3.82</v>
      </c>
      <c r="M169">
        <v>0</v>
      </c>
      <c r="N169" t="str">
        <f>TEXT(employee_assignment_view_1[[#This Row],[hire_date]],"yyyy")</f>
        <v>2021</v>
      </c>
      <c r="O169" s="6" t="str">
        <f>TEXT(employee_assignment_view_1[[#This Row],[hire_date]],"mmm")</f>
        <v>Aug</v>
      </c>
    </row>
    <row r="170" spans="1:15" x14ac:dyDescent="0.25">
      <c r="A170">
        <v>169</v>
      </c>
      <c r="B170" t="s">
        <v>286</v>
      </c>
      <c r="C170" t="s">
        <v>320</v>
      </c>
      <c r="D170" t="s">
        <v>3</v>
      </c>
      <c r="E170" t="s">
        <v>144</v>
      </c>
      <c r="F170" t="s">
        <v>80</v>
      </c>
      <c r="G170" t="s">
        <v>81</v>
      </c>
      <c r="H170" t="s">
        <v>13</v>
      </c>
      <c r="I170" s="6">
        <v>44417</v>
      </c>
      <c r="J170" s="6"/>
      <c r="K170" s="1">
        <v>45810.894942129627</v>
      </c>
      <c r="L170">
        <v>3.81</v>
      </c>
      <c r="M170">
        <v>0</v>
      </c>
      <c r="N170" t="str">
        <f>TEXT(employee_assignment_view_1[[#This Row],[hire_date]],"yyyy")</f>
        <v>2021</v>
      </c>
      <c r="O170" s="6" t="str">
        <f>TEXT(employee_assignment_view_1[[#This Row],[hire_date]],"mmm")</f>
        <v>Aug</v>
      </c>
    </row>
    <row r="171" spans="1:15" x14ac:dyDescent="0.25">
      <c r="A171">
        <v>170</v>
      </c>
      <c r="B171" t="s">
        <v>321</v>
      </c>
      <c r="C171" t="s">
        <v>239</v>
      </c>
      <c r="D171" t="s">
        <v>3</v>
      </c>
      <c r="E171" t="s">
        <v>153</v>
      </c>
      <c r="F171" t="s">
        <v>80</v>
      </c>
      <c r="G171" t="s">
        <v>81</v>
      </c>
      <c r="H171" t="s">
        <v>13</v>
      </c>
      <c r="I171" s="6">
        <v>44430</v>
      </c>
      <c r="J171" s="6"/>
      <c r="K171" s="1">
        <v>45810.894942129627</v>
      </c>
      <c r="L171">
        <v>3.78</v>
      </c>
      <c r="M171">
        <v>0</v>
      </c>
      <c r="N171" t="str">
        <f>TEXT(employee_assignment_view_1[[#This Row],[hire_date]],"yyyy")</f>
        <v>2021</v>
      </c>
      <c r="O171" s="6" t="str">
        <f>TEXT(employee_assignment_view_1[[#This Row],[hire_date]],"mmm")</f>
        <v>Aug</v>
      </c>
    </row>
    <row r="172" spans="1:15" x14ac:dyDescent="0.25">
      <c r="A172">
        <v>171</v>
      </c>
      <c r="B172" t="s">
        <v>254</v>
      </c>
      <c r="C172" t="s">
        <v>322</v>
      </c>
      <c r="D172" t="s">
        <v>3</v>
      </c>
      <c r="E172" t="s">
        <v>153</v>
      </c>
      <c r="F172" t="s">
        <v>80</v>
      </c>
      <c r="G172" t="s">
        <v>81</v>
      </c>
      <c r="H172" t="s">
        <v>13</v>
      </c>
      <c r="I172" s="6">
        <v>44447</v>
      </c>
      <c r="J172" s="6">
        <v>44837</v>
      </c>
      <c r="K172" s="1">
        <v>45810.894942129627</v>
      </c>
      <c r="L172">
        <v>3.73</v>
      </c>
      <c r="M172">
        <v>0</v>
      </c>
      <c r="N172" t="str">
        <f>TEXT(employee_assignment_view_1[[#This Row],[hire_date]],"yyyy")</f>
        <v>2021</v>
      </c>
      <c r="O172" s="6" t="str">
        <f>TEXT(employee_assignment_view_1[[#This Row],[hire_date]],"mmm")</f>
        <v>Sep</v>
      </c>
    </row>
    <row r="173" spans="1:15" x14ac:dyDescent="0.25">
      <c r="A173">
        <v>172</v>
      </c>
      <c r="B173" t="s">
        <v>36</v>
      </c>
      <c r="C173" t="s">
        <v>323</v>
      </c>
      <c r="D173" t="s">
        <v>4</v>
      </c>
      <c r="E173" t="s">
        <v>144</v>
      </c>
      <c r="F173" t="s">
        <v>80</v>
      </c>
      <c r="G173" t="s">
        <v>81</v>
      </c>
      <c r="H173" t="s">
        <v>13</v>
      </c>
      <c r="I173" s="6">
        <v>44455</v>
      </c>
      <c r="J173" s="6"/>
      <c r="K173" s="1">
        <v>45810.894942129627</v>
      </c>
      <c r="L173">
        <v>3.71</v>
      </c>
      <c r="M173">
        <v>0</v>
      </c>
      <c r="N173" t="str">
        <f>TEXT(employee_assignment_view_1[[#This Row],[hire_date]],"yyyy")</f>
        <v>2021</v>
      </c>
      <c r="O173" s="6" t="str">
        <f>TEXT(employee_assignment_view_1[[#This Row],[hire_date]],"mmm")</f>
        <v>Sep</v>
      </c>
    </row>
    <row r="174" spans="1:15" x14ac:dyDescent="0.25">
      <c r="A174">
        <v>173</v>
      </c>
      <c r="B174" t="s">
        <v>37</v>
      </c>
      <c r="C174" t="s">
        <v>324</v>
      </c>
      <c r="D174" t="s">
        <v>3</v>
      </c>
      <c r="E174" t="s">
        <v>136</v>
      </c>
      <c r="F174" t="s">
        <v>80</v>
      </c>
      <c r="G174" t="s">
        <v>81</v>
      </c>
      <c r="H174" t="s">
        <v>13</v>
      </c>
      <c r="I174" s="6">
        <v>44465</v>
      </c>
      <c r="J174" s="6"/>
      <c r="K174" s="1">
        <v>45810.894942129627</v>
      </c>
      <c r="L174">
        <v>3.68</v>
      </c>
      <c r="M174">
        <v>0</v>
      </c>
      <c r="N174" t="str">
        <f>TEXT(employee_assignment_view_1[[#This Row],[hire_date]],"yyyy")</f>
        <v>2021</v>
      </c>
      <c r="O174" s="6" t="str">
        <f>TEXT(employee_assignment_view_1[[#This Row],[hire_date]],"mmm")</f>
        <v>Sep</v>
      </c>
    </row>
    <row r="175" spans="1:15" x14ac:dyDescent="0.25">
      <c r="A175">
        <v>174</v>
      </c>
      <c r="B175" t="s">
        <v>325</v>
      </c>
      <c r="C175" t="s">
        <v>326</v>
      </c>
      <c r="D175" t="s">
        <v>4</v>
      </c>
      <c r="E175" t="s">
        <v>153</v>
      </c>
      <c r="F175" t="s">
        <v>80</v>
      </c>
      <c r="G175" t="s">
        <v>81</v>
      </c>
      <c r="H175" t="s">
        <v>13</v>
      </c>
      <c r="I175" s="6">
        <v>44474</v>
      </c>
      <c r="J175" s="6"/>
      <c r="K175" s="1">
        <v>45810.894942129627</v>
      </c>
      <c r="L175">
        <v>3.66</v>
      </c>
      <c r="M175">
        <v>0</v>
      </c>
      <c r="N175" t="str">
        <f>TEXT(employee_assignment_view_1[[#This Row],[hire_date]],"yyyy")</f>
        <v>2021</v>
      </c>
      <c r="O175" s="6" t="str">
        <f>TEXT(employee_assignment_view_1[[#This Row],[hire_date]],"mmm")</f>
        <v>Oct</v>
      </c>
    </row>
    <row r="176" spans="1:15" x14ac:dyDescent="0.25">
      <c r="A176">
        <v>175</v>
      </c>
      <c r="B176" t="s">
        <v>256</v>
      </c>
      <c r="C176" t="s">
        <v>327</v>
      </c>
      <c r="D176" t="s">
        <v>3</v>
      </c>
      <c r="E176" t="s">
        <v>136</v>
      </c>
      <c r="F176" t="s">
        <v>80</v>
      </c>
      <c r="G176" t="s">
        <v>81</v>
      </c>
      <c r="H176" t="s">
        <v>13</v>
      </c>
      <c r="I176" s="6">
        <v>44501</v>
      </c>
      <c r="J176" s="6"/>
      <c r="K176" s="1">
        <v>45810.894942129627</v>
      </c>
      <c r="L176">
        <v>3.58</v>
      </c>
      <c r="M176">
        <v>0</v>
      </c>
      <c r="N176" t="str">
        <f>TEXT(employee_assignment_view_1[[#This Row],[hire_date]],"yyyy")</f>
        <v>2021</v>
      </c>
      <c r="O176" s="6" t="str">
        <f>TEXT(employee_assignment_view_1[[#This Row],[hire_date]],"mmm")</f>
        <v>Nov</v>
      </c>
    </row>
    <row r="177" spans="1:15" x14ac:dyDescent="0.25">
      <c r="A177">
        <v>176</v>
      </c>
      <c r="B177" t="s">
        <v>328</v>
      </c>
      <c r="C177" t="s">
        <v>213</v>
      </c>
      <c r="D177" t="s">
        <v>4</v>
      </c>
      <c r="E177" t="s">
        <v>153</v>
      </c>
      <c r="F177" t="s">
        <v>80</v>
      </c>
      <c r="G177" t="s">
        <v>81</v>
      </c>
      <c r="H177" t="s">
        <v>13</v>
      </c>
      <c r="I177" s="6">
        <v>44529</v>
      </c>
      <c r="J177" s="6"/>
      <c r="K177" s="1">
        <v>45810.894942129627</v>
      </c>
      <c r="L177">
        <v>3.51</v>
      </c>
      <c r="M177">
        <v>0</v>
      </c>
      <c r="N177" t="str">
        <f>TEXT(employee_assignment_view_1[[#This Row],[hire_date]],"yyyy")</f>
        <v>2021</v>
      </c>
      <c r="O177" s="6" t="str">
        <f>TEXT(employee_assignment_view_1[[#This Row],[hire_date]],"mmm")</f>
        <v>Nov</v>
      </c>
    </row>
    <row r="178" spans="1:15" x14ac:dyDescent="0.25">
      <c r="A178">
        <v>177</v>
      </c>
      <c r="B178" t="s">
        <v>329</v>
      </c>
      <c r="C178" t="s">
        <v>330</v>
      </c>
      <c r="D178" t="s">
        <v>3</v>
      </c>
      <c r="E178" t="s">
        <v>153</v>
      </c>
      <c r="F178" t="s">
        <v>80</v>
      </c>
      <c r="G178" t="s">
        <v>81</v>
      </c>
      <c r="H178" t="s">
        <v>13</v>
      </c>
      <c r="I178" s="6">
        <v>44531</v>
      </c>
      <c r="J178" s="6">
        <v>44681</v>
      </c>
      <c r="K178" s="1">
        <v>45810.894942129627</v>
      </c>
      <c r="L178">
        <v>3.5</v>
      </c>
      <c r="M178">
        <v>0</v>
      </c>
      <c r="N178" t="str">
        <f>TEXT(employee_assignment_view_1[[#This Row],[hire_date]],"yyyy")</f>
        <v>2021</v>
      </c>
      <c r="O178" s="6" t="str">
        <f>TEXT(employee_assignment_view_1[[#This Row],[hire_date]],"mmm")</f>
        <v>Dec</v>
      </c>
    </row>
    <row r="179" spans="1:15" x14ac:dyDescent="0.25">
      <c r="A179">
        <v>178</v>
      </c>
      <c r="B179" t="s">
        <v>331</v>
      </c>
      <c r="C179" t="s">
        <v>332</v>
      </c>
      <c r="D179" t="s">
        <v>3</v>
      </c>
      <c r="E179" t="s">
        <v>114</v>
      </c>
      <c r="F179" t="s">
        <v>80</v>
      </c>
      <c r="G179" t="s">
        <v>81</v>
      </c>
      <c r="H179" t="s">
        <v>13</v>
      </c>
      <c r="I179" s="6">
        <v>44538</v>
      </c>
      <c r="J179" s="6">
        <v>45170</v>
      </c>
      <c r="K179" s="1">
        <v>45810.894942129627</v>
      </c>
      <c r="L179">
        <v>3.48</v>
      </c>
      <c r="M179">
        <v>0</v>
      </c>
      <c r="N179" t="str">
        <f>TEXT(employee_assignment_view_1[[#This Row],[hire_date]],"yyyy")</f>
        <v>2021</v>
      </c>
      <c r="O179" s="6" t="str">
        <f>TEXT(employee_assignment_view_1[[#This Row],[hire_date]],"mmm")</f>
        <v>Dec</v>
      </c>
    </row>
    <row r="180" spans="1:15" x14ac:dyDescent="0.25">
      <c r="A180">
        <v>179</v>
      </c>
      <c r="B180" t="s">
        <v>333</v>
      </c>
      <c r="C180" t="s">
        <v>334</v>
      </c>
      <c r="D180" t="s">
        <v>4</v>
      </c>
      <c r="E180" t="s">
        <v>136</v>
      </c>
      <c r="F180" t="s">
        <v>84</v>
      </c>
      <c r="G180" t="s">
        <v>81</v>
      </c>
      <c r="H180" t="s">
        <v>15</v>
      </c>
      <c r="I180" s="6">
        <v>44543</v>
      </c>
      <c r="J180" s="6"/>
      <c r="K180" s="1">
        <v>45810.900717592594</v>
      </c>
      <c r="L180">
        <v>3.47</v>
      </c>
      <c r="M180">
        <v>0</v>
      </c>
      <c r="N180" t="str">
        <f>TEXT(employee_assignment_view_1[[#This Row],[hire_date]],"yyyy")</f>
        <v>2021</v>
      </c>
      <c r="O180" s="6" t="str">
        <f>TEXT(employee_assignment_view_1[[#This Row],[hire_date]],"mmm")</f>
        <v>Dec</v>
      </c>
    </row>
    <row r="181" spans="1:15" x14ac:dyDescent="0.25">
      <c r="A181">
        <v>180</v>
      </c>
      <c r="B181" t="s">
        <v>335</v>
      </c>
      <c r="C181" t="s">
        <v>336</v>
      </c>
      <c r="D181" t="s">
        <v>4</v>
      </c>
      <c r="E181" t="s">
        <v>136</v>
      </c>
      <c r="F181" t="s">
        <v>84</v>
      </c>
      <c r="G181" t="s">
        <v>81</v>
      </c>
      <c r="H181" t="s">
        <v>15</v>
      </c>
      <c r="I181" s="6">
        <v>44546</v>
      </c>
      <c r="J181" s="6"/>
      <c r="K181" s="1">
        <v>45810.900717592594</v>
      </c>
      <c r="L181">
        <v>3.46</v>
      </c>
      <c r="M181">
        <v>0</v>
      </c>
      <c r="N181" t="str">
        <f>TEXT(employee_assignment_view_1[[#This Row],[hire_date]],"yyyy")</f>
        <v>2021</v>
      </c>
      <c r="O181" s="6" t="str">
        <f>TEXT(employee_assignment_view_1[[#This Row],[hire_date]],"mmm")</f>
        <v>Dec</v>
      </c>
    </row>
    <row r="182" spans="1:15" x14ac:dyDescent="0.25">
      <c r="A182">
        <v>181</v>
      </c>
      <c r="B182" t="s">
        <v>235</v>
      </c>
      <c r="C182" t="s">
        <v>337</v>
      </c>
      <c r="D182" t="s">
        <v>3</v>
      </c>
      <c r="E182" t="s">
        <v>134</v>
      </c>
      <c r="F182" t="s">
        <v>84</v>
      </c>
      <c r="G182" t="s">
        <v>81</v>
      </c>
      <c r="H182" t="s">
        <v>15</v>
      </c>
      <c r="I182" s="6">
        <v>44547</v>
      </c>
      <c r="J182" s="6"/>
      <c r="K182" s="1">
        <v>45810.900717592594</v>
      </c>
      <c r="L182">
        <v>3.46</v>
      </c>
      <c r="M182">
        <v>0</v>
      </c>
      <c r="N182" t="str">
        <f>TEXT(employee_assignment_view_1[[#This Row],[hire_date]],"yyyy")</f>
        <v>2021</v>
      </c>
      <c r="O182" s="6" t="str">
        <f>TEXT(employee_assignment_view_1[[#This Row],[hire_date]],"mmm")</f>
        <v>Dec</v>
      </c>
    </row>
    <row r="183" spans="1:15" x14ac:dyDescent="0.25">
      <c r="A183">
        <v>182</v>
      </c>
      <c r="B183" t="s">
        <v>120</v>
      </c>
      <c r="C183" t="s">
        <v>338</v>
      </c>
      <c r="D183" t="s">
        <v>3</v>
      </c>
      <c r="E183" t="s">
        <v>153</v>
      </c>
      <c r="F183" t="s">
        <v>84</v>
      </c>
      <c r="G183" t="s">
        <v>81</v>
      </c>
      <c r="H183" t="s">
        <v>15</v>
      </c>
      <c r="I183" s="6">
        <v>44549</v>
      </c>
      <c r="J183" s="6"/>
      <c r="K183" s="1">
        <v>45810.900717592594</v>
      </c>
      <c r="L183">
        <v>3.45</v>
      </c>
      <c r="M183">
        <v>0</v>
      </c>
      <c r="N183" t="str">
        <f>TEXT(employee_assignment_view_1[[#This Row],[hire_date]],"yyyy")</f>
        <v>2021</v>
      </c>
      <c r="O183" s="6" t="str">
        <f>TEXT(employee_assignment_view_1[[#This Row],[hire_date]],"mmm")</f>
        <v>Dec</v>
      </c>
    </row>
    <row r="184" spans="1:15" x14ac:dyDescent="0.25">
      <c r="A184">
        <v>183</v>
      </c>
      <c r="B184" t="s">
        <v>314</v>
      </c>
      <c r="C184" t="s">
        <v>20</v>
      </c>
      <c r="D184" t="s">
        <v>4</v>
      </c>
      <c r="E184" t="s">
        <v>134</v>
      </c>
      <c r="F184" t="s">
        <v>84</v>
      </c>
      <c r="G184" t="s">
        <v>81</v>
      </c>
      <c r="H184" t="s">
        <v>15</v>
      </c>
      <c r="I184" s="6">
        <v>44552</v>
      </c>
      <c r="J184" s="6">
        <v>44763</v>
      </c>
      <c r="K184" s="1">
        <v>45810.900717592594</v>
      </c>
      <c r="L184">
        <v>3.44</v>
      </c>
      <c r="M184">
        <v>0</v>
      </c>
      <c r="N184" t="str">
        <f>TEXT(employee_assignment_view_1[[#This Row],[hire_date]],"yyyy")</f>
        <v>2021</v>
      </c>
      <c r="O184" s="6" t="str">
        <f>TEXT(employee_assignment_view_1[[#This Row],[hire_date]],"mmm")</f>
        <v>Dec</v>
      </c>
    </row>
    <row r="185" spans="1:15" x14ac:dyDescent="0.25">
      <c r="A185">
        <v>184</v>
      </c>
      <c r="B185" t="s">
        <v>339</v>
      </c>
      <c r="C185" t="s">
        <v>38</v>
      </c>
      <c r="D185" t="s">
        <v>4</v>
      </c>
      <c r="E185" t="s">
        <v>136</v>
      </c>
      <c r="F185" t="s">
        <v>84</v>
      </c>
      <c r="G185" t="s">
        <v>81</v>
      </c>
      <c r="H185" t="s">
        <v>15</v>
      </c>
      <c r="I185" s="6">
        <v>44564</v>
      </c>
      <c r="J185" s="6"/>
      <c r="K185" s="1">
        <v>45810.900717592594</v>
      </c>
      <c r="L185">
        <v>3.41</v>
      </c>
      <c r="M185">
        <v>0</v>
      </c>
      <c r="N185" t="str">
        <f>TEXT(employee_assignment_view_1[[#This Row],[hire_date]],"yyyy")</f>
        <v>2022</v>
      </c>
      <c r="O185" s="6" t="str">
        <f>TEXT(employee_assignment_view_1[[#This Row],[hire_date]],"mmm")</f>
        <v>Jan</v>
      </c>
    </row>
    <row r="186" spans="1:15" x14ac:dyDescent="0.25">
      <c r="A186">
        <v>185</v>
      </c>
      <c r="B186" t="s">
        <v>340</v>
      </c>
      <c r="C186" t="s">
        <v>341</v>
      </c>
      <c r="D186" t="s">
        <v>3</v>
      </c>
      <c r="E186" t="s">
        <v>114</v>
      </c>
      <c r="F186" t="s">
        <v>84</v>
      </c>
      <c r="G186" t="s">
        <v>81</v>
      </c>
      <c r="H186" t="s">
        <v>15</v>
      </c>
      <c r="I186" s="6">
        <v>44566</v>
      </c>
      <c r="J186" s="6"/>
      <c r="K186" s="1">
        <v>45810.900717592594</v>
      </c>
      <c r="L186">
        <v>3.41</v>
      </c>
      <c r="M186">
        <v>0</v>
      </c>
      <c r="N186" t="str">
        <f>TEXT(employee_assignment_view_1[[#This Row],[hire_date]],"yyyy")</f>
        <v>2022</v>
      </c>
      <c r="O186" s="6" t="str">
        <f>TEXT(employee_assignment_view_1[[#This Row],[hire_date]],"mmm")</f>
        <v>Jan</v>
      </c>
    </row>
    <row r="187" spans="1:15" x14ac:dyDescent="0.25">
      <c r="A187">
        <v>186</v>
      </c>
      <c r="B187" t="s">
        <v>342</v>
      </c>
      <c r="C187" t="s">
        <v>343</v>
      </c>
      <c r="D187" t="s">
        <v>3</v>
      </c>
      <c r="E187" t="s">
        <v>114</v>
      </c>
      <c r="F187" t="s">
        <v>84</v>
      </c>
      <c r="G187" t="s">
        <v>81</v>
      </c>
      <c r="H187" t="s">
        <v>15</v>
      </c>
      <c r="I187" s="6">
        <v>44577</v>
      </c>
      <c r="J187" s="6"/>
      <c r="K187" s="1">
        <v>45810.900717592594</v>
      </c>
      <c r="L187">
        <v>3.38</v>
      </c>
      <c r="M187">
        <v>0</v>
      </c>
      <c r="N187" t="str">
        <f>TEXT(employee_assignment_view_1[[#This Row],[hire_date]],"yyyy")</f>
        <v>2022</v>
      </c>
      <c r="O187" s="6" t="str">
        <f>TEXT(employee_assignment_view_1[[#This Row],[hire_date]],"mmm")</f>
        <v>Jan</v>
      </c>
    </row>
    <row r="188" spans="1:15" x14ac:dyDescent="0.25">
      <c r="A188">
        <v>187</v>
      </c>
      <c r="B188" t="s">
        <v>344</v>
      </c>
      <c r="C188" t="s">
        <v>345</v>
      </c>
      <c r="D188" t="s">
        <v>4</v>
      </c>
      <c r="E188" t="s">
        <v>136</v>
      </c>
      <c r="F188" t="s">
        <v>84</v>
      </c>
      <c r="G188" t="s">
        <v>81</v>
      </c>
      <c r="H188" t="s">
        <v>15</v>
      </c>
      <c r="I188" s="6">
        <v>44598</v>
      </c>
      <c r="J188" s="6"/>
      <c r="K188" s="1">
        <v>45810.900717592594</v>
      </c>
      <c r="L188">
        <v>3.32</v>
      </c>
      <c r="M188">
        <v>0</v>
      </c>
      <c r="N188" t="str">
        <f>TEXT(employee_assignment_view_1[[#This Row],[hire_date]],"yyyy")</f>
        <v>2022</v>
      </c>
      <c r="O188" s="6" t="str">
        <f>TEXT(employee_assignment_view_1[[#This Row],[hire_date]],"mmm")</f>
        <v>Feb</v>
      </c>
    </row>
    <row r="189" spans="1:15" x14ac:dyDescent="0.25">
      <c r="A189">
        <v>188</v>
      </c>
      <c r="B189" t="s">
        <v>346</v>
      </c>
      <c r="C189" t="s">
        <v>347</v>
      </c>
      <c r="D189" t="s">
        <v>4</v>
      </c>
      <c r="E189" t="s">
        <v>134</v>
      </c>
      <c r="F189" t="s">
        <v>84</v>
      </c>
      <c r="G189" t="s">
        <v>81</v>
      </c>
      <c r="H189" t="s">
        <v>15</v>
      </c>
      <c r="I189" s="6">
        <v>44610</v>
      </c>
      <c r="J189" s="6"/>
      <c r="K189" s="1">
        <v>45810.900717592594</v>
      </c>
      <c r="L189">
        <v>3.29</v>
      </c>
      <c r="M189">
        <v>0</v>
      </c>
      <c r="N189" t="str">
        <f>TEXT(employee_assignment_view_1[[#This Row],[hire_date]],"yyyy")</f>
        <v>2022</v>
      </c>
      <c r="O189" s="6" t="str">
        <f>TEXT(employee_assignment_view_1[[#This Row],[hire_date]],"mmm")</f>
        <v>Feb</v>
      </c>
    </row>
    <row r="190" spans="1:15" x14ac:dyDescent="0.25">
      <c r="A190">
        <v>189</v>
      </c>
      <c r="B190" t="s">
        <v>348</v>
      </c>
      <c r="C190" t="s">
        <v>349</v>
      </c>
      <c r="D190" t="s">
        <v>4</v>
      </c>
      <c r="E190" t="s">
        <v>153</v>
      </c>
      <c r="F190" t="s">
        <v>84</v>
      </c>
      <c r="G190" t="s">
        <v>81</v>
      </c>
      <c r="H190" t="s">
        <v>15</v>
      </c>
      <c r="I190" s="6">
        <v>44611</v>
      </c>
      <c r="J190" s="6"/>
      <c r="K190" s="1">
        <v>45810.900717592594</v>
      </c>
      <c r="L190">
        <v>3.28</v>
      </c>
      <c r="M190">
        <v>0</v>
      </c>
      <c r="N190" t="str">
        <f>TEXT(employee_assignment_view_1[[#This Row],[hire_date]],"yyyy")</f>
        <v>2022</v>
      </c>
      <c r="O190" s="6" t="str">
        <f>TEXT(employee_assignment_view_1[[#This Row],[hire_date]],"mmm")</f>
        <v>Feb</v>
      </c>
    </row>
    <row r="191" spans="1:15" x14ac:dyDescent="0.25">
      <c r="A191">
        <v>190</v>
      </c>
      <c r="B191" t="s">
        <v>11</v>
      </c>
      <c r="C191" t="s">
        <v>350</v>
      </c>
      <c r="D191" t="s">
        <v>3</v>
      </c>
      <c r="E191" t="s">
        <v>134</v>
      </c>
      <c r="F191" t="s">
        <v>84</v>
      </c>
      <c r="G191" t="s">
        <v>81</v>
      </c>
      <c r="H191" t="s">
        <v>15</v>
      </c>
      <c r="I191" s="6">
        <v>44617</v>
      </c>
      <c r="J191" s="6">
        <v>45200</v>
      </c>
      <c r="K191" s="1">
        <v>45810.900717592594</v>
      </c>
      <c r="L191">
        <v>3.27</v>
      </c>
      <c r="M191">
        <v>0</v>
      </c>
      <c r="N191" t="str">
        <f>TEXT(employee_assignment_view_1[[#This Row],[hire_date]],"yyyy")</f>
        <v>2022</v>
      </c>
      <c r="O191" s="6" t="str">
        <f>TEXT(employee_assignment_view_1[[#This Row],[hire_date]],"mmm")</f>
        <v>Feb</v>
      </c>
    </row>
    <row r="192" spans="1:15" x14ac:dyDescent="0.25">
      <c r="A192">
        <v>191</v>
      </c>
      <c r="B192" t="s">
        <v>120</v>
      </c>
      <c r="C192" t="s">
        <v>132</v>
      </c>
      <c r="D192" t="s">
        <v>3</v>
      </c>
      <c r="E192" t="s">
        <v>134</v>
      </c>
      <c r="F192" t="s">
        <v>84</v>
      </c>
      <c r="G192" t="s">
        <v>81</v>
      </c>
      <c r="H192" t="s">
        <v>15</v>
      </c>
      <c r="I192" s="6">
        <v>44623</v>
      </c>
      <c r="J192" s="6">
        <v>45439</v>
      </c>
      <c r="K192" s="1">
        <v>45810.900717592594</v>
      </c>
      <c r="L192">
        <v>3.25</v>
      </c>
      <c r="M192">
        <v>0</v>
      </c>
      <c r="N192" t="str">
        <f>TEXT(employee_assignment_view_1[[#This Row],[hire_date]],"yyyy")</f>
        <v>2022</v>
      </c>
      <c r="O192" s="6" t="str">
        <f>TEXT(employee_assignment_view_1[[#This Row],[hire_date]],"mmm")</f>
        <v>Mar</v>
      </c>
    </row>
    <row r="193" spans="1:15" x14ac:dyDescent="0.25">
      <c r="A193">
        <v>192</v>
      </c>
      <c r="B193" t="s">
        <v>351</v>
      </c>
      <c r="C193" t="s">
        <v>352</v>
      </c>
      <c r="D193" t="s">
        <v>3</v>
      </c>
      <c r="E193" t="s">
        <v>136</v>
      </c>
      <c r="F193" t="s">
        <v>84</v>
      </c>
      <c r="G193" t="s">
        <v>81</v>
      </c>
      <c r="H193" t="s">
        <v>15</v>
      </c>
      <c r="I193" s="6">
        <v>44623</v>
      </c>
      <c r="J193" s="6"/>
      <c r="K193" s="1">
        <v>45810.900717592594</v>
      </c>
      <c r="L193">
        <v>3.25</v>
      </c>
      <c r="M193">
        <v>0</v>
      </c>
      <c r="N193" t="str">
        <f>TEXT(employee_assignment_view_1[[#This Row],[hire_date]],"yyyy")</f>
        <v>2022</v>
      </c>
      <c r="O193" s="6" t="str">
        <f>TEXT(employee_assignment_view_1[[#This Row],[hire_date]],"mmm")</f>
        <v>Mar</v>
      </c>
    </row>
    <row r="194" spans="1:15" x14ac:dyDescent="0.25">
      <c r="A194">
        <v>193</v>
      </c>
      <c r="B194" t="s">
        <v>36</v>
      </c>
      <c r="C194" t="s">
        <v>5</v>
      </c>
      <c r="D194" t="s">
        <v>4</v>
      </c>
      <c r="E194" t="s">
        <v>153</v>
      </c>
      <c r="F194" t="s">
        <v>84</v>
      </c>
      <c r="G194" t="s">
        <v>81</v>
      </c>
      <c r="H194" t="s">
        <v>15</v>
      </c>
      <c r="I194" s="6">
        <v>44643</v>
      </c>
      <c r="J194" s="6"/>
      <c r="K194" s="1">
        <v>45810.900717592594</v>
      </c>
      <c r="L194">
        <v>3.2</v>
      </c>
      <c r="M194">
        <v>0</v>
      </c>
      <c r="N194" t="str">
        <f>TEXT(employee_assignment_view_1[[#This Row],[hire_date]],"yyyy")</f>
        <v>2022</v>
      </c>
      <c r="O194" s="6" t="str">
        <f>TEXT(employee_assignment_view_1[[#This Row],[hire_date]],"mmm")</f>
        <v>Mar</v>
      </c>
    </row>
    <row r="195" spans="1:15" x14ac:dyDescent="0.25">
      <c r="A195">
        <v>194</v>
      </c>
      <c r="B195" t="s">
        <v>256</v>
      </c>
      <c r="C195" t="s">
        <v>353</v>
      </c>
      <c r="D195" t="s">
        <v>3</v>
      </c>
      <c r="E195" t="s">
        <v>144</v>
      </c>
      <c r="F195" t="s">
        <v>84</v>
      </c>
      <c r="G195" t="s">
        <v>81</v>
      </c>
      <c r="H195" t="s">
        <v>15</v>
      </c>
      <c r="I195" s="6">
        <v>44658</v>
      </c>
      <c r="J195" s="6"/>
      <c r="K195" s="1">
        <v>45810.900717592594</v>
      </c>
      <c r="L195">
        <v>3.15</v>
      </c>
      <c r="M195">
        <v>0</v>
      </c>
      <c r="N195" t="str">
        <f>TEXT(employee_assignment_view_1[[#This Row],[hire_date]],"yyyy")</f>
        <v>2022</v>
      </c>
      <c r="O195" s="6" t="str">
        <f>TEXT(employee_assignment_view_1[[#This Row],[hire_date]],"mmm")</f>
        <v>Apr</v>
      </c>
    </row>
    <row r="196" spans="1:15" x14ac:dyDescent="0.25">
      <c r="A196">
        <v>195</v>
      </c>
      <c r="B196" t="s">
        <v>354</v>
      </c>
      <c r="C196" t="s">
        <v>217</v>
      </c>
      <c r="D196" t="s">
        <v>3</v>
      </c>
      <c r="E196" t="s">
        <v>153</v>
      </c>
      <c r="F196" t="s">
        <v>84</v>
      </c>
      <c r="G196" t="s">
        <v>81</v>
      </c>
      <c r="H196" t="s">
        <v>15</v>
      </c>
      <c r="I196" s="6">
        <v>44660</v>
      </c>
      <c r="J196" s="6"/>
      <c r="K196" s="1">
        <v>45810.900717592594</v>
      </c>
      <c r="L196">
        <v>3.15</v>
      </c>
      <c r="M196">
        <v>0</v>
      </c>
      <c r="N196" t="str">
        <f>TEXT(employee_assignment_view_1[[#This Row],[hire_date]],"yyyy")</f>
        <v>2022</v>
      </c>
      <c r="O196" s="6" t="str">
        <f>TEXT(employee_assignment_view_1[[#This Row],[hire_date]],"mmm")</f>
        <v>Apr</v>
      </c>
    </row>
    <row r="197" spans="1:15" x14ac:dyDescent="0.25">
      <c r="A197">
        <v>196</v>
      </c>
      <c r="B197" t="s">
        <v>355</v>
      </c>
      <c r="C197" t="s">
        <v>356</v>
      </c>
      <c r="D197" t="s">
        <v>3</v>
      </c>
      <c r="E197" t="s">
        <v>136</v>
      </c>
      <c r="F197" t="s">
        <v>84</v>
      </c>
      <c r="G197" t="s">
        <v>81</v>
      </c>
      <c r="H197" t="s">
        <v>15</v>
      </c>
      <c r="I197" s="6">
        <v>44689</v>
      </c>
      <c r="J197" s="6"/>
      <c r="K197" s="1">
        <v>45810.900717592594</v>
      </c>
      <c r="L197">
        <v>3.07</v>
      </c>
      <c r="M197">
        <v>0</v>
      </c>
      <c r="N197" t="str">
        <f>TEXT(employee_assignment_view_1[[#This Row],[hire_date]],"yyyy")</f>
        <v>2022</v>
      </c>
      <c r="O197" s="6" t="str">
        <f>TEXT(employee_assignment_view_1[[#This Row],[hire_date]],"mmm")</f>
        <v>May</v>
      </c>
    </row>
    <row r="198" spans="1:15" x14ac:dyDescent="0.25">
      <c r="A198">
        <v>197</v>
      </c>
      <c r="B198" t="s">
        <v>254</v>
      </c>
      <c r="C198" t="s">
        <v>171</v>
      </c>
      <c r="D198" t="s">
        <v>3</v>
      </c>
      <c r="E198" t="s">
        <v>134</v>
      </c>
      <c r="F198" t="s">
        <v>84</v>
      </c>
      <c r="G198" t="s">
        <v>81</v>
      </c>
      <c r="H198" t="s">
        <v>15</v>
      </c>
      <c r="I198" s="6">
        <v>44725</v>
      </c>
      <c r="J198" s="6"/>
      <c r="K198" s="1">
        <v>45810.900717592594</v>
      </c>
      <c r="L198">
        <v>2.97</v>
      </c>
      <c r="M198">
        <v>0</v>
      </c>
      <c r="N198" t="str">
        <f>TEXT(employee_assignment_view_1[[#This Row],[hire_date]],"yyyy")</f>
        <v>2022</v>
      </c>
      <c r="O198" s="6" t="str">
        <f>TEXT(employee_assignment_view_1[[#This Row],[hire_date]],"mmm")</f>
        <v>Jun</v>
      </c>
    </row>
    <row r="199" spans="1:15" x14ac:dyDescent="0.25">
      <c r="A199">
        <v>198</v>
      </c>
      <c r="B199" t="s">
        <v>357</v>
      </c>
      <c r="C199" t="s">
        <v>26</v>
      </c>
      <c r="D199" t="s">
        <v>3</v>
      </c>
      <c r="E199" t="s">
        <v>134</v>
      </c>
      <c r="F199" t="s">
        <v>84</v>
      </c>
      <c r="G199" t="s">
        <v>81</v>
      </c>
      <c r="H199" t="s">
        <v>15</v>
      </c>
      <c r="I199" s="6">
        <v>44734</v>
      </c>
      <c r="J199" s="6">
        <v>45359</v>
      </c>
      <c r="K199" s="1">
        <v>45810.900717592594</v>
      </c>
      <c r="L199">
        <v>2.95</v>
      </c>
      <c r="M199">
        <v>0</v>
      </c>
      <c r="N199" t="str">
        <f>TEXT(employee_assignment_view_1[[#This Row],[hire_date]],"yyyy")</f>
        <v>2022</v>
      </c>
      <c r="O199" s="6" t="str">
        <f>TEXT(employee_assignment_view_1[[#This Row],[hire_date]],"mmm")</f>
        <v>Jun</v>
      </c>
    </row>
    <row r="200" spans="1:15" x14ac:dyDescent="0.25">
      <c r="A200">
        <v>199</v>
      </c>
      <c r="B200" t="s">
        <v>307</v>
      </c>
      <c r="C200" t="s">
        <v>39</v>
      </c>
      <c r="D200" t="s">
        <v>4</v>
      </c>
      <c r="E200" t="s">
        <v>153</v>
      </c>
      <c r="F200" t="s">
        <v>84</v>
      </c>
      <c r="G200" t="s">
        <v>81</v>
      </c>
      <c r="H200" t="s">
        <v>15</v>
      </c>
      <c r="I200" s="6">
        <v>44737</v>
      </c>
      <c r="J200" s="6"/>
      <c r="K200" s="1">
        <v>45810.900717592594</v>
      </c>
      <c r="L200">
        <v>2.94</v>
      </c>
      <c r="M200">
        <v>0</v>
      </c>
      <c r="N200" t="str">
        <f>TEXT(employee_assignment_view_1[[#This Row],[hire_date]],"yyyy")</f>
        <v>2022</v>
      </c>
      <c r="O200" s="6" t="str">
        <f>TEXT(employee_assignment_view_1[[#This Row],[hire_date]],"mmm")</f>
        <v>Jun</v>
      </c>
    </row>
    <row r="201" spans="1:15" x14ac:dyDescent="0.25">
      <c r="A201">
        <v>200</v>
      </c>
      <c r="B201" t="s">
        <v>124</v>
      </c>
      <c r="C201" t="s">
        <v>358</v>
      </c>
      <c r="D201" t="s">
        <v>3</v>
      </c>
      <c r="E201" t="s">
        <v>114</v>
      </c>
      <c r="F201" t="s">
        <v>84</v>
      </c>
      <c r="G201" t="s">
        <v>81</v>
      </c>
      <c r="H201" t="s">
        <v>15</v>
      </c>
      <c r="I201" s="6">
        <v>44748</v>
      </c>
      <c r="J201" s="6"/>
      <c r="K201" s="1">
        <v>45810.900717592594</v>
      </c>
      <c r="L201">
        <v>2.91</v>
      </c>
      <c r="M201">
        <v>0</v>
      </c>
      <c r="N201" t="str">
        <f>TEXT(employee_assignment_view_1[[#This Row],[hire_date]],"yyyy")</f>
        <v>2022</v>
      </c>
      <c r="O201" s="6" t="str">
        <f>TEXT(employee_assignment_view_1[[#This Row],[hire_date]],"mmm")</f>
        <v>Jul</v>
      </c>
    </row>
    <row r="211" spans="6:6" x14ac:dyDescent="0.25">
      <c r="F211" s="12" t="s">
        <v>360</v>
      </c>
    </row>
    <row r="212" spans="6:6" x14ac:dyDescent="0.25">
      <c r="F212" s="12"/>
    </row>
    <row r="213" spans="6:6" x14ac:dyDescent="0.25">
      <c r="F213" s="12">
        <f>COUNTIFS(I:I, "&lt;=" &amp; F211, J:J, "&gt;=" &amp; F211) + COUNTIFS(I:I, "&lt;=" &amp; E1, J:J, "")</f>
        <v>1</v>
      </c>
    </row>
    <row r="214" spans="6:6" x14ac:dyDescent="0.25">
      <c r="F214" s="12"/>
    </row>
    <row r="215" spans="6:6" x14ac:dyDescent="0.25">
      <c r="F215" s="12"/>
    </row>
    <row r="216" spans="6:6" x14ac:dyDescent="0.25">
      <c r="F216" s="12"/>
    </row>
    <row r="217" spans="6:6" x14ac:dyDescent="0.25">
      <c r="F217" s="12">
        <f>ROUND(
    COUNTIFS(J:J, "&lt;=" &amp; F211) /
    (
        COUNTIFS(I:I, "&lt;=" &amp; F211) + COUNTIFS(I:I, "&lt;=" &amp; E1, J:J, "")
    ) * 100, 2)</f>
        <v>0</v>
      </c>
    </row>
  </sheetData>
  <phoneticPr fontId="4" type="noConversion"/>
  <dataValidations count="1">
    <dataValidation type="list" allowBlank="1" showInputMessage="1" showErrorMessage="1" sqref="F211" xr:uid="{406C7086-29AE-434C-91D3-A40C6847BF81}">
      <formula1>$O$2:$O$201</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d b 0 e c a - 2 5 0 0 - 4 c 2 2 - b 5 b 2 - f 0 1 e 5 7 4 9 a f 6 7 "   x m l n s = " h t t p : / / s c h e m a s . m i c r o s o f t . c o m / D a t a M a s h u p " > A A A A A M c D A A B Q S w M E F A A C A A g A R q 7 C 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G r s 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q 7 C W h 8 F J m z C A A A A i Q E A A B M A H A B G b 3 J t d W x h c y 9 T Z W N 0 a W 9 u M S 5 t I K I Y A C i g F A A A A A A A A A A A A A A A A A A A A A A A A A A A A I 2 P w Q r C M A y G 7 4 W 9 Q + l J Y Q i e p R d R E M R 5 G H g Z Y 8 Q 2 z E L X S d t N R X x 3 r U U P U 8 R c E n 6 S 7 y M O h V e t o X n s 0 1 l C E u I O Y F F S b I 6 6 v S B W 4 J y q T Y P G V 7 3 C E + V U o 0 8 I f V T e d l b g I 9 n K v Z g s w E N M R k w 6 w z e X x Z w u z w I 1 S 2 m x U m j B i o M S o D P o V Q 1 B y b 3 t s B y n k f d 2 N m C g x q c z U P f g g i X C r 0 U G D X L 2 Z Z m l a 2 U k Z 6 8 b V t 6 K M J d D / u C n a h c f + + X / 0 A 4 Y L 3 d A v b 0 J U e Y P 9 e w O U E s B A i 0 A F A A C A A g A R q 7 C W i L k O f y j A A A A 9 g A A A B I A A A A A A A A A A A A A A A A A A A A A A E N v b m Z p Z y 9 Q Y W N r Y W d l L n h t b F B L A Q I t A B Q A A g A I A E a u w l o P y u m r p A A A A O k A A A A T A A A A A A A A A A A A A A A A A O 8 A A A B b Q 2 9 u d G V u d F 9 U e X B l c 1 0 u e G 1 s U E s B A i 0 A F A A C A A g A R q 7 C W h 8 F J m z C A A A A i Q E A A B M A A A A A A A A A A A A A A A A A 4 A E A A E Z v c m 1 1 b G F z L 1 N l Y 3 R p b 2 4 x L m 1 Q S w U G A A A A A A M A A w D C A A A A 7 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R I A A A A A A A D 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Y X N z a W d u b W V u d F 9 2 a W V 3 P C 9 J d G V t U G F 0 a D 4 8 L 0 l 0 Z W 1 M b 2 N h d G l v b j 4 8 U 3 R h Y m x l R W 5 0 c m l l c z 4 8 R W 5 0 c n k g V H l w Z T 0 i S X N Q c m l 2 Y X R l I i B W Y W x 1 Z T 0 i b D A i I C 8 + P E V u d H J 5 I F R 5 c G U 9 I l F 1 Z X J 5 S U Q i I F Z h b H V l P S J z Y 2 M 1 Y W J m N z c t N z M w N S 0 0 N D M x L T l i M G Y t Y j A 3 N D M x Y T l h Y 2 I 3 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t c G x v e W V l X 2 F z c 2 l n b m 1 l b n R f d m l l d 1 8 x I i A v P j x F b n R y e S B U e X B l P S J G a W x s Z W R D b 2 1 w b G V 0 Z V J l c 3 V s d F R v V 2 9 y a 3 N o Z W V 0 I i B W Y W x 1 Z T 0 i b D E i I C 8 + P E V u d H J 5 I F R 5 c G U 9 I k Z p b G x T d G F 0 d X M i I F Z h b H V l P S J z Q 2 9 t c G x l d G U i I C 8 + P E V u d H J 5 I F R 5 c G U 9 I k Z p b G x D b 2 x 1 b W 5 O Y W 1 l c y I g V m F s d W U 9 I n N b J n F 1 b 3 Q 7 Z W 1 w b G 9 5 Z W V f a W Q m c X V v d D s s J n F 1 b 3 Q 7 R W 1 w b G 9 5 Z W V f R m l y c 3 R f T m F t Z S Z x d W 9 0 O y w m c X V v d D t F b X B s b 3 l l Z V 9 M Y X N 0 X 0 5 h b W U m c X V v d D s s J n F 1 b 3 Q 7 Z 2 V u Z G V y J n F 1 b 3 Q 7 L C Z x d W 9 0 O 2 x v Y 2 F 0 a W 9 u J n F 1 b 3 Q 7 L C Z x d W 9 0 O 1 N 1 c G V y d m l z b 3 J f T m F t Z S Z x d W 9 0 O y w m c X V v d D t D b H V z d G V y X 0 1 h b m F n Z X J f T m F t Z S Z x d W 9 0 O y w m c X V v d D t M a W 5 l X 2 9 m X 0 J 1 c 2 l u Z X N z J n F 1 b 3 Q 7 L C Z x d W 9 0 O 2 h p c m V f Z G F 0 Z S Z x d W 9 0 O y w m c X V v d D t 0 Z X J t a W 5 h d G l v b l 9 k Y X R l J n F 1 b 3 Q 7 L C Z x d W 9 0 O 2 F z c 2 l n b m V k X 2 R h d G U m c X V v d D s s J n F 1 b 3 Q 7 Q 2 9 t c G F u e V 9 U Z W 5 1 c m V f W W V h c n M m c X V v d D s s J n F 1 b 3 Q 7 Q X N z a W d u b W V u d F 9 U Z W 5 1 c m V f R G F 5 c y Z x d W 9 0 O 1 0 i I C 8 + P E V u d H J 5 I F R 5 c G U 9 I k Z p b G x D b 2 x 1 b W 5 U e X B l c y I g V m F s d W U 9 I n N B Z 1 l H Q m d Z R 0 J n W U p D U W N F Q W c 9 P S I g L z 4 8 R W 5 0 c n k g V H l w Z T 0 i R m l s b E x h c 3 R V c G R h d G V k I i B W Y W x 1 Z T 0 i Z D I w M j U t M D Y t M D J U M T M 6 N T A 6 M T M u M z A 0 O T c 3 O V o i I C 8 + P E V u d H J 5 I F R 5 c G U 9 I k Z p b G x F c n J v c k N v d W 5 0 I i B W Y W x 1 Z T 0 i b D A i I C 8 + P E V u d H J 5 I F R 5 c G U 9 I k Z p b G x F c n J v c k N v Z G U i I F Z h b H V l P S J z V W 5 r b m 9 3 b i I g L z 4 8 R W 5 0 c n k g V H l w Z T 0 i U m V s Y X R p b 2 5 z a G l w S W 5 m b 0 N v b n R h a W 5 l c i I g V m F s d W U 9 I n N 7 J n F 1 b 3 Q 7 Y 2 9 s d W 1 u Q 2 9 1 b n Q m c X V v d D s 6 M T M s J n F 1 b 3 Q 7 a 2 V 5 Q 2 9 s d W 1 u T m F t Z X M m c X V v d D s 6 W 1 0 s J n F 1 b 3 Q 7 c X V l c n l S Z W x h d G l v b n N o a X B z J n F 1 b 3 Q 7 O l t d L C Z x d W 9 0 O 2 N v b H V t b k l k Z W 5 0 a X R p Z X M m c X V v d D s 6 W y Z x d W 9 0 O 1 N l Y 3 R p b 2 4 x L 2 V t c G x v e W V l X 2 F z c 2 l n b m 1 l b n R f d m l l d y 9 B d X R v U m V t b 3 Z l Z E N v b H V t b n M x L n t l b X B s b 3 l l Z V 9 p Z C w w f S Z x d W 9 0 O y w m c X V v d D t T Z W N 0 a W 9 u M S 9 l b X B s b 3 l l Z V 9 h c 3 N p Z 2 5 t Z W 5 0 X 3 Z p Z X c v Q X V 0 b 1 J l b W 9 2 Z W R D b 2 x 1 b W 5 z M S 5 7 R W 1 w b G 9 5 Z W V f R m l y c 3 R f T m F t Z S w x f S Z x d W 9 0 O y w m c X V v d D t T Z W N 0 a W 9 u M S 9 l b X B s b 3 l l Z V 9 h c 3 N p Z 2 5 t Z W 5 0 X 3 Z p Z X c v Q X V 0 b 1 J l b W 9 2 Z W R D b 2 x 1 b W 5 z M S 5 7 R W 1 w b G 9 5 Z W V f T G F z d F 9 O Y W 1 l L D J 9 J n F 1 b 3 Q 7 L C Z x d W 9 0 O 1 N l Y 3 R p b 2 4 x L 2 V t c G x v e W V l X 2 F z c 2 l n b m 1 l b n R f d m l l d y 9 B d X R v U m V t b 3 Z l Z E N v b H V t b n M x L n t n Z W 5 k Z X I s M 3 0 m c X V v d D s s J n F 1 b 3 Q 7 U 2 V j d G l v b j E v Z W 1 w b G 9 5 Z W V f Y X N z a W d u b W V u d F 9 2 a W V 3 L 0 F 1 d G 9 S Z W 1 v d m V k Q 2 9 s d W 1 u c z E u e 2 x v Y 2 F 0 a W 9 u L D R 9 J n F 1 b 3 Q 7 L C Z x d W 9 0 O 1 N l Y 3 R p b 2 4 x L 2 V t c G x v e W V l X 2 F z c 2 l n b m 1 l b n R f d m l l d y 9 B d X R v U m V t b 3 Z l Z E N v b H V t b n M x L n t T d X B l c n Z p c 2 9 y X 0 5 h b W U s N X 0 m c X V v d D s s J n F 1 b 3 Q 7 U 2 V j d G l v b j E v Z W 1 w b G 9 5 Z W V f Y X N z a W d u b W V u d F 9 2 a W V 3 L 0 F 1 d G 9 S Z W 1 v d m V k Q 2 9 s d W 1 u c z E u e 0 N s d X N 0 Z X J f T W F u Y W d l c l 9 O Y W 1 l L D Z 9 J n F 1 b 3 Q 7 L C Z x d W 9 0 O 1 N l Y 3 R p b 2 4 x L 2 V t c G x v e W V l X 2 F z c 2 l n b m 1 l b n R f d m l l d y 9 B d X R v U m V t b 3 Z l Z E N v b H V t b n M x L n t M a W 5 l X 2 9 m X 0 J 1 c 2 l u Z X N z L D d 9 J n F 1 b 3 Q 7 L C Z x d W 9 0 O 1 N l Y 3 R p b 2 4 x L 2 V t c G x v e W V l X 2 F z c 2 l n b m 1 l b n R f d m l l d y 9 B d X R v U m V t b 3 Z l Z E N v b H V t b n M x L n t o a X J l X 2 R h d G U s O H 0 m c X V v d D s s J n F 1 b 3 Q 7 U 2 V j d G l v b j E v Z W 1 w b G 9 5 Z W V f Y X N z a W d u b W V u d F 9 2 a W V 3 L 0 F 1 d G 9 S Z W 1 v d m V k Q 2 9 s d W 1 u c z E u e 3 R l c m 1 p b m F 0 a W 9 u X 2 R h d G U s O X 0 m c X V v d D s s J n F 1 b 3 Q 7 U 2 V j d G l v b j E v Z W 1 w b G 9 5 Z W V f Y X N z a W d u b W V u d F 9 2 a W V 3 L 0 F 1 d G 9 S Z W 1 v d m V k Q 2 9 s d W 1 u c z E u e 2 F z c 2 l n b m V k X 2 R h d G U s M T B 9 J n F 1 b 3 Q 7 L C Z x d W 9 0 O 1 N l Y 3 R p b 2 4 x L 2 V t c G x v e W V l X 2 F z c 2 l n b m 1 l b n R f d m l l d y 9 B d X R v U m V t b 3 Z l Z E N v b H V t b n M x L n t D b 2 1 w Y W 5 5 X 1 R l b n V y Z V 9 Z Z W F y c y w x M X 0 m c X V v d D s s J n F 1 b 3 Q 7 U 2 V j d G l v b j E v Z W 1 w b G 9 5 Z W V f Y X N z a W d u b W V u d F 9 2 a W V 3 L 0 F 1 d G 9 S Z W 1 v d m V k Q 2 9 s d W 1 u c z E u e 0 F z c 2 l n b m 1 l b n R f V G V u d X J l X 0 R h e X M s M T J 9 J n F 1 b 3 Q 7 X S w m c X V v d D t D b 2 x 1 b W 5 D b 3 V u d C Z x d W 9 0 O z o x M y w m c X V v d D t L Z X l D b 2 x 1 b W 5 O Y W 1 l c y Z x d W 9 0 O z p b X S w m c X V v d D t D b 2 x 1 b W 5 J Z G V u d G l 0 a W V z J n F 1 b 3 Q 7 O l s m c X V v d D t T Z W N 0 a W 9 u M S 9 l b X B s b 3 l l Z V 9 h c 3 N p Z 2 5 t Z W 5 0 X 3 Z p Z X c v Q X V 0 b 1 J l b W 9 2 Z W R D b 2 x 1 b W 5 z M S 5 7 Z W 1 w b G 9 5 Z W V f a W Q s M H 0 m c X V v d D s s J n F 1 b 3 Q 7 U 2 V j d G l v b j E v Z W 1 w b G 9 5 Z W V f Y X N z a W d u b W V u d F 9 2 a W V 3 L 0 F 1 d G 9 S Z W 1 v d m V k Q 2 9 s d W 1 u c z E u e 0 V t c G x v e W V l X 0 Z p c n N 0 X 0 5 h b W U s M X 0 m c X V v d D s s J n F 1 b 3 Q 7 U 2 V j d G l v b j E v Z W 1 w b G 9 5 Z W V f Y X N z a W d u b W V u d F 9 2 a W V 3 L 0 F 1 d G 9 S Z W 1 v d m V k Q 2 9 s d W 1 u c z E u e 0 V t c G x v e W V l X 0 x h c 3 R f T m F t Z S w y f S Z x d W 9 0 O y w m c X V v d D t T Z W N 0 a W 9 u M S 9 l b X B s b 3 l l Z V 9 h c 3 N p Z 2 5 t Z W 5 0 X 3 Z p Z X c v Q X V 0 b 1 J l b W 9 2 Z W R D b 2 x 1 b W 5 z M S 5 7 Z 2 V u Z G V y L D N 9 J n F 1 b 3 Q 7 L C Z x d W 9 0 O 1 N l Y 3 R p b 2 4 x L 2 V t c G x v e W V l X 2 F z c 2 l n b m 1 l b n R f d m l l d y 9 B d X R v U m V t b 3 Z l Z E N v b H V t b n M x L n t s b 2 N h d G l v b i w 0 f S Z x d W 9 0 O y w m c X V v d D t T Z W N 0 a W 9 u M S 9 l b X B s b 3 l l Z V 9 h c 3 N p Z 2 5 t Z W 5 0 X 3 Z p Z X c v Q X V 0 b 1 J l b W 9 2 Z W R D b 2 x 1 b W 5 z M S 5 7 U 3 V w Z X J 2 a X N v c l 9 O Y W 1 l L D V 9 J n F 1 b 3 Q 7 L C Z x d W 9 0 O 1 N l Y 3 R p b 2 4 x L 2 V t c G x v e W V l X 2 F z c 2 l n b m 1 l b n R f d m l l d y 9 B d X R v U m V t b 3 Z l Z E N v b H V t b n M x L n t D b H V z d G V y X 0 1 h b m F n Z X J f T m F t Z S w 2 f S Z x d W 9 0 O y w m c X V v d D t T Z W N 0 a W 9 u M S 9 l b X B s b 3 l l Z V 9 h c 3 N p Z 2 5 t Z W 5 0 X 3 Z p Z X c v Q X V 0 b 1 J l b W 9 2 Z W R D b 2 x 1 b W 5 z M S 5 7 T G l u Z V 9 v Z l 9 C d X N p b m V z c y w 3 f S Z x d W 9 0 O y w m c X V v d D t T Z W N 0 a W 9 u M S 9 l b X B s b 3 l l Z V 9 h c 3 N p Z 2 5 t Z W 5 0 X 3 Z p Z X c v Q X V 0 b 1 J l b W 9 2 Z W R D b 2 x 1 b W 5 z M S 5 7 a G l y Z V 9 k Y X R l L D h 9 J n F 1 b 3 Q 7 L C Z x d W 9 0 O 1 N l Y 3 R p b 2 4 x L 2 V t c G x v e W V l X 2 F z c 2 l n b m 1 l b n R f d m l l d y 9 B d X R v U m V t b 3 Z l Z E N v b H V t b n M x L n t 0 Z X J t a W 5 h d G l v b l 9 k Y X R l L D l 9 J n F 1 b 3 Q 7 L C Z x d W 9 0 O 1 N l Y 3 R p b 2 4 x L 2 V t c G x v e W V l X 2 F z c 2 l n b m 1 l b n R f d m l l d y 9 B d X R v U m V t b 3 Z l Z E N v b H V t b n M x L n t h c 3 N p Z 2 5 l Z F 9 k Y X R l L D E w f S Z x d W 9 0 O y w m c X V v d D t T Z W N 0 a W 9 u M S 9 l b X B s b 3 l l Z V 9 h c 3 N p Z 2 5 t Z W 5 0 X 3 Z p Z X c v Q X V 0 b 1 J l b W 9 2 Z W R D b 2 x 1 b W 5 z M S 5 7 Q 2 9 t c G F u e V 9 U Z W 5 1 c m V f W W V h c n M s M T F 9 J n F 1 b 3 Q 7 L C Z x d W 9 0 O 1 N l Y 3 R p b 2 4 x L 2 V t c G x v e W V l X 2 F z c 2 l n b m 1 l b n R f d m l l d y 9 B d X R v U m V t b 3 Z l Z E N v b H V t b n M x L n t B c 3 N p Z 2 5 t Z W 5 0 X 1 R l b n V y Z V 9 E Y X l z L D E y f S Z x d W 9 0 O 1 0 s J n F 1 b 3 Q 7 U m V s Y X R p b 2 5 z a G l w S W 5 m b y Z x d W 9 0 O z p b X X 0 i I C 8 + P E V u d H J 5 I F R 5 c G U 9 I k Z p b G x D b 3 V u d C I g V m F s d W U 9 I m w y M D A i I C 8 + P E V u d H J 5 I F R 5 c G U 9 I k F k Z G V k V G 9 E Y X R h T W 9 k Z W w i I F Z h b H V l P S J s M C I g L z 4 8 L 1 N 0 Y W J s Z U V u d H J p Z X M + P C 9 J d G V t P j x J d G V t P j x J d G V t T G 9 j Y X R p b 2 4 + P E l 0 Z W 1 U e X B l P k Z v c m 1 1 b G E 8 L 0 l 0 Z W 1 U e X B l P j x J d G V t U G F 0 a D 5 T Z W N 0 a W 9 u M S 9 l b X B s b 3 l l Z V 9 h c 3 N p Z 2 5 t Z W 5 0 X 3 Z p Z X c v U 2 9 1 c m N l P C 9 J d G V t U G F 0 a D 4 8 L 0 l 0 Z W 1 M b 2 N h d G l v b j 4 8 U 3 R h Y m x l R W 5 0 c m l l c y A v P j w v S X R l b T 4 8 S X R l b T 4 8 S X R l b U x v Y 2 F 0 a W 9 u P j x J d G V t V H l w Z T 5 G b 3 J t d W x h P C 9 J d G V t V H l w Z T 4 8 S X R l b V B h d G g + U 2 V j d G l v b j E v Z W 1 w b G 9 5 Z W V f Y X N z a W d u b W V u d F 9 2 a W V 3 L 2 V t c G x v e W V l X 2 1 h b m F n Z W 1 l b n R f R G F 0 Y W J h c 2 U 8 L 0 l 0 Z W 1 Q Y X R o P j w v S X R l b U x v Y 2 F 0 a W 9 u P j x T d G F i b G V F b n R y a W V z I C 8 + P C 9 J d G V t P j x J d G V t P j x J d G V t T G 9 j Y X R p b 2 4 + P E l 0 Z W 1 U e X B l P k Z v c m 1 1 b G E 8 L 0 l 0 Z W 1 U e X B l P j x J d G V t U G F 0 a D 5 T Z W N 0 a W 9 u M S 9 l b X B s b 3 l l Z V 9 h c 3 N p Z 2 5 t Z W 5 0 X 3 Z p Z X c v Z W 1 w b G 9 5 Z W V f Y X N z a W d u b W V u d F 9 2 a W V 3 X 1 Z p Z X c 8 L 0 l 0 Z W 1 Q Y X R o P j w v S X R l b U x v Y 2 F 0 a W 9 u P j x T d G F i b G V F b n R y a W V z I C 8 + P C 9 J d G V t P j w v S X R l b X M + P C 9 M b 2 N h b F B h Y 2 t h Z 2 V N Z X R h Z G F 0 Y U Z p b G U + F g A A A F B L B Q Y A A A A A A A A A A A A A A A A A A A A A A A A m A Q A A A Q A A A N C M n d 8 B F d E R j H o A w E / C l + s B A A A A T i X 3 4 A D j y E u 6 3 U B G b E q W c w A A A A A C A A A A A A A Q Z g A A A A E A A C A A A A C H t 8 A o s b H Y d E + U I x / V x i H 4 n E k t m Z q X F p F W c x v t q e E f / g A A A A A O g A A A A A I A A C A A A A B l L C C Z 4 k a Z 5 1 E O q n B u J Q A C d R A e C 2 4 p a N 0 k j U L J Y s A a L 1 A A A A A K 6 C t b y K p 5 6 r a q s b k 6 5 Q R F R 6 i T 2 K E z 4 v e k w p a E u R M T v R H M P a G P W U f 6 Z G u f o i T j j 8 h 9 l v W 5 M f w Y G J x R H c x e O 5 z e U x s 8 R J + v 6 / y L s b v 0 H L g W D k A A A A B P M P h l f m / G x O X P u 2 M L J 5 r D d n v 6 + i p R L z g X 4 K W 4 R c I x G / a X x H z m J a A F + Y a t l c Z + S J V W C E d O w V s T 5 P P w F e 3 F w F X 0 < / D a t a M a s h u p > 
</file>

<file path=customXml/itemProps1.xml><?xml version="1.0" encoding="utf-8"?>
<ds:datastoreItem xmlns:ds="http://schemas.openxmlformats.org/officeDocument/2006/customXml" ds:itemID="{533EE152-BD56-4F43-902F-36C3329899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pivot_tables</vt:lpstr>
      <vt:lpstr>employee_assignment_view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Avenido</dc:creator>
  <cp:lastModifiedBy>Jayvee Moreno</cp:lastModifiedBy>
  <dcterms:created xsi:type="dcterms:W3CDTF">2015-06-05T18:17:20Z</dcterms:created>
  <dcterms:modified xsi:type="dcterms:W3CDTF">2025-06-03T05:45:04Z</dcterms:modified>
</cp:coreProperties>
</file>