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<sst xmlns="http://schemas.openxmlformats.org/spreadsheetml/2006/main" count="50" uniqueCount="44">
  <si>
    <t>ANALISIS PATRIMONIAL Y FINANCIERO</t>
  </si>
  <si>
    <t>BALANCE DE SITUACIÓN (a 31 de diciembre -en miles de euros-)</t>
  </si>
  <si>
    <t>ACTIVO</t>
  </si>
  <si>
    <t>X</t>
  </si>
  <si>
    <t>Y</t>
  </si>
  <si>
    <t>Z</t>
  </si>
  <si>
    <t>PASIVO y PATRIMONIO NETO</t>
  </si>
  <si>
    <t>Terrenos</t>
  </si>
  <si>
    <t>capital social</t>
  </si>
  <si>
    <t>EDIFICIOS</t>
  </si>
  <si>
    <t>reservas</t>
  </si>
  <si>
    <t>Instalaciones</t>
  </si>
  <si>
    <t>PyG</t>
  </si>
  <si>
    <t>Inversiones Financieras a corto plazo</t>
  </si>
  <si>
    <t>TOTAL PATRIMONIO NETO</t>
  </si>
  <si>
    <t>Maquinaria</t>
  </si>
  <si>
    <t>Deuda a LP</t>
  </si>
  <si>
    <t>Herramientas</t>
  </si>
  <si>
    <t>Prestamo LP</t>
  </si>
  <si>
    <t>TOTAL PASIVO NO CORRIENTE</t>
  </si>
  <si>
    <t>Acreedores a CP</t>
  </si>
  <si>
    <t>TOTAL ACTIVO NO CORRIENTE</t>
  </si>
  <si>
    <t>Hacienda publica acreedora</t>
  </si>
  <si>
    <t>Mercaderias</t>
  </si>
  <si>
    <t>Efectos Comerciales a pagar</t>
  </si>
  <si>
    <t>Efectos Comerciales a cobrar</t>
  </si>
  <si>
    <t>Deudas con los trabajadores</t>
  </si>
  <si>
    <t>Existencias</t>
  </si>
  <si>
    <t>Deudas con la Seguridad social</t>
  </si>
  <si>
    <t>clientes</t>
  </si>
  <si>
    <t>Deudas con hacienda por IVA a pagar</t>
  </si>
  <si>
    <t>bancos y cajas</t>
  </si>
  <si>
    <t>Préstamos a devolver dentro de 6 meses</t>
  </si>
  <si>
    <t>caja</t>
  </si>
  <si>
    <t>Proveedores</t>
  </si>
  <si>
    <t>TOTAL ACTIVO CORRIENTE</t>
  </si>
  <si>
    <t>TOTAL PASIVO CORRIENTE</t>
  </si>
  <si>
    <t>Total Activo</t>
  </si>
  <si>
    <t>Total Pasivo y Neto</t>
  </si>
  <si>
    <t>Fondo de Maniobra</t>
  </si>
  <si>
    <t>Ratio Liquidez  </t>
  </si>
  <si>
    <t>Ratio Endeud.</t>
  </si>
  <si>
    <t>Ratio Garantia</t>
  </si>
  <si>
    <t>Ratio Rentabilidad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</si>
</sst>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"/>
    <numFmt numFmtId="167" formatCode="#,##0.00\ [$€-C0A];[RED]\-#,##0.00\ [$€-C0A]"/>
    <numFmt numFmtId="168" formatCode="0%"/>
    <numFmt numFmtId="169" formatCode="0.00%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color rgb="FF993366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FF"/>
      <name val="Calibri Light"/>
      <family val="2"/>
      <charset val="1"/>
    </font>
    <font>
      <sz val="11"/>
      <color rgb="FF0000FF"/>
      <name val="Arial"/>
      <family val="2"/>
      <charset val="1"/>
    </font>
    <font>
      <sz val="11"/>
      <name val="Calibri Light"/>
      <family val="2"/>
      <charset val="1"/>
    </font>
    <font>
      <sz val="11"/>
      <color rgb="FF000000"/>
      <name val="Calibri Light"/>
      <family val="2"/>
      <charset val="1"/>
    </font>
    <font>
      <sz val="11"/>
      <name val="Arial"/>
      <family val="2"/>
      <charset val="1"/>
    </font>
    <font>
      <sz val="11"/>
      <color rgb="FF969696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339966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0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5" xfId="0" applyFont="true" applyBorder="true" applyAlignment="true" applyProtection="false">
      <alignment horizontal="left" vertical="center" textRotation="0" wrapText="true" indent="5" shrinkToFit="false"/>
      <protection locked="true" hidden="false"/>
    </xf>
    <xf numFmtId="167" fontId="11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7" fontId="13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7" fontId="10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3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0" fillId="3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3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3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529920</xdr:colOff>
      <xdr:row>27</xdr:row>
      <xdr:rowOff>52920</xdr:rowOff>
    </xdr:from>
    <xdr:to>
      <xdr:col>8</xdr:col>
      <xdr:colOff>560520</xdr:colOff>
      <xdr:row>41</xdr:row>
      <xdr:rowOff>67680</xdr:rowOff>
    </xdr:to>
    <xdr:sp>
      <xdr:nvSpPr>
        <xdr:cNvPr id="0" name="CustomShape 1"/>
        <xdr:cNvSpPr/>
      </xdr:nvSpPr>
      <xdr:spPr>
        <a:xfrm>
          <a:off x="5324040" y="5879520"/>
          <a:ext cx="5370120" cy="25444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s-E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Análisis: </a:t>
          </a:r>
          <a:endParaRPr lang="es-E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33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C32" activeCellId="0" sqref="C32"/>
    </sheetView>
  </sheetViews>
  <sheetFormatPr defaultRowHeight="14.4"/>
  <cols>
    <col collapsed="false" hidden="false" max="1" min="1" style="0" width="22.8112244897959"/>
    <col collapsed="false" hidden="false" max="3" min="2" style="0" width="13.9744897959184"/>
    <col collapsed="false" hidden="false" max="4" min="4" style="0" width="17.1785714285714"/>
    <col collapsed="false" hidden="false" max="5" min="5" style="0" width="31.4540816326531"/>
    <col collapsed="false" hidden="false" max="6" min="6" style="0" width="13.8418367346939"/>
    <col collapsed="false" hidden="false" max="7" min="7" style="0" width="14.4897959183673"/>
    <col collapsed="false" hidden="false" max="8" min="8" style="0" width="15.8928571428571"/>
    <col collapsed="false" hidden="false" max="1025" min="9" style="0" width="10.530612244898"/>
  </cols>
  <sheetData>
    <row r="3" customFormat="false" ht="22.8" hidden="false" customHeight="false" outlineLevel="0" collapsed="false">
      <c r="A3" s="1" t="s">
        <v>0</v>
      </c>
      <c r="B3" s="2"/>
      <c r="C3" s="3"/>
      <c r="D3" s="3"/>
      <c r="E3" s="3"/>
      <c r="F3" s="2"/>
      <c r="G3" s="3"/>
      <c r="H3" s="2"/>
    </row>
    <row r="4" customFormat="false" ht="17.4" hidden="false" customHeight="false" outlineLevel="0" collapsed="false">
      <c r="A4" s="3"/>
      <c r="B4" s="2"/>
      <c r="C4" s="3"/>
      <c r="D4" s="3"/>
      <c r="E4" s="4"/>
      <c r="F4" s="4"/>
      <c r="G4" s="2"/>
      <c r="H4" s="5"/>
    </row>
    <row r="5" customFormat="false" ht="18" hidden="false" customHeight="false" outlineLevel="0" collapsed="false">
      <c r="A5" s="3"/>
      <c r="B5" s="2"/>
      <c r="C5" s="3"/>
      <c r="D5" s="3"/>
      <c r="E5" s="3"/>
      <c r="F5" s="2"/>
      <c r="G5" s="3"/>
      <c r="H5" s="2"/>
    </row>
    <row r="6" customFormat="false" ht="18.6" hidden="false" customHeight="false" outlineLevel="0" collapsed="false">
      <c r="A6" s="6" t="s">
        <v>1</v>
      </c>
      <c r="B6" s="6"/>
      <c r="C6" s="6"/>
      <c r="D6" s="6"/>
      <c r="E6" s="6"/>
      <c r="F6" s="6"/>
      <c r="G6" s="6"/>
      <c r="H6" s="6"/>
    </row>
    <row r="7" customFormat="false" ht="14.4" hidden="false" customHeight="false" outlineLevel="0" collapsed="false">
      <c r="A7" s="7" t="s">
        <v>2</v>
      </c>
      <c r="B7" s="8" t="s">
        <v>3</v>
      </c>
      <c r="C7" s="9" t="s">
        <v>4</v>
      </c>
      <c r="D7" s="10" t="s">
        <v>5</v>
      </c>
      <c r="E7" s="7" t="s">
        <v>6</v>
      </c>
      <c r="F7" s="8" t="s">
        <v>3</v>
      </c>
      <c r="G7" s="9" t="s">
        <v>4</v>
      </c>
      <c r="H7" s="10" t="s">
        <v>5</v>
      </c>
    </row>
    <row r="8" customFormat="false" ht="14.2" hidden="false" customHeight="false" outlineLevel="0" collapsed="false">
      <c r="A8" s="11" t="s">
        <v>7</v>
      </c>
      <c r="B8" s="12" t="n">
        <v>2600</v>
      </c>
      <c r="C8" s="12"/>
      <c r="D8" s="13"/>
      <c r="E8" s="14" t="s">
        <v>8</v>
      </c>
      <c r="F8" s="15" t="n">
        <v>5000</v>
      </c>
      <c r="G8" s="15" t="n">
        <v>50000</v>
      </c>
      <c r="H8" s="16" t="n">
        <v>13800</v>
      </c>
    </row>
    <row r="9" customFormat="false" ht="14.2" hidden="false" customHeight="false" outlineLevel="0" collapsed="false">
      <c r="A9" s="11" t="s">
        <v>9</v>
      </c>
      <c r="B9" s="12" t="n">
        <v>6500</v>
      </c>
      <c r="C9" s="12"/>
      <c r="D9" s="13" t="n">
        <v>20000</v>
      </c>
      <c r="E9" s="14" t="s">
        <v>10</v>
      </c>
      <c r="F9" s="15" t="n">
        <v>3300</v>
      </c>
      <c r="G9" s="15" t="n">
        <v>11000</v>
      </c>
      <c r="H9" s="16"/>
    </row>
    <row r="10" customFormat="false" ht="14.2" hidden="false" customHeight="false" outlineLevel="0" collapsed="false">
      <c r="A10" s="17" t="s">
        <v>11</v>
      </c>
      <c r="B10" s="18" t="n">
        <v>5000</v>
      </c>
      <c r="C10" s="19"/>
      <c r="D10" s="20"/>
      <c r="E10" s="14" t="s">
        <v>12</v>
      </c>
      <c r="F10" s="15" t="n">
        <v>3000</v>
      </c>
      <c r="G10" s="15" t="n">
        <v>18070</v>
      </c>
      <c r="H10" s="16" t="n">
        <v>1200</v>
      </c>
    </row>
    <row r="11" customFormat="false" ht="29.25" hidden="false" customHeight="true" outlineLevel="0" collapsed="false">
      <c r="A11" s="21" t="s">
        <v>13</v>
      </c>
      <c r="B11" s="18"/>
      <c r="C11" s="19" t="n">
        <v>45000</v>
      </c>
      <c r="D11" s="20"/>
      <c r="E11" s="22" t="s">
        <v>14</v>
      </c>
      <c r="F11" s="23" t="n">
        <f aca="false">SUM(F8:F10)</f>
        <v>11300</v>
      </c>
      <c r="G11" s="24" t="n">
        <f aca="false">SUM(G8:G10)</f>
        <v>79070</v>
      </c>
      <c r="H11" s="25" t="n">
        <f aca="false">SUM(H8:H10)</f>
        <v>15000</v>
      </c>
    </row>
    <row r="12" customFormat="false" ht="14.2" hidden="false" customHeight="false" outlineLevel="0" collapsed="false">
      <c r="A12" s="21" t="s">
        <v>15</v>
      </c>
      <c r="B12" s="18"/>
      <c r="C12" s="19" t="n">
        <v>57600</v>
      </c>
      <c r="D12" s="20" t="n">
        <v>15000</v>
      </c>
      <c r="E12" s="14" t="s">
        <v>16</v>
      </c>
      <c r="F12" s="15" t="n">
        <v>3000</v>
      </c>
      <c r="G12" s="15"/>
      <c r="H12" s="16" t="n">
        <v>8000</v>
      </c>
    </row>
    <row r="13" customFormat="false" ht="14.2" hidden="false" customHeight="false" outlineLevel="0" collapsed="false">
      <c r="A13" s="17" t="s">
        <v>17</v>
      </c>
      <c r="B13" s="18"/>
      <c r="C13" s="19"/>
      <c r="D13" s="20" t="n">
        <v>3000</v>
      </c>
      <c r="E13" s="26" t="s">
        <v>18</v>
      </c>
      <c r="F13" s="15"/>
      <c r="G13" s="15" t="n">
        <v>32400</v>
      </c>
      <c r="H13" s="16" t="n">
        <v>15000</v>
      </c>
    </row>
    <row r="14" customFormat="false" ht="13.8" hidden="false" customHeight="false" outlineLevel="0" collapsed="false">
      <c r="A14" s="17"/>
      <c r="B14" s="18"/>
      <c r="C14" s="19"/>
      <c r="D14" s="20"/>
      <c r="E14" s="22" t="s">
        <v>19</v>
      </c>
      <c r="F14" s="23" t="n">
        <f aca="false">SUM(F12:F13)</f>
        <v>3000</v>
      </c>
      <c r="G14" s="24" t="n">
        <f aca="false">SUM(G12:G13)</f>
        <v>32400</v>
      </c>
      <c r="H14" s="25" t="n">
        <f aca="false">SUM(H12:H13)</f>
        <v>23000</v>
      </c>
    </row>
    <row r="15" customFormat="false" ht="13.8" hidden="false" customHeight="false" outlineLevel="0" collapsed="false">
      <c r="A15" s="11"/>
      <c r="B15" s="12"/>
      <c r="C15" s="12"/>
      <c r="D15" s="13"/>
      <c r="E15" s="14" t="s">
        <v>20</v>
      </c>
      <c r="F15" s="15" t="n">
        <v>2200</v>
      </c>
      <c r="G15" s="15"/>
      <c r="H15" s="16"/>
    </row>
    <row r="16" customFormat="false" ht="26.85" hidden="false" customHeight="false" outlineLevel="0" collapsed="false">
      <c r="A16" s="22" t="s">
        <v>21</v>
      </c>
      <c r="B16" s="23" t="n">
        <f aca="false">SUM(B8:B15)</f>
        <v>14100</v>
      </c>
      <c r="C16" s="27" t="n">
        <f aca="false">SUM(C8:C15)</f>
        <v>102600</v>
      </c>
      <c r="D16" s="25" t="n">
        <f aca="false">SUM(D8:D15)</f>
        <v>38000</v>
      </c>
      <c r="E16" s="14" t="s">
        <v>22</v>
      </c>
      <c r="F16" s="15"/>
      <c r="G16" s="15" t="n">
        <v>9730</v>
      </c>
      <c r="H16" s="16"/>
    </row>
    <row r="17" customFormat="false" ht="14.9" hidden="false" customHeight="false" outlineLevel="0" collapsed="false">
      <c r="A17" s="28" t="s">
        <v>23</v>
      </c>
      <c r="B17" s="15" t="n">
        <v>3600</v>
      </c>
      <c r="C17" s="15"/>
      <c r="D17" s="16"/>
      <c r="E17" s="29" t="s">
        <v>24</v>
      </c>
      <c r="F17" s="15"/>
      <c r="G17" s="15" t="n">
        <v>3600</v>
      </c>
      <c r="H17" s="16"/>
    </row>
    <row r="18" customFormat="false" ht="28.35" hidden="false" customHeight="false" outlineLevel="0" collapsed="false">
      <c r="A18" s="29" t="s">
        <v>25</v>
      </c>
      <c r="B18" s="15"/>
      <c r="C18" s="15" t="n">
        <v>6400</v>
      </c>
      <c r="D18" s="16"/>
      <c r="E18" s="30" t="s">
        <v>26</v>
      </c>
      <c r="F18" s="15"/>
      <c r="G18" s="15"/>
      <c r="H18" s="16" t="n">
        <v>3000</v>
      </c>
    </row>
    <row r="19" customFormat="false" ht="14.9" hidden="false" customHeight="false" outlineLevel="0" collapsed="false">
      <c r="A19" s="26" t="s">
        <v>27</v>
      </c>
      <c r="B19" s="15"/>
      <c r="C19" s="15" t="n">
        <v>20000</v>
      </c>
      <c r="D19" s="16" t="n">
        <v>6000</v>
      </c>
      <c r="E19" s="30" t="s">
        <v>28</v>
      </c>
      <c r="F19" s="15"/>
      <c r="G19" s="15"/>
      <c r="H19" s="16" t="n">
        <v>2000</v>
      </c>
    </row>
    <row r="20" customFormat="false" ht="14.15" hidden="false" customHeight="false" outlineLevel="0" collapsed="false">
      <c r="A20" s="14" t="s">
        <v>29</v>
      </c>
      <c r="B20" s="15" t="n">
        <v>600</v>
      </c>
      <c r="C20" s="15" t="n">
        <v>21000</v>
      </c>
      <c r="D20" s="16" t="n">
        <v>7000</v>
      </c>
      <c r="E20" s="30" t="s">
        <v>30</v>
      </c>
      <c r="F20" s="15"/>
      <c r="G20" s="15"/>
      <c r="H20" s="16" t="n">
        <v>4000</v>
      </c>
    </row>
    <row r="21" customFormat="false" ht="14.15" hidden="false" customHeight="false" outlineLevel="0" collapsed="false">
      <c r="A21" s="14" t="s">
        <v>31</v>
      </c>
      <c r="B21" s="15" t="n">
        <v>1200</v>
      </c>
      <c r="C21" s="15" t="n">
        <v>6800</v>
      </c>
      <c r="D21" s="16" t="n">
        <v>3000</v>
      </c>
      <c r="E21" s="30" t="s">
        <v>32</v>
      </c>
      <c r="F21" s="15"/>
      <c r="G21" s="15"/>
      <c r="H21" s="16" t="n">
        <v>10000</v>
      </c>
    </row>
    <row r="22" customFormat="false" ht="13.8" hidden="false" customHeight="false" outlineLevel="0" collapsed="false">
      <c r="A22" s="28" t="s">
        <v>33</v>
      </c>
      <c r="B22" s="15" t="n">
        <v>500</v>
      </c>
      <c r="C22" s="15"/>
      <c r="D22" s="16" t="n">
        <v>3000</v>
      </c>
      <c r="E22" s="14" t="s">
        <v>34</v>
      </c>
      <c r="F22" s="15" t="n">
        <v>3500</v>
      </c>
      <c r="G22" s="15" t="n">
        <v>32000</v>
      </c>
      <c r="H22" s="16"/>
    </row>
    <row r="23" customFormat="false" ht="26.85" hidden="false" customHeight="false" outlineLevel="0" collapsed="false">
      <c r="A23" s="22" t="s">
        <v>35</v>
      </c>
      <c r="B23" s="23" t="n">
        <f aca="false">SUM(B17:B22)</f>
        <v>5900</v>
      </c>
      <c r="C23" s="27" t="n">
        <f aca="false">SUM(C17:C22)</f>
        <v>54200</v>
      </c>
      <c r="D23" s="25" t="n">
        <f aca="false">SUM(D17:D22)</f>
        <v>19000</v>
      </c>
      <c r="E23" s="22" t="s">
        <v>36</v>
      </c>
      <c r="F23" s="23" t="n">
        <f aca="false">SUM(F15:F22)</f>
        <v>5700</v>
      </c>
      <c r="G23" s="24" t="n">
        <f aca="false">SUM(G15:G22)</f>
        <v>45330</v>
      </c>
      <c r="H23" s="25" t="n">
        <f aca="false">SUM(H15:H22)</f>
        <v>19000</v>
      </c>
    </row>
    <row r="24" customFormat="false" ht="13.8" hidden="false" customHeight="false" outlineLevel="0" collapsed="false">
      <c r="A24" s="31"/>
      <c r="B24" s="32"/>
      <c r="C24" s="33"/>
      <c r="D24" s="34"/>
      <c r="E24" s="35"/>
      <c r="F24" s="35"/>
      <c r="G24" s="35"/>
      <c r="H24" s="35"/>
    </row>
    <row r="25" customFormat="false" ht="13.8" hidden="false" customHeight="false" outlineLevel="0" collapsed="false">
      <c r="A25" s="36" t="s">
        <v>37</v>
      </c>
      <c r="B25" s="37" t="n">
        <f aca="false">SUM(B23:B23,B16:B16)</f>
        <v>20000</v>
      </c>
      <c r="C25" s="38" t="n">
        <f aca="false">SUM(C23+C16)</f>
        <v>156800</v>
      </c>
      <c r="D25" s="39" t="n">
        <f aca="false">SUM(D23+D16)</f>
        <v>57000</v>
      </c>
      <c r="E25" s="36" t="s">
        <v>38</v>
      </c>
      <c r="F25" s="37" t="n">
        <f aca="false">SUM(F23:F23,F14:F14,F11:F11)</f>
        <v>20000</v>
      </c>
      <c r="G25" s="40" t="n">
        <f aca="false">SUM(G23+G14+G11)</f>
        <v>156800</v>
      </c>
      <c r="H25" s="39" t="n">
        <f aca="false">SUM(H14+H23+H11)</f>
        <v>57000</v>
      </c>
    </row>
    <row r="27" customFormat="false" ht="15" hidden="false" customHeight="false" outlineLevel="0" collapsed="false"/>
    <row r="28" customFormat="false" ht="15" hidden="false" customHeight="false" outlineLevel="0" collapsed="false">
      <c r="A28" s="41"/>
      <c r="B28" s="42" t="s">
        <v>3</v>
      </c>
      <c r="C28" s="42" t="s">
        <v>4</v>
      </c>
      <c r="D28" s="43" t="s">
        <v>5</v>
      </c>
      <c r="E28" s="44"/>
    </row>
    <row r="29" customFormat="false" ht="13.8" hidden="false" customHeight="false" outlineLevel="0" collapsed="false">
      <c r="A29" s="45" t="s">
        <v>39</v>
      </c>
      <c r="B29" s="46" t="n">
        <f aca="false">B23-F23</f>
        <v>200</v>
      </c>
      <c r="C29" s="47" t="n">
        <f aca="false">C23-G23</f>
        <v>8870</v>
      </c>
      <c r="D29" s="46" t="n">
        <f aca="false">D23-H23</f>
        <v>0</v>
      </c>
      <c r="E29" s="48"/>
    </row>
    <row r="30" customFormat="false" ht="13.8" hidden="false" customHeight="false" outlineLevel="0" collapsed="false">
      <c r="A30" s="49" t="s">
        <v>40</v>
      </c>
      <c r="B30" s="50" t="n">
        <f aca="false">B23/F23</f>
        <v>1.03508771929825</v>
      </c>
      <c r="C30" s="50" t="n">
        <f aca="false">C23/G23</f>
        <v>1.19567615265828</v>
      </c>
      <c r="D30" s="50" t="n">
        <f aca="false">D23/H23</f>
        <v>1</v>
      </c>
      <c r="E30" s="51"/>
    </row>
    <row r="31" customFormat="false" ht="13.8" hidden="false" customHeight="false" outlineLevel="0" collapsed="false">
      <c r="A31" s="52" t="s">
        <v>41</v>
      </c>
      <c r="B31" s="50" t="n">
        <f aca="false">(F14+F23)/F25</f>
        <v>0.435</v>
      </c>
      <c r="C31" s="50" t="n">
        <f aca="false">(G14+G23)/G25</f>
        <v>0.495727040816327</v>
      </c>
      <c r="D31" s="50" t="n">
        <f aca="false">(H11+H14)/H25</f>
        <v>0.666666666666667</v>
      </c>
      <c r="E31" s="51"/>
    </row>
    <row r="32" customFormat="false" ht="13.8" hidden="false" customHeight="false" outlineLevel="0" collapsed="false">
      <c r="A32" s="53" t="s">
        <v>42</v>
      </c>
      <c r="B32" s="54" t="n">
        <f aca="false">B25/(F23+F14)</f>
        <v>2.29885057471264</v>
      </c>
      <c r="C32" s="54" t="n">
        <f aca="false">C25/(G23+G14)</f>
        <v>2.01723916119902</v>
      </c>
      <c r="D32" s="54" t="n">
        <f aca="false">D25/(H14+H23)</f>
        <v>1.35714285714286</v>
      </c>
      <c r="E32" s="55"/>
    </row>
    <row r="33" customFormat="false" ht="13.8" hidden="false" customHeight="false" outlineLevel="0" collapsed="false">
      <c r="A33" s="56" t="s">
        <v>43</v>
      </c>
      <c r="B33" s="57" t="n">
        <f aca="false">(F10*0.7)/(F8+F9)</f>
        <v>0.253012048192771</v>
      </c>
      <c r="C33" s="57" t="n">
        <f aca="false">(G10*0.7)/(G8+G9)</f>
        <v>0.207360655737705</v>
      </c>
      <c r="D33" s="57" t="n">
        <f aca="false">H10*0.7/H8</f>
        <v>0.0608695652173913</v>
      </c>
      <c r="E33" s="55"/>
    </row>
  </sheetData>
  <mergeCells count="1">
    <mergeCell ref="A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LibreOffice/5.0.4.2$Windows_x86 LibreOffice_project/2b9802c1994aa0b7dc6079e128979269cf95bc78</Application>
  <Company>UPV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2013-02-05T09:09:59Z</dcterms:created>
  <dc:creator>lruiz</dc:creator>
  <dc:language>es-ES</dc:language>
  <dcterms:modified xsi:type="dcterms:W3CDTF">2016-02-24T09:36:27Z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UPV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