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30" windowWidth="18375" windowHeight="7410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N34" i="1" l="1"/>
  <c r="I25" i="1"/>
  <c r="I34" i="1"/>
  <c r="D34" i="1"/>
  <c r="N21" i="1"/>
  <c r="N22" i="1"/>
  <c r="N23" i="1"/>
  <c r="N24" i="1"/>
  <c r="N25" i="1"/>
  <c r="N26" i="1"/>
  <c r="N27" i="1"/>
  <c r="N28" i="1"/>
  <c r="N29" i="1"/>
  <c r="N30" i="1"/>
  <c r="N33" i="1"/>
  <c r="I26" i="1"/>
  <c r="I27" i="1"/>
  <c r="I28" i="1"/>
  <c r="I29" i="1"/>
  <c r="I30" i="1"/>
  <c r="I33" i="1"/>
  <c r="D33" i="1"/>
  <c r="I21" i="1"/>
  <c r="I22" i="1"/>
  <c r="I23" i="1"/>
  <c r="I24" i="1"/>
  <c r="N20" i="1"/>
  <c r="N32" i="1"/>
  <c r="I20" i="1"/>
  <c r="I32" i="1"/>
  <c r="D32" i="1"/>
  <c r="C22" i="1"/>
  <c r="C23" i="1"/>
  <c r="C24" i="1"/>
  <c r="C25" i="1"/>
  <c r="C21" i="1"/>
  <c r="D20" i="1"/>
  <c r="D22" i="1"/>
  <c r="D23" i="1"/>
  <c r="D24" i="1"/>
  <c r="D25" i="1"/>
  <c r="D26" i="1"/>
  <c r="D27" i="1"/>
  <c r="D28" i="1"/>
  <c r="D29" i="1"/>
  <c r="D30" i="1"/>
  <c r="D21" i="1"/>
  <c r="E11" i="1"/>
  <c r="E12" i="1"/>
  <c r="E13" i="1"/>
  <c r="E14" i="1"/>
  <c r="E10" i="1"/>
  <c r="D11" i="1"/>
  <c r="D12" i="1"/>
  <c r="D13" i="1"/>
  <c r="D14" i="1"/>
  <c r="D10" i="1"/>
  <c r="C11" i="1"/>
  <c r="C12" i="1"/>
  <c r="C13" i="1"/>
  <c r="C14" i="1"/>
  <c r="B11" i="1"/>
  <c r="B12" i="1"/>
  <c r="B13" i="1"/>
  <c r="B14" i="1"/>
  <c r="B10" i="1"/>
  <c r="C10" i="1"/>
</calcChain>
</file>

<file path=xl/sharedStrings.xml><?xml version="1.0" encoding="utf-8"?>
<sst xmlns="http://schemas.openxmlformats.org/spreadsheetml/2006/main" count="37" uniqueCount="19">
  <si>
    <t>PRESTAMO</t>
  </si>
  <si>
    <t>Principal</t>
  </si>
  <si>
    <t>Interes anual</t>
  </si>
  <si>
    <t>año</t>
  </si>
  <si>
    <t>cuota</t>
  </si>
  <si>
    <t>interes</t>
  </si>
  <si>
    <t>amortización</t>
  </si>
  <si>
    <t>préstamo pendiente</t>
  </si>
  <si>
    <t>flujos de caja con:</t>
  </si>
  <si>
    <t>LEASING</t>
  </si>
  <si>
    <t>contado</t>
  </si>
  <si>
    <t>cobros</t>
  </si>
  <si>
    <t>pagos</t>
  </si>
  <si>
    <t>flujos caja</t>
  </si>
  <si>
    <t>suma</t>
  </si>
  <si>
    <t>VAN</t>
  </si>
  <si>
    <t>TIR</t>
  </si>
  <si>
    <t>Plazo (años)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</si>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</sst>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165" formatCode="#,##0.00\ &quot;€&quot;"/>
    <numFmt numFmtId="166" formatCode="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3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1" fillId="0" borderId="0" xfId="0" applyFont="1"/>
    <xf numFmtId="10" fontId="0" fillId="0" borderId="6" xfId="0" applyNumberFormat="1" applyBorder="1"/>
    <xf numFmtId="0" fontId="0" fillId="0" borderId="6" xfId="0" applyBorder="1"/>
    <xf numFmtId="0" fontId="0" fillId="2" borderId="0" xfId="0" applyFill="1"/>
    <xf numFmtId="4" fontId="0" fillId="4" borderId="6" xfId="0" applyNumberFormat="1" applyFill="1" applyBorder="1"/>
    <xf numFmtId="8" fontId="0" fillId="4" borderId="6" xfId="0" applyNumberFormat="1" applyFill="1" applyBorder="1"/>
    <xf numFmtId="10" fontId="0" fillId="4" borderId="6" xfId="0" applyNumberFormat="1" applyFill="1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6" fontId="0" fillId="0" borderId="6" xfId="0" applyNumberFormat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165" fontId="0" fillId="0" borderId="11" xfId="0" applyNumberFormat="1" applyBorder="1"/>
    <xf numFmtId="165" fontId="0" fillId="0" borderId="12" xfId="0" applyNumberFormat="1" applyBorder="1"/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0" fillId="5" borderId="14" xfId="0" applyNumberFormat="1" applyFill="1" applyBorder="1"/>
    <xf numFmtId="0" fontId="1" fillId="3" borderId="9" xfId="0" applyFon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1" fillId="5" borderId="1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36</xdr:row>
      <xdr:rowOff>68580</xdr:rowOff>
    </xdr:from>
    <xdr:to>
      <xdr:col>11</xdr:col>
      <xdr:colOff>251460</xdr:colOff>
      <xdr:row>46</xdr:row>
      <xdr:rowOff>0</xdr:rowOff>
    </xdr:to>
    <xdr:sp macro="" textlink="">
      <xdr:nvSpPr>
        <xdr:cNvPr id="2" name="1 CuadroTexto"/>
        <xdr:cNvSpPr txBox="1"/>
      </xdr:nvSpPr>
      <xdr:spPr>
        <a:xfrm>
          <a:off x="1068705" y="7155180"/>
          <a:ext cx="7974330" cy="18364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 b="1"/>
            <a:t>¿Con</a:t>
          </a:r>
          <a:r>
            <a:rPr lang="es-ES" sz="1100" b="1" baseline="0"/>
            <a:t> que alternativa financiera se consiguen mayores beneficios sin actualizar valores (suma)? </a:t>
          </a:r>
          <a:r>
            <a:rPr lang="es-ES" sz="1100" baseline="0"/>
            <a:t>Con el pago al contado.</a:t>
          </a:r>
        </a:p>
        <a:p>
          <a:r>
            <a:rPr lang="es-ES" sz="1100" b="1" baseline="0"/>
            <a:t>¿Y actualizandolos (VAN)? </a:t>
          </a:r>
          <a:r>
            <a:rPr lang="es-ES" sz="1100" baseline="0"/>
            <a:t>Con el pago por prestamo.</a:t>
          </a:r>
        </a:p>
        <a:p>
          <a:r>
            <a:rPr lang="es-ES" sz="1100" b="1" baseline="0"/>
            <a:t>¿a que se debe esa diferencia en los resultados? </a:t>
          </a:r>
          <a:r>
            <a:rPr lang="es-ES" sz="1100" b="0" baseline="0"/>
            <a:t>Porque con el prestamo pagas unos intereses anuales al banco, mientras que con el pago al contado haces  un desembolso inicial  muy grande y esto afecta al VAN.</a:t>
          </a:r>
        </a:p>
        <a:p>
          <a:endParaRPr lang="es-ES" sz="1100" baseline="0"/>
        </a:p>
        <a:p>
          <a:r>
            <a:rPr lang="es-ES" sz="1100" b="1" baseline="0"/>
            <a:t>¿Con cual se obtiene mayor rentabilidad (TIR)? </a:t>
          </a:r>
          <a:r>
            <a:rPr lang="es-ES" sz="1100" baseline="0"/>
            <a:t>Con el pago por prestamo.</a:t>
          </a:r>
        </a:p>
        <a:p>
          <a:r>
            <a:rPr lang="es-ES" sz="1100" b="1" baseline="0"/>
            <a:t>¿Coincide con la de mayor VAN?  </a:t>
          </a:r>
          <a:r>
            <a:rPr lang="es-ES" sz="1100" b="0" baseline="0"/>
            <a:t>Sí, coincide.</a:t>
          </a:r>
        </a:p>
        <a:p>
          <a:r>
            <a:rPr lang="es-ES" sz="1100" b="1" baseline="0"/>
            <a:t>¿Porque con el leasing sale un VAN negativo? ¿que significa eso? </a:t>
          </a:r>
          <a:r>
            <a:rPr lang="es-ES" sz="1100" b="0" baseline="0"/>
            <a:t>Si el VAN es negativo, el modo de pago por leasing  no es viable. Esto ocurre , en este caso, por ejercer la opción a compra.</a:t>
          </a:r>
        </a:p>
        <a:p>
          <a:endParaRPr lang="es-ES" sz="1100"/>
        </a:p>
      </xdr:txBody>
    </xdr:sp>
    <xdr:clientData/>
  </xdr:twoCellAnchor>
  <xdr:twoCellAnchor>
    <xdr:from>
      <xdr:col>6</xdr:col>
      <xdr:colOff>594360</xdr:colOff>
      <xdr:row>1</xdr:row>
      <xdr:rowOff>144780</xdr:rowOff>
    </xdr:from>
    <xdr:to>
      <xdr:col>10</xdr:col>
      <xdr:colOff>396240</xdr:colOff>
      <xdr:row>7</xdr:row>
      <xdr:rowOff>320040</xdr:rowOff>
    </xdr:to>
    <xdr:sp macro="" textlink="">
      <xdr:nvSpPr>
        <xdr:cNvPr id="3" name="2 CuadroTexto"/>
        <xdr:cNvSpPr txBox="1"/>
      </xdr:nvSpPr>
      <xdr:spPr>
        <a:xfrm>
          <a:off x="5417820" y="327660"/>
          <a:ext cx="2971800" cy="1272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Nombre de los alumnos:</a:t>
          </a:r>
        </a:p>
        <a:p>
          <a:endParaRPr lang="es-ES" sz="1100"/>
        </a:p>
        <a:p>
          <a:r>
            <a:rPr lang="es-ES" sz="1100"/>
            <a:t>Manel Lurbe Sempere</a:t>
          </a:r>
        </a:p>
        <a:p>
          <a:r>
            <a:rPr lang="es-ES" sz="1100"/>
            <a:t>Izan</a:t>
          </a:r>
          <a:r>
            <a:rPr lang="es-ES" sz="1100" baseline="0"/>
            <a:t> Catalán Gallach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13" workbookViewId="0">
      <selection activeCell="K35" sqref="K35"/>
    </sheetView>
  </sheetViews>
  <sheetFormatPr baseColWidth="10" defaultRowHeight="15" x14ac:dyDescent="0.25"/>
  <cols>
    <col min="1" max="1" width="15.5703125" customWidth="1"/>
    <col min="3" max="4" width="11.85546875" bestFit="1" customWidth="1"/>
    <col min="5" max="5" width="12.5703125" customWidth="1"/>
  </cols>
  <sheetData>
    <row r="1" spans="1:13" x14ac:dyDescent="0.25">
      <c r="A1" s="1" t="s">
        <v>0</v>
      </c>
      <c r="B1" s="2"/>
      <c r="H1" s="3"/>
      <c r="L1" s="1"/>
    </row>
    <row r="2" spans="1:13" x14ac:dyDescent="0.25">
      <c r="A2" s="11" t="s">
        <v>1</v>
      </c>
      <c r="B2" s="19">
        <v>38000</v>
      </c>
      <c r="H2" s="2"/>
      <c r="M2" s="2"/>
    </row>
    <row r="3" spans="1:13" x14ac:dyDescent="0.25">
      <c r="A3" s="11" t="s">
        <v>2</v>
      </c>
      <c r="B3" s="9">
        <v>0.05</v>
      </c>
      <c r="G3" s="2"/>
      <c r="M3" s="2"/>
    </row>
    <row r="4" spans="1:13" x14ac:dyDescent="0.25">
      <c r="A4" s="11" t="s">
        <v>17</v>
      </c>
      <c r="B4" s="10">
        <v>5</v>
      </c>
    </row>
    <row r="6" spans="1:13" x14ac:dyDescent="0.25">
      <c r="A6" s="4"/>
      <c r="F6" s="5"/>
    </row>
    <row r="7" spans="1:13" ht="15.75" thickBot="1" x14ac:dyDescent="0.3">
      <c r="A7" s="4"/>
      <c r="F7" s="5"/>
    </row>
    <row r="8" spans="1:13" ht="30" x14ac:dyDescent="0.25">
      <c r="A8" s="20" t="s">
        <v>3</v>
      </c>
      <c r="B8" s="21" t="s">
        <v>4</v>
      </c>
      <c r="C8" s="21" t="s">
        <v>5</v>
      </c>
      <c r="D8" s="21" t="s">
        <v>6</v>
      </c>
      <c r="E8" s="22" t="s">
        <v>7</v>
      </c>
      <c r="F8" s="5"/>
    </row>
    <row r="9" spans="1:13" x14ac:dyDescent="0.25">
      <c r="A9" s="23">
        <v>0</v>
      </c>
      <c r="B9" s="24"/>
      <c r="C9" s="24"/>
      <c r="D9" s="24"/>
      <c r="E9" s="25">
        <v>38000</v>
      </c>
    </row>
    <row r="10" spans="1:13" x14ac:dyDescent="0.25">
      <c r="A10" s="4">
        <v>1</v>
      </c>
      <c r="B10" s="15">
        <f>-PMT($B$3,$B$4,$B$2,)</f>
        <v>8777.0423288741877</v>
      </c>
      <c r="C10" s="15">
        <f>-IPMT($B$3,A10,$B$4,$B$2,)</f>
        <v>1900</v>
      </c>
      <c r="D10" s="15">
        <f>-PPMT($B$3,A10,$B$4,$B$2,)</f>
        <v>6877.0423288741877</v>
      </c>
      <c r="E10" s="16">
        <f>E9-D10</f>
        <v>31122.957671125812</v>
      </c>
      <c r="F10" s="6"/>
    </row>
    <row r="11" spans="1:13" x14ac:dyDescent="0.25">
      <c r="A11" s="4">
        <v>2</v>
      </c>
      <c r="B11" s="15">
        <f t="shared" ref="B11:B14" si="0">-PMT($B$3,$B$4,$B$2,)</f>
        <v>8777.0423288741877</v>
      </c>
      <c r="C11" s="15">
        <f t="shared" ref="C11:C14" si="1">-IPMT($B$3,A11,$B$4,$B$2,)</f>
        <v>1556.1478835562903</v>
      </c>
      <c r="D11" s="15">
        <f t="shared" ref="D11:D14" si="2">-PPMT($B$3,A11,$B$4,$B$2,)</f>
        <v>7220.8944453178983</v>
      </c>
      <c r="E11" s="16">
        <f t="shared" ref="E11:E14" si="3">E10-D11</f>
        <v>23902.063225807913</v>
      </c>
      <c r="F11" s="6"/>
    </row>
    <row r="12" spans="1:13" x14ac:dyDescent="0.25">
      <c r="A12" s="4">
        <v>3</v>
      </c>
      <c r="B12" s="15">
        <f t="shared" si="0"/>
        <v>8777.0423288741877</v>
      </c>
      <c r="C12" s="15">
        <f t="shared" si="1"/>
        <v>1195.1031612903955</v>
      </c>
      <c r="D12" s="15">
        <f t="shared" si="2"/>
        <v>7581.9391675837924</v>
      </c>
      <c r="E12" s="16">
        <f t="shared" si="3"/>
        <v>16320.124058224121</v>
      </c>
    </row>
    <row r="13" spans="1:13" x14ac:dyDescent="0.25">
      <c r="A13" s="4">
        <v>4</v>
      </c>
      <c r="B13" s="15">
        <f t="shared" si="0"/>
        <v>8777.0423288741877</v>
      </c>
      <c r="C13" s="15">
        <f t="shared" si="1"/>
        <v>816.00620291120583</v>
      </c>
      <c r="D13" s="15">
        <f t="shared" si="2"/>
        <v>7961.0361259629826</v>
      </c>
      <c r="E13" s="16">
        <f t="shared" si="3"/>
        <v>8359.0879322611381</v>
      </c>
    </row>
    <row r="14" spans="1:13" x14ac:dyDescent="0.25">
      <c r="A14" s="7">
        <v>5</v>
      </c>
      <c r="B14" s="17">
        <f t="shared" si="0"/>
        <v>8777.0423288741877</v>
      </c>
      <c r="C14" s="17">
        <f t="shared" si="1"/>
        <v>417.95439661305664</v>
      </c>
      <c r="D14" s="17">
        <f t="shared" si="2"/>
        <v>8359.0879322611308</v>
      </c>
      <c r="E14" s="18">
        <f t="shared" si="3"/>
        <v>0</v>
      </c>
    </row>
    <row r="15" spans="1:13" x14ac:dyDescent="0.25">
      <c r="A15" s="4"/>
    </row>
    <row r="16" spans="1:13" x14ac:dyDescent="0.25">
      <c r="A16" s="4"/>
    </row>
    <row r="17" spans="1:14" x14ac:dyDescent="0.25">
      <c r="A17" t="s">
        <v>8</v>
      </c>
      <c r="F17" t="s">
        <v>8</v>
      </c>
      <c r="K17" t="s">
        <v>8</v>
      </c>
    </row>
    <row r="18" spans="1:14" ht="15.75" thickBot="1" x14ac:dyDescent="0.3">
      <c r="B18" s="8" t="s">
        <v>0</v>
      </c>
      <c r="G18" s="8" t="s">
        <v>9</v>
      </c>
      <c r="L18" s="8" t="s">
        <v>10</v>
      </c>
    </row>
    <row r="19" spans="1:14" x14ac:dyDescent="0.25">
      <c r="A19" s="20" t="s">
        <v>3</v>
      </c>
      <c r="B19" s="21" t="s">
        <v>11</v>
      </c>
      <c r="C19" s="21" t="s">
        <v>12</v>
      </c>
      <c r="D19" s="29" t="s">
        <v>13</v>
      </c>
      <c r="F19" s="20" t="s">
        <v>3</v>
      </c>
      <c r="G19" s="21" t="s">
        <v>11</v>
      </c>
      <c r="H19" s="21" t="s">
        <v>12</v>
      </c>
      <c r="I19" s="29" t="s">
        <v>13</v>
      </c>
      <c r="K19" s="20" t="s">
        <v>3</v>
      </c>
      <c r="L19" s="21" t="s">
        <v>11</v>
      </c>
      <c r="M19" s="21" t="s">
        <v>12</v>
      </c>
      <c r="N19" s="29" t="s">
        <v>13</v>
      </c>
    </row>
    <row r="20" spans="1:14" x14ac:dyDescent="0.25">
      <c r="A20" s="23">
        <v>0</v>
      </c>
      <c r="B20" s="30">
        <v>38000</v>
      </c>
      <c r="C20" s="30">
        <v>38000</v>
      </c>
      <c r="D20" s="31">
        <f>B20-C20</f>
        <v>0</v>
      </c>
      <c r="F20" s="23">
        <v>0</v>
      </c>
      <c r="G20" s="24"/>
      <c r="H20" s="24">
        <v>8000</v>
      </c>
      <c r="I20" s="25">
        <f>G20-H20</f>
        <v>-8000</v>
      </c>
      <c r="K20" s="23">
        <v>0</v>
      </c>
      <c r="L20" s="24"/>
      <c r="M20" s="24">
        <v>38000</v>
      </c>
      <c r="N20" s="25">
        <f>L20-M20</f>
        <v>-38000</v>
      </c>
    </row>
    <row r="21" spans="1:14" x14ac:dyDescent="0.25">
      <c r="A21" s="4">
        <v>1</v>
      </c>
      <c r="B21" s="26">
        <v>6000</v>
      </c>
      <c r="C21" s="26">
        <f>B10</f>
        <v>8777.0423288741877</v>
      </c>
      <c r="D21" s="27">
        <f>B21-C21</f>
        <v>-2777.0423288741877</v>
      </c>
      <c r="F21" s="4">
        <v>1</v>
      </c>
      <c r="G21" s="26">
        <v>6000</v>
      </c>
      <c r="H21" s="15">
        <v>8000</v>
      </c>
      <c r="I21" s="16">
        <f>G21-H21</f>
        <v>-2000</v>
      </c>
      <c r="K21" s="4">
        <v>1</v>
      </c>
      <c r="L21" s="15">
        <v>6000</v>
      </c>
      <c r="M21" s="15">
        <v>0</v>
      </c>
      <c r="N21" s="16">
        <f t="shared" ref="N21:N30" si="4">L21-M21</f>
        <v>6000</v>
      </c>
    </row>
    <row r="22" spans="1:14" x14ac:dyDescent="0.25">
      <c r="A22" s="4">
        <v>2</v>
      </c>
      <c r="B22" s="26">
        <v>6000</v>
      </c>
      <c r="C22" s="26">
        <f t="shared" ref="C22:C25" si="5">B11</f>
        <v>8777.0423288741877</v>
      </c>
      <c r="D22" s="27">
        <f t="shared" ref="D22:D30" si="6">B22-C22</f>
        <v>-2777.0423288741877</v>
      </c>
      <c r="F22" s="4">
        <v>2</v>
      </c>
      <c r="G22" s="26">
        <v>6000</v>
      </c>
      <c r="H22" s="15">
        <v>8000</v>
      </c>
      <c r="I22" s="16">
        <f t="shared" ref="I22:I30" si="7">G22-H22</f>
        <v>-2000</v>
      </c>
      <c r="K22" s="4">
        <v>2</v>
      </c>
      <c r="L22" s="15">
        <v>6000</v>
      </c>
      <c r="M22" s="15">
        <v>0</v>
      </c>
      <c r="N22" s="16">
        <f t="shared" si="4"/>
        <v>6000</v>
      </c>
    </row>
    <row r="23" spans="1:14" x14ac:dyDescent="0.25">
      <c r="A23" s="4">
        <v>3</v>
      </c>
      <c r="B23" s="26">
        <v>6000</v>
      </c>
      <c r="C23" s="26">
        <f t="shared" si="5"/>
        <v>8777.0423288741877</v>
      </c>
      <c r="D23" s="27">
        <f t="shared" si="6"/>
        <v>-2777.0423288741877</v>
      </c>
      <c r="F23" s="4">
        <v>3</v>
      </c>
      <c r="G23" s="26">
        <v>6000</v>
      </c>
      <c r="H23" s="15">
        <v>8000</v>
      </c>
      <c r="I23" s="16">
        <f t="shared" si="7"/>
        <v>-2000</v>
      </c>
      <c r="K23" s="4">
        <v>3</v>
      </c>
      <c r="L23" s="15">
        <v>6000</v>
      </c>
      <c r="M23" s="15">
        <v>0</v>
      </c>
      <c r="N23" s="16">
        <f t="shared" si="4"/>
        <v>6000</v>
      </c>
    </row>
    <row r="24" spans="1:14" x14ac:dyDescent="0.25">
      <c r="A24" s="4">
        <v>4</v>
      </c>
      <c r="B24" s="26">
        <v>6000</v>
      </c>
      <c r="C24" s="26">
        <f t="shared" si="5"/>
        <v>8777.0423288741877</v>
      </c>
      <c r="D24" s="27">
        <f t="shared" si="6"/>
        <v>-2777.0423288741877</v>
      </c>
      <c r="F24" s="4">
        <v>4</v>
      </c>
      <c r="G24" s="26">
        <v>6000</v>
      </c>
      <c r="H24" s="15">
        <v>8000</v>
      </c>
      <c r="I24" s="16">
        <f t="shared" si="7"/>
        <v>-2000</v>
      </c>
      <c r="K24" s="4">
        <v>4</v>
      </c>
      <c r="L24" s="15">
        <v>6000</v>
      </c>
      <c r="M24" s="15">
        <v>0</v>
      </c>
      <c r="N24" s="16">
        <f t="shared" si="4"/>
        <v>6000</v>
      </c>
    </row>
    <row r="25" spans="1:14" x14ac:dyDescent="0.25">
      <c r="A25" s="4">
        <v>5</v>
      </c>
      <c r="B25" s="26">
        <v>6000</v>
      </c>
      <c r="C25" s="26">
        <f t="shared" si="5"/>
        <v>8777.0423288741877</v>
      </c>
      <c r="D25" s="27">
        <f t="shared" si="6"/>
        <v>-2777.0423288741877</v>
      </c>
      <c r="F25" s="4">
        <v>5</v>
      </c>
      <c r="G25" s="26">
        <v>6000</v>
      </c>
      <c r="H25" s="15">
        <v>8000</v>
      </c>
      <c r="I25" s="16">
        <f t="shared" si="7"/>
        <v>-2000</v>
      </c>
      <c r="K25" s="4">
        <v>5</v>
      </c>
      <c r="L25" s="15">
        <v>6000</v>
      </c>
      <c r="M25" s="15">
        <v>0</v>
      </c>
      <c r="N25" s="16">
        <f t="shared" si="4"/>
        <v>6000</v>
      </c>
    </row>
    <row r="26" spans="1:14" x14ac:dyDescent="0.25">
      <c r="A26" s="4">
        <v>6</v>
      </c>
      <c r="B26" s="26">
        <v>6000</v>
      </c>
      <c r="C26" s="15">
        <v>0</v>
      </c>
      <c r="D26" s="27">
        <f t="shared" si="6"/>
        <v>6000</v>
      </c>
      <c r="F26" s="4">
        <v>6</v>
      </c>
      <c r="G26" s="26">
        <v>6000</v>
      </c>
      <c r="H26" s="15">
        <v>0</v>
      </c>
      <c r="I26" s="16">
        <f t="shared" si="7"/>
        <v>6000</v>
      </c>
      <c r="K26" s="4">
        <v>6</v>
      </c>
      <c r="L26" s="15">
        <v>6000</v>
      </c>
      <c r="M26" s="15">
        <v>0</v>
      </c>
      <c r="N26" s="16">
        <f t="shared" si="4"/>
        <v>6000</v>
      </c>
    </row>
    <row r="27" spans="1:14" x14ac:dyDescent="0.25">
      <c r="A27" s="4">
        <v>7</v>
      </c>
      <c r="B27" s="26">
        <v>6000</v>
      </c>
      <c r="C27" s="15">
        <v>0</v>
      </c>
      <c r="D27" s="27">
        <f t="shared" si="6"/>
        <v>6000</v>
      </c>
      <c r="F27" s="4">
        <v>7</v>
      </c>
      <c r="G27" s="26">
        <v>6000</v>
      </c>
      <c r="H27" s="15">
        <v>0</v>
      </c>
      <c r="I27" s="16">
        <f t="shared" si="7"/>
        <v>6000</v>
      </c>
      <c r="K27" s="4">
        <v>7</v>
      </c>
      <c r="L27" s="15">
        <v>6000</v>
      </c>
      <c r="M27" s="15">
        <v>0</v>
      </c>
      <c r="N27" s="16">
        <f t="shared" si="4"/>
        <v>6000</v>
      </c>
    </row>
    <row r="28" spans="1:14" x14ac:dyDescent="0.25">
      <c r="A28" s="4">
        <v>8</v>
      </c>
      <c r="B28" s="26">
        <v>6000</v>
      </c>
      <c r="C28" s="15">
        <v>0</v>
      </c>
      <c r="D28" s="27">
        <f t="shared" si="6"/>
        <v>6000</v>
      </c>
      <c r="F28" s="4">
        <v>8</v>
      </c>
      <c r="G28" s="26">
        <v>6000</v>
      </c>
      <c r="H28" s="15">
        <v>0</v>
      </c>
      <c r="I28" s="16">
        <f t="shared" si="7"/>
        <v>6000</v>
      </c>
      <c r="K28" s="4">
        <v>8</v>
      </c>
      <c r="L28" s="15">
        <v>6000</v>
      </c>
      <c r="M28" s="15">
        <v>0</v>
      </c>
      <c r="N28" s="16">
        <f t="shared" si="4"/>
        <v>6000</v>
      </c>
    </row>
    <row r="29" spans="1:14" x14ac:dyDescent="0.25">
      <c r="A29" s="4">
        <v>9</v>
      </c>
      <c r="B29" s="26">
        <v>6000</v>
      </c>
      <c r="C29" s="15">
        <v>0</v>
      </c>
      <c r="D29" s="27">
        <f t="shared" si="6"/>
        <v>6000</v>
      </c>
      <c r="F29" s="4">
        <v>9</v>
      </c>
      <c r="G29" s="26">
        <v>6000</v>
      </c>
      <c r="H29" s="15">
        <v>0</v>
      </c>
      <c r="I29" s="16">
        <f t="shared" si="7"/>
        <v>6000</v>
      </c>
      <c r="K29" s="4">
        <v>9</v>
      </c>
      <c r="L29" s="15">
        <v>6000</v>
      </c>
      <c r="M29" s="15">
        <v>0</v>
      </c>
      <c r="N29" s="16">
        <f t="shared" si="4"/>
        <v>6000</v>
      </c>
    </row>
    <row r="30" spans="1:14" x14ac:dyDescent="0.25">
      <c r="A30" s="7">
        <v>10</v>
      </c>
      <c r="B30" s="32">
        <v>6000</v>
      </c>
      <c r="C30" s="17">
        <v>0</v>
      </c>
      <c r="D30" s="33">
        <f t="shared" si="6"/>
        <v>6000</v>
      </c>
      <c r="F30" s="7">
        <v>10</v>
      </c>
      <c r="G30" s="32">
        <v>6000</v>
      </c>
      <c r="H30" s="17">
        <v>0</v>
      </c>
      <c r="I30" s="18">
        <f t="shared" si="7"/>
        <v>6000</v>
      </c>
      <c r="K30" s="7">
        <v>10</v>
      </c>
      <c r="L30" s="17">
        <v>6000</v>
      </c>
      <c r="M30" s="17">
        <v>0</v>
      </c>
      <c r="N30" s="18">
        <f t="shared" si="4"/>
        <v>6000</v>
      </c>
    </row>
    <row r="31" spans="1:14" ht="15.75" thickBot="1" x14ac:dyDescent="0.3"/>
    <row r="32" spans="1:14" ht="15.75" thickBot="1" x14ac:dyDescent="0.3">
      <c r="A32" s="34" t="s">
        <v>18</v>
      </c>
      <c r="B32" s="28">
        <v>0.09</v>
      </c>
      <c r="C32" t="s">
        <v>14</v>
      </c>
      <c r="D32" s="12">
        <f>SUM(D20:D30)</f>
        <v>16114.788355629062</v>
      </c>
      <c r="H32" t="s">
        <v>14</v>
      </c>
      <c r="I32" s="12">
        <f>SUM(I20:I30)</f>
        <v>12000</v>
      </c>
      <c r="M32" t="s">
        <v>14</v>
      </c>
      <c r="N32" s="12">
        <f>SUM(N20:N30)</f>
        <v>22000</v>
      </c>
    </row>
    <row r="33" spans="3:14" x14ac:dyDescent="0.25">
      <c r="C33" t="s">
        <v>15</v>
      </c>
      <c r="D33" s="13">
        <f>NPV(B32,D21:D30)+D20</f>
        <v>4366.3124239570716</v>
      </c>
      <c r="H33" t="s">
        <v>15</v>
      </c>
      <c r="I33" s="13">
        <f>NPV(B32,I21:I30)+I20</f>
        <v>-611.2638998596849</v>
      </c>
      <c r="M33" t="s">
        <v>15</v>
      </c>
      <c r="N33" s="13">
        <f>NPV(B32,N21:N30)+N20</f>
        <v>505.94620695404592</v>
      </c>
    </row>
    <row r="34" spans="3:14" x14ac:dyDescent="0.25">
      <c r="C34" t="s">
        <v>16</v>
      </c>
      <c r="D34" s="14">
        <f>IRR(D20:D30)</f>
        <v>0.16657791452747994</v>
      </c>
      <c r="H34" t="s">
        <v>16</v>
      </c>
      <c r="I34" s="14">
        <f>IRR(I20:I30)</f>
        <v>8.3323938262474861E-2</v>
      </c>
      <c r="M34" t="s">
        <v>16</v>
      </c>
      <c r="N34" s="14">
        <f>IRR(N20:N30)</f>
        <v>9.3015972696100846E-2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UPV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lruiz</dc:creator>
  <cp:lastModifiedBy>DOE</cp:lastModifiedBy>
  <dcterms:created xsi:type="dcterms:W3CDTF">2016-02-12T11:56:29Z</dcterms:created>
  <dcterms:modified xsi:type="dcterms:W3CDTF">2016-03-09T08:19:39Z</dcterms:modified>
</cp:coreProperties>
</file>