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aeaafd06b8203a/Escritorio/Correo Idan/"/>
    </mc:Choice>
  </mc:AlternateContent>
  <xr:revisionPtr revIDLastSave="47" documentId="13_ncr:1_{5220691A-8885-45CF-80E2-4E4FEF201035}" xr6:coauthVersionLast="47" xr6:coauthVersionMax="47" xr10:uidLastSave="{E3F27FC5-82B6-4025-9B53-F3A5E2DE9B8F}"/>
  <bookViews>
    <workbookView xWindow="-108" yWindow="-108" windowWidth="23256" windowHeight="12576" xr2:uid="{EC6EF12B-B188-4318-82A3-9C4A2B5F1016}"/>
  </bookViews>
  <sheets>
    <sheet name="PRUEBA" sheetId="1" r:id="rId1"/>
    <sheet name="Inventory" sheetId="2" r:id="rId2"/>
    <sheet name="Inventory control" sheetId="5" r:id="rId3"/>
    <sheet name="SHOP" sheetId="3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2" i="2"/>
  <c r="F12" i="2" s="1"/>
  <c r="F5" i="2"/>
  <c r="E12" i="5" l="1"/>
  <c r="E14" i="5"/>
  <c r="E4" i="5"/>
  <c r="E5" i="5"/>
  <c r="E8" i="5"/>
  <c r="E19" i="5"/>
  <c r="E18" i="5"/>
  <c r="E17" i="5"/>
  <c r="E16" i="5"/>
  <c r="E2" i="5"/>
  <c r="E3" i="5"/>
  <c r="E11" i="5"/>
  <c r="E9" i="5"/>
  <c r="E15" i="5"/>
  <c r="E10" i="5"/>
  <c r="E6" i="5"/>
  <c r="E7" i="5"/>
  <c r="E13" i="5"/>
  <c r="E20" i="5"/>
  <c r="F18" i="2"/>
  <c r="F2" i="2"/>
  <c r="F17" i="2"/>
  <c r="F11" i="2"/>
  <c r="F16" i="2"/>
  <c r="F10" i="2"/>
  <c r="F15" i="2"/>
  <c r="F8" i="2"/>
  <c r="F20" i="2"/>
  <c r="F14" i="2"/>
  <c r="F7" i="2"/>
  <c r="F19" i="2"/>
  <c r="F13" i="2"/>
  <c r="F9" i="2"/>
  <c r="F6" i="2"/>
  <c r="F4" i="2"/>
  <c r="F3" i="2"/>
</calcChain>
</file>

<file path=xl/sharedStrings.xml><?xml version="1.0" encoding="utf-8"?>
<sst xmlns="http://schemas.openxmlformats.org/spreadsheetml/2006/main" count="109" uniqueCount="80">
  <si>
    <t>PRUEBA EXCEL</t>
  </si>
  <si>
    <t>+++++++++</t>
  </si>
  <si>
    <t>The info added in the cells will be only with funtions</t>
  </si>
  <si>
    <t>++++</t>
  </si>
  <si>
    <t>Once finished, save the file as "TEST_EXCEL_NAME"</t>
  </si>
  <si>
    <t>1.- Which of the following expressions refers to a discontinuous range, composed for two cells?</t>
  </si>
  <si>
    <t>A1;A10</t>
  </si>
  <si>
    <t>B1:B10</t>
  </si>
  <si>
    <t>C1,C10</t>
  </si>
  <si>
    <t>2.- What function allows us to subtract values from two or more cells in our spreadsheets?</t>
  </si>
  <si>
    <t>3.- Which of the following formulas is correct?</t>
  </si>
  <si>
    <t>(F5+F7)-F7</t>
  </si>
  <si>
    <t>+SUM(F5:F6)/F7</t>
  </si>
  <si>
    <t>=average(B1:B1961537)</t>
  </si>
  <si>
    <t>4.- If in cell C3 of a worksheet, we have the following formula: =B$3+C2+$A$1+F$4. Into what will it convert if we copy it to cell E8?</t>
  </si>
  <si>
    <t>=B$8+E7+$A$1+F$9</t>
  </si>
  <si>
    <t>=D$3+E7+$A$1+H$4</t>
  </si>
  <si>
    <t>=D$3+C2+$C$6+H$4</t>
  </si>
  <si>
    <t>5.- The conditional formatting tool allows us to...</t>
  </si>
  <si>
    <t>Change the visual appearance of a cell based on the value of that cell or another different one</t>
  </si>
  <si>
    <t>Save our files with a different format depending on the type of information they contain</t>
  </si>
  <si>
    <t>6.- If a VLOOKUP() function returns #N/A as a result, what does it mean?</t>
  </si>
  <si>
    <t>The value has been found, but it is negative</t>
  </si>
  <si>
    <t>The value sought has not been found</t>
  </si>
  <si>
    <t>It warns us that we made an error when entering the function</t>
  </si>
  <si>
    <t>7.- Apply formatting to Sheet 2 with the following result:</t>
  </si>
  <si>
    <t>8.1.- All cells filled with white color</t>
  </si>
  <si>
    <t>8.2.- All text in Verdana 10 format, except row 1, which will be in Verdana 12 Red</t>
  </si>
  <si>
    <t>8.- Create a copy of Sheet 2 and name Sheet 3</t>
  </si>
  <si>
    <t>9.- Name the sheets as follows: Sheet 2 as "Inventory" and the copy of Sheet 3 as "Inventory Control"</t>
  </si>
  <si>
    <t>10.- In the "Inventory" sheet, perform a sum of the "Quantity" column. Calculate the % of each size over the total in column F</t>
  </si>
  <si>
    <t>11.- Sort in sequence the data in the "Inventory" sheet by Model/Quality/Color from highest to lowest quantity</t>
  </si>
  <si>
    <t>Example:</t>
  </si>
  <si>
    <t>M</t>
  </si>
  <si>
    <t>S</t>
  </si>
  <si>
    <t>L</t>
  </si>
  <si>
    <t>12.- In the "Inventory Control" sheet, delete the data from the "Quantity" column. Refill the column by retrieving the quantity data from the "Inventory" sheet using functions.</t>
  </si>
  <si>
    <t>Note: The Model/Quality will be in a single cell, with a "/" separating the Model from the Quality.</t>
  </si>
  <si>
    <t>example:</t>
  </si>
  <si>
    <t>15 - Create a graphic based on the sheet "shop" as the one below:</t>
  </si>
  <si>
    <t>Modelo</t>
  </si>
  <si>
    <t>Calidad</t>
  </si>
  <si>
    <t>Color</t>
  </si>
  <si>
    <t>Talla</t>
  </si>
  <si>
    <t>Cantidad</t>
  </si>
  <si>
    <t>Country</t>
  </si>
  <si>
    <t>Units</t>
  </si>
  <si>
    <t>Name</t>
  </si>
  <si>
    <t>Section</t>
  </si>
  <si>
    <t>SPAIN</t>
  </si>
  <si>
    <t>COR-JUAN FLOREZ</t>
  </si>
  <si>
    <t>SRA</t>
  </si>
  <si>
    <t>ITALY</t>
  </si>
  <si>
    <t>LUGO-CONDE PALLARES</t>
  </si>
  <si>
    <t>GERMANY</t>
  </si>
  <si>
    <t>STGO-REPUBLICA</t>
  </si>
  <si>
    <t>POLAND</t>
  </si>
  <si>
    <t>VILG-ALCALDE REY DAVINA</t>
  </si>
  <si>
    <t>FRANCE</t>
  </si>
  <si>
    <t>OREN-PASEO</t>
  </si>
  <si>
    <r>
      <t xml:space="preserve">13.- </t>
    </r>
    <r>
      <rPr>
        <b/>
        <u/>
        <sz val="10"/>
        <rFont val="Arial"/>
        <family val="2"/>
      </rPr>
      <t>Create a pivot table</t>
    </r>
    <r>
      <rPr>
        <sz val="11"/>
        <color theme="1"/>
        <rFont val="Aptos Narrow"/>
        <family val="2"/>
        <scheme val="minor"/>
      </rPr>
      <t xml:space="preserve"> showing the total quantity by Model/Quality from the "Inventory" sheet.</t>
    </r>
  </si>
  <si>
    <r>
      <t xml:space="preserve">14.- </t>
    </r>
    <r>
      <rPr>
        <b/>
        <u/>
        <sz val="10"/>
        <rFont val="Arial"/>
        <family val="2"/>
      </rPr>
      <t>Create a pivot table</t>
    </r>
    <r>
      <rPr>
        <sz val="11"/>
        <color theme="1"/>
        <rFont val="Aptos Narrow"/>
        <family val="2"/>
        <scheme val="minor"/>
      </rPr>
      <t xml:space="preserve"> showing the number of sizes for each Model/Quality/Color from the "Inventory Control" sheet.</t>
    </r>
  </si>
  <si>
    <t xml:space="preserve">QTY % </t>
  </si>
  <si>
    <t>Total cantidad:</t>
  </si>
  <si>
    <t>Grand Total</t>
  </si>
  <si>
    <t>Sku</t>
  </si>
  <si>
    <t>9230/350</t>
  </si>
  <si>
    <t>9245/300</t>
  </si>
  <si>
    <t>9398/300</t>
  </si>
  <si>
    <t>9398/315</t>
  </si>
  <si>
    <t>M/Q/C</t>
  </si>
  <si>
    <t>Modelo/Calidad</t>
  </si>
  <si>
    <t>Cantitad</t>
  </si>
  <si>
    <t>ID</t>
  </si>
  <si>
    <t>9230/350/500</t>
  </si>
  <si>
    <t>9245/300/400</t>
  </si>
  <si>
    <t>9245/300/800</t>
  </si>
  <si>
    <t>9398/300/810</t>
  </si>
  <si>
    <t>9398/315/250</t>
  </si>
  <si>
    <t>Number of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</si>
</sst>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2"/>
      <name val="Arial Unicode MS"/>
      <family val="2"/>
    </font>
    <font>
      <sz val="11"/>
      <name val="Arial Unicode MS"/>
      <family val="2"/>
    </font>
    <font>
      <u/>
      <sz val="12"/>
      <name val="Arial Unicode MS"/>
      <family val="2"/>
    </font>
    <font>
      <b/>
      <sz val="11"/>
      <name val="Arial Unicode MS"/>
      <family val="2"/>
    </font>
    <font>
      <b/>
      <u/>
      <sz val="10"/>
      <name val="Arial"/>
      <family val="2"/>
    </font>
    <font>
      <i/>
      <sz val="11"/>
      <name val="Arial Unicode MS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Verdana"/>
      <family val="2"/>
    </font>
    <font>
      <sz val="12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3" fillId="3" borderId="1" xfId="0" quotePrefix="1" applyFont="1" applyFill="1" applyBorder="1"/>
    <xf numFmtId="0" fontId="5" fillId="3" borderId="2" xfId="0" applyFont="1" applyFill="1" applyBorder="1"/>
    <xf numFmtId="0" fontId="3" fillId="3" borderId="3" xfId="0" applyFont="1" applyFill="1" applyBorder="1"/>
    <xf numFmtId="0" fontId="3" fillId="3" borderId="4" xfId="0" quotePrefix="1" applyFont="1" applyFill="1" applyBorder="1" applyAlignment="1">
      <alignment vertical="center"/>
    </xf>
    <xf numFmtId="0" fontId="3" fillId="3" borderId="6" xfId="0" quotePrefix="1" applyFont="1" applyFill="1" applyBorder="1"/>
    <xf numFmtId="0" fontId="5" fillId="3" borderId="7" xfId="0" applyFont="1" applyFill="1" applyBorder="1"/>
    <xf numFmtId="0" fontId="3" fillId="3" borderId="8" xfId="0" applyFont="1" applyFill="1" applyBorder="1"/>
    <xf numFmtId="49" fontId="3" fillId="3" borderId="9" xfId="0" applyNumberFormat="1" applyFont="1" applyFill="1" applyBorder="1"/>
    <xf numFmtId="49" fontId="3" fillId="3" borderId="0" xfId="0" applyNumberFormat="1" applyFont="1" applyFill="1"/>
    <xf numFmtId="0" fontId="3" fillId="3" borderId="9" xfId="0" applyFont="1" applyFill="1" applyBorder="1"/>
    <xf numFmtId="49" fontId="3" fillId="3" borderId="0" xfId="0" applyNumberFormat="1" applyFont="1" applyFill="1" applyAlignment="1">
      <alignment vertical="top" wrapText="1"/>
    </xf>
    <xf numFmtId="49" fontId="3" fillId="3" borderId="0" xfId="0" applyNumberFormat="1" applyFont="1" applyFill="1" applyAlignment="1">
      <alignment vertical="top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7" fillId="3" borderId="0" xfId="0" applyFont="1" applyFill="1"/>
    <xf numFmtId="49" fontId="3" fillId="3" borderId="9" xfId="0" applyNumberFormat="1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3" borderId="9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4" borderId="0" xfId="0" applyFont="1" applyFill="1"/>
    <xf numFmtId="0" fontId="11" fillId="4" borderId="0" xfId="0" applyFont="1" applyFill="1"/>
    <xf numFmtId="0" fontId="9" fillId="0" borderId="9" xfId="0" applyFont="1" applyBorder="1"/>
    <xf numFmtId="0" fontId="11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1" applyNumberFormat="1" applyFont="1"/>
    <xf numFmtId="1" fontId="0" fillId="4" borderId="0" xfId="1" applyNumberFormat="1" applyFont="1" applyFill="1"/>
    <xf numFmtId="0" fontId="0" fillId="0" borderId="0" xfId="0" pivotButton="1"/>
    <xf numFmtId="9" fontId="10" fillId="4" borderId="0" xfId="1" applyFont="1" applyFill="1" applyBorder="1" applyAlignment="1">
      <alignment horizontal="center" vertical="center"/>
    </xf>
    <xf numFmtId="164" fontId="11" fillId="4" borderId="0" xfId="1" applyNumberFormat="1" applyFont="1" applyFill="1"/>
    <xf numFmtId="49" fontId="3" fillId="3" borderId="10" xfId="0" applyNumberFormat="1" applyFont="1" applyFill="1" applyBorder="1"/>
    <xf numFmtId="49" fontId="3" fillId="3" borderId="11" xfId="0" applyNumberFormat="1" applyFont="1" applyFill="1" applyBorder="1"/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wrapText="1"/>
    </xf>
    <xf numFmtId="0" fontId="5" fillId="3" borderId="5" xfId="0" applyFont="1" applyFill="1" applyBorder="1" applyAlignment="1">
      <alignment horizontal="left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8"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SHOP!$B$1</c:f>
              <c:strCache>
                <c:ptCount val="1"/>
                <c:pt idx="0">
                  <c:v>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SHOP!$A$2:$A$6</c:f>
              <c:strCache>
                <c:ptCount val="5"/>
                <c:pt idx="0">
                  <c:v>SPAIN</c:v>
                </c:pt>
                <c:pt idx="1">
                  <c:v>ITALY</c:v>
                </c:pt>
                <c:pt idx="2">
                  <c:v>GERMANY</c:v>
                </c:pt>
                <c:pt idx="3">
                  <c:v>POLAND</c:v>
                </c:pt>
                <c:pt idx="4">
                  <c:v>FRANCE</c:v>
                </c:pt>
              </c:strCache>
            </c:strRef>
          </c:cat>
          <c:val>
            <c:numRef>
              <c:f>SHOP!$B$2:$B$6</c:f>
              <c:numCache>
                <c:formatCode>General</c:formatCode>
                <c:ptCount val="5"/>
                <c:pt idx="0">
                  <c:v>154</c:v>
                </c:pt>
                <c:pt idx="1">
                  <c:v>6578</c:v>
                </c:pt>
                <c:pt idx="2">
                  <c:v>1175</c:v>
                </c:pt>
                <c:pt idx="3">
                  <c:v>1485</c:v>
                </c:pt>
                <c:pt idx="4">
                  <c:v>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F-4B8D-96CE-A533190EB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013519"/>
        <c:axId val="5870231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SHOP!$C$1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SHOP!$A$2:$A$6</c15:sqref>
                        </c15:formulaRef>
                      </c:ext>
                    </c:extLst>
                    <c:strCache>
                      <c:ptCount val="5"/>
                      <c:pt idx="0">
                        <c:v>SPAIN</c:v>
                      </c:pt>
                      <c:pt idx="1">
                        <c:v>ITALY</c:v>
                      </c:pt>
                      <c:pt idx="2">
                        <c:v>GERMANY</c:v>
                      </c:pt>
                      <c:pt idx="3">
                        <c:v>POLAND</c:v>
                      </c:pt>
                      <c:pt idx="4">
                        <c:v>FRANCE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SHOP!$C$2:$C$6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68F-4B8D-96CE-A533190EB7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SHOP!$D$1</c15:sqref>
                        </c15:formulaRef>
                      </c:ext>
                    </c:extLst>
                    <c:strCache>
                      <c:ptCount val="1"/>
                      <c:pt idx="0">
                        <c:v>Section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SHOP!$A$2:$A$6</c15:sqref>
                        </c15:formulaRef>
                      </c:ext>
                    </c:extLst>
                    <c:strCache>
                      <c:ptCount val="5"/>
                      <c:pt idx="0">
                        <c:v>SPAIN</c:v>
                      </c:pt>
                      <c:pt idx="1">
                        <c:v>ITALY</c:v>
                      </c:pt>
                      <c:pt idx="2">
                        <c:v>GERMANY</c:v>
                      </c:pt>
                      <c:pt idx="3">
                        <c:v>POLAND</c:v>
                      </c:pt>
                      <c:pt idx="4">
                        <c:v>FRANCE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SHOP!$D$2:$D$6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8F-4B8D-96CE-A533190EB7C9}"/>
                  </c:ext>
                </c:extLst>
              </c15:ser>
            </c15:filteredLineSeries>
          </c:ext>
        </c:extLst>
      </c:lineChart>
      <c:catAx>
        <c:axId val="5870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7023119"/>
        <c:crosses val="autoZero"/>
        <c:auto val="1"/>
        <c:lblAlgn val="ctr"/>
        <c:lblOffset val="100"/>
        <c:noMultiLvlLbl val="0"/>
      </c:catAx>
      <c:valAx>
        <c:axId val="5870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70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146684</xdr:colOff>
      <xdr:row>35</xdr:row>
      <xdr:rowOff>176339</xdr:rowOff>
    </xdr:from>
    <xdr:to>
      <xdr:col>2</xdr:col>
      <xdr:colOff>505534</xdr:colOff>
      <xdr:row>39</xdr:row>
      <xdr:rowOff>113897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38B17222-58C1-4A21-B3A1-6DDD3BACD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4" y="6619472"/>
          <a:ext cx="1484917" cy="68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533400</xdr:colOff>
      <xdr:row>46</xdr:row>
      <xdr:rowOff>133350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1BB7493-6471-441A-92AB-037208A0B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7924800"/>
          <a:ext cx="12954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49</xdr:row>
      <xdr:rowOff>114300</xdr:rowOff>
    </xdr:from>
    <xdr:to>
      <xdr:col>5</xdr:col>
      <xdr:colOff>66675</xdr:colOff>
      <xdr:row>60</xdr:row>
      <xdr:rowOff>85725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692BFC47-E609-4697-93C6-D2D9DEEE3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124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</xdr:rowOff>
    </xdr:from>
    <xdr:to>
      <xdr:col>10</xdr:col>
      <xdr:colOff>640080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E33CD-7913-E835-D733-6FE082AD1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del olmo" refreshedDate="45590.681332060187" createdVersion="8" refreshedVersion="8" minRefreshableVersion="3" recordCount="19" xr:uid="{19A09302-9152-4798-8542-F06412C36381}">
  <cacheSource type="worksheet">
    <worksheetSource name="Table2"/>
  </cacheSource>
  <cacheFields count="7">
    <cacheField name="Modelo" numFmtId="0">
      <sharedItems containsSemiMixedTypes="0" containsString="0" containsNumber="1" containsInteger="1" minValue="9230" maxValue="9398"/>
    </cacheField>
    <cacheField name="Calidad" numFmtId="0">
      <sharedItems containsSemiMixedTypes="0" containsString="0" containsNumber="1" containsInteger="1" minValue="300" maxValue="350"/>
    </cacheField>
    <cacheField name="Color" numFmtId="0">
      <sharedItems containsSemiMixedTypes="0" containsString="0" containsNumber="1" containsInteger="1" minValue="250" maxValue="810"/>
    </cacheField>
    <cacheField name="Talla" numFmtId="0">
      <sharedItems containsMixedTypes="1" containsNumber="1" containsInteger="1" minValue="1" maxValue="44"/>
    </cacheField>
    <cacheField name="Cantidad" numFmtId="1">
      <sharedItems/>
    </cacheField>
    <cacheField name="ID" numFmtId="0">
      <sharedItems/>
    </cacheField>
    <cacheField name="M/Q/C" numFmtId="0">
      <sharedItems count="5">
        <s v="9245/300/800"/>
        <s v="9230/350/500"/>
        <s v="9398/300/810"/>
        <s v="9398/315/250"/>
        <s v="9245/300/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del olmo" refreshedDate="45590.681332291664" createdVersion="8" refreshedVersion="8" minRefreshableVersion="3" recordCount="19" xr:uid="{0B03195E-FCA5-4616-B32A-8FF166A37E88}">
  <cacheSource type="worksheet">
    <worksheetSource name="Table1"/>
  </cacheSource>
  <cacheFields count="8">
    <cacheField name="Modelo" numFmtId="0">
      <sharedItems containsSemiMixedTypes="0" containsString="0" containsNumber="1" containsInteger="1" minValue="9230" maxValue="9398"/>
    </cacheField>
    <cacheField name="Calidad" numFmtId="0">
      <sharedItems containsSemiMixedTypes="0" containsString="0" containsNumber="1" containsInteger="1" minValue="300" maxValue="350"/>
    </cacheField>
    <cacheField name="Color" numFmtId="0">
      <sharedItems containsSemiMixedTypes="0" containsString="0" containsNumber="1" containsInteger="1" minValue="250" maxValue="810"/>
    </cacheField>
    <cacheField name="Talla" numFmtId="0">
      <sharedItems containsMixedTypes="1" containsNumber="1" containsInteger="1" minValue="1" maxValue="44"/>
    </cacheField>
    <cacheField name="Cantidad" numFmtId="0">
      <sharedItems containsSemiMixedTypes="0" containsString="0" containsNumber="1" containsInteger="1" minValue="6" maxValue="345"/>
    </cacheField>
    <cacheField name="QTY % " numFmtId="9">
      <sharedItems containsSemiMixedTypes="0" containsString="0" containsNumber="1" minValue="3.8289725590299937E-3" maxValue="0.22016592214422465"/>
    </cacheField>
    <cacheField name="ID" numFmtId="0">
      <sharedItems/>
    </cacheField>
    <cacheField name="Sku" numFmtId="0">
      <sharedItems count="4">
        <s v="9245/300"/>
        <s v="9230/350"/>
        <s v="9398/300"/>
        <s v="9398/3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9245"/>
    <n v="300"/>
    <n v="800"/>
    <n v="42"/>
    <s v="not found"/>
    <s v="9245-300-800-42"/>
    <x v="0"/>
  </r>
  <r>
    <n v="9230"/>
    <n v="350"/>
    <n v="500"/>
    <s v="M"/>
    <s v="not found"/>
    <s v="9230-350-500-M"/>
    <x v="1"/>
  </r>
  <r>
    <n v="9398"/>
    <n v="300"/>
    <n v="810"/>
    <n v="1"/>
    <s v="not found"/>
    <s v="9398-300-810-1"/>
    <x v="2"/>
  </r>
  <r>
    <n v="9245"/>
    <n v="300"/>
    <n v="800"/>
    <n v="40"/>
    <s v="not found"/>
    <s v="9245-300-800-40"/>
    <x v="0"/>
  </r>
  <r>
    <n v="9398"/>
    <n v="315"/>
    <n v="250"/>
    <s v="L"/>
    <s v="not found"/>
    <s v="9398-315-250-L"/>
    <x v="3"/>
  </r>
  <r>
    <n v="9230"/>
    <n v="350"/>
    <n v="500"/>
    <s v="S"/>
    <s v="not found"/>
    <s v="9230-350-500-S"/>
    <x v="1"/>
  </r>
  <r>
    <n v="9230"/>
    <n v="350"/>
    <n v="500"/>
    <s v="L"/>
    <s v="not found"/>
    <s v="9230-350-500-L"/>
    <x v="1"/>
  </r>
  <r>
    <n v="9245"/>
    <n v="300"/>
    <n v="400"/>
    <n v="36"/>
    <s v="not found"/>
    <s v="9245-300-400-36"/>
    <x v="4"/>
  </r>
  <r>
    <n v="9398"/>
    <n v="315"/>
    <n v="250"/>
    <s v="M"/>
    <s v="not found"/>
    <s v="9398-315-250-M"/>
    <x v="3"/>
  </r>
  <r>
    <n v="9245"/>
    <n v="300"/>
    <n v="800"/>
    <n v="34"/>
    <s v="not found"/>
    <s v="9245-300-800-34"/>
    <x v="0"/>
  </r>
  <r>
    <n v="9245"/>
    <n v="300"/>
    <n v="400"/>
    <n v="40"/>
    <s v="not found"/>
    <s v="9245-300-400-40"/>
    <x v="4"/>
  </r>
  <r>
    <n v="9245"/>
    <n v="300"/>
    <n v="400"/>
    <n v="32"/>
    <s v="not found"/>
    <s v="9245-300-400-32"/>
    <x v="4"/>
  </r>
  <r>
    <n v="9398"/>
    <n v="315"/>
    <n v="250"/>
    <s v="S"/>
    <s v="not found"/>
    <s v="9398-315-250-S"/>
    <x v="3"/>
  </r>
  <r>
    <n v="9245"/>
    <n v="300"/>
    <n v="800"/>
    <n v="36"/>
    <s v="not found"/>
    <s v="9245-300-800-36"/>
    <x v="0"/>
  </r>
  <r>
    <n v="9245"/>
    <n v="300"/>
    <n v="800"/>
    <n v="38"/>
    <s v="not found"/>
    <s v="9245-300-800-38"/>
    <x v="0"/>
  </r>
  <r>
    <n v="9245"/>
    <n v="300"/>
    <n v="800"/>
    <n v="32"/>
    <s v="not found"/>
    <s v="9245-300-800-32"/>
    <x v="0"/>
  </r>
  <r>
    <n v="9245"/>
    <n v="300"/>
    <n v="400"/>
    <n v="38"/>
    <s v="not found"/>
    <s v="9245-300-400-38"/>
    <x v="4"/>
  </r>
  <r>
    <n v="9245"/>
    <n v="300"/>
    <n v="400"/>
    <n v="34"/>
    <s v="not found"/>
    <s v="9245-300-400-34"/>
    <x v="4"/>
  </r>
  <r>
    <n v="9245"/>
    <n v="300"/>
    <n v="800"/>
    <n v="44"/>
    <s v="not found"/>
    <s v="9245-300-800-4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9245"/>
    <n v="300"/>
    <n v="800"/>
    <n v="42"/>
    <n v="345"/>
    <n v="0.22016592214422465"/>
    <s v="9245-300-800-42-345"/>
    <x v="0"/>
  </r>
  <r>
    <n v="9230"/>
    <n v="350"/>
    <n v="500"/>
    <s v="M"/>
    <n v="200"/>
    <n v="0.12763241863433311"/>
    <s v="9230-350-500-M-200"/>
    <x v="1"/>
  </r>
  <r>
    <n v="9398"/>
    <n v="300"/>
    <n v="810"/>
    <n v="1"/>
    <n v="150"/>
    <n v="9.5724313975749847E-2"/>
    <s v="9398-300-810-1-150"/>
    <x v="2"/>
  </r>
  <r>
    <n v="9245"/>
    <n v="300"/>
    <n v="800"/>
    <n v="40"/>
    <n v="123"/>
    <n v="7.8493937460114863E-2"/>
    <s v="9245-300-800-40-123"/>
    <x v="0"/>
  </r>
  <r>
    <n v="9398"/>
    <n v="315"/>
    <n v="250"/>
    <s v="L"/>
    <n v="120"/>
    <n v="7.6579451180599875E-2"/>
    <s v="9398-315-250-L-120"/>
    <x v="3"/>
  </r>
  <r>
    <n v="9230"/>
    <n v="350"/>
    <n v="500"/>
    <s v="S"/>
    <n v="120"/>
    <n v="7.6579451180599875E-2"/>
    <s v="9230-350-500-S-120"/>
    <x v="1"/>
  </r>
  <r>
    <n v="9230"/>
    <n v="350"/>
    <n v="500"/>
    <s v="L"/>
    <n v="120"/>
    <n v="7.6579451180599875E-2"/>
    <s v="9230-350-500-L-120"/>
    <x v="1"/>
  </r>
  <r>
    <n v="9245"/>
    <n v="300"/>
    <n v="400"/>
    <n v="36"/>
    <n v="65"/>
    <n v="4.1480536056158264E-2"/>
    <s v="9245-300-400-36-65"/>
    <x v="0"/>
  </r>
  <r>
    <n v="9398"/>
    <n v="315"/>
    <n v="250"/>
    <s v="M"/>
    <n v="60"/>
    <n v="3.8289725590299938E-2"/>
    <s v="9398-315-250-M-60"/>
    <x v="3"/>
  </r>
  <r>
    <n v="9245"/>
    <n v="300"/>
    <n v="800"/>
    <n v="34"/>
    <n v="45"/>
    <n v="2.8717294192724951E-2"/>
    <s v="9245-300-800-34-45"/>
    <x v="0"/>
  </r>
  <r>
    <n v="9245"/>
    <n v="300"/>
    <n v="400"/>
    <n v="40"/>
    <n v="39"/>
    <n v="2.4888321633694959E-2"/>
    <s v="9245-300-400-40-39"/>
    <x v="0"/>
  </r>
  <r>
    <n v="9245"/>
    <n v="300"/>
    <n v="400"/>
    <n v="32"/>
    <n v="37"/>
    <n v="2.3611997447351627E-2"/>
    <s v="9245-300-400-32-37"/>
    <x v="0"/>
  </r>
  <r>
    <n v="9398"/>
    <n v="315"/>
    <n v="250"/>
    <s v="S"/>
    <n v="35"/>
    <n v="2.2335673261008295E-2"/>
    <s v="9398-315-250-S-35"/>
    <x v="3"/>
  </r>
  <r>
    <n v="9245"/>
    <n v="300"/>
    <n v="800"/>
    <n v="36"/>
    <n v="34"/>
    <n v="2.1697511167836629E-2"/>
    <s v="9245-300-800-36-34"/>
    <x v="0"/>
  </r>
  <r>
    <n v="9245"/>
    <n v="300"/>
    <n v="800"/>
    <n v="38"/>
    <n v="25"/>
    <n v="1.5954052329291639E-2"/>
    <s v="9245-300-800-38-25"/>
    <x v="0"/>
  </r>
  <r>
    <n v="9245"/>
    <n v="300"/>
    <n v="800"/>
    <n v="32"/>
    <n v="23"/>
    <n v="1.4677728142948309E-2"/>
    <s v="9245-300-800-32-23"/>
    <x v="0"/>
  </r>
  <r>
    <n v="9245"/>
    <n v="300"/>
    <n v="400"/>
    <n v="38"/>
    <n v="12"/>
    <n v="7.6579451180599873E-3"/>
    <s v="9245-300-400-38-12"/>
    <x v="0"/>
  </r>
  <r>
    <n v="9245"/>
    <n v="300"/>
    <n v="400"/>
    <n v="34"/>
    <n v="8"/>
    <n v="5.1052967453733252E-3"/>
    <s v="9245-300-400-34-8"/>
    <x v="0"/>
  </r>
  <r>
    <n v="9245"/>
    <n v="300"/>
    <n v="800"/>
    <n v="44"/>
    <n v="6"/>
    <n v="3.8289725590299937E-3"/>
    <s v="9245-300-800-44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FC01D-3D3B-4FA9-B828-D5A072EAFEE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o/Calidad">
  <location ref="J8:K13" firstHeaderRow="1" firstDataRow="1" firstDataCol="1"/>
  <pivotFields count="8">
    <pivotField showAll="0"/>
    <pivotField showAll="0"/>
    <pivotField showAll="0"/>
    <pivotField showAll="0"/>
    <pivotField dataField="1" showAll="0"/>
    <pivotField numFmtId="9" showAll="0"/>
    <pivotField showAll="0"/>
    <pivotField axis="axisRow" showAll="0">
      <items count="5">
        <item x="1"/>
        <item x="0"/>
        <item x="2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antit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DF903-BA85-4913-8030-C96D8418DE7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/Q/C">
  <location ref="I5:J11" firstHeaderRow="1" firstDataRow="1" firstDataCol="1"/>
  <pivotFields count="7">
    <pivotField showAll="0"/>
    <pivotField showAll="0"/>
    <pivotField showAll="0"/>
    <pivotField dataField="1" showAll="0"/>
    <pivotField numFmtId="1" showAll="0"/>
    <pivotField showAll="0"/>
    <pivotField axis="axisRow" showAll="0">
      <items count="6">
        <item x="1"/>
        <item x="4"/>
        <item x="0"/>
        <item x="2"/>
        <item x="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umber of sizes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30A87-1117-4873-9DF5-EEE8252BEA93}" name="Table1" displayName="Table1" ref="A1:H20" totalsRowShown="0" headerRowDxfId="27" dataDxfId="26" tableBorderDxfId="25">
  <autoFilter ref="A1:H20" xr:uid="{F0F30A87-1117-4873-9DF5-EEE8252BEA93}"/>
  <sortState xmlns:xlrd2="http://schemas.microsoft.com/office/spreadsheetml/2017/richdata2" ref="A2:F20">
    <sortCondition descending="1" ref="F1:F20"/>
  </sortState>
  <tableColumns count="8">
    <tableColumn id="1" xr3:uid="{C45CD6E7-4344-4E36-92CF-3E5D39F8225A}" name="Modelo" dataDxfId="24" totalsRowDxfId="23"/>
    <tableColumn id="2" xr3:uid="{096A70F9-6212-4B0F-B4BA-A178681EB744}" name="Calidad" dataDxfId="22" totalsRowDxfId="21"/>
    <tableColumn id="3" xr3:uid="{40330975-95EC-4B57-9B79-12C1AA97843A}" name="Color" dataDxfId="20" totalsRowDxfId="19"/>
    <tableColumn id="4" xr3:uid="{AD0E454C-C121-442F-A830-C06F831F91AC}" name="Talla" dataDxfId="18" totalsRowDxfId="17"/>
    <tableColumn id="5" xr3:uid="{30523EF2-E39B-40FC-A11F-3404891499EE}" name="Cantidad" dataDxfId="16" totalsRowDxfId="15"/>
    <tableColumn id="6" xr3:uid="{B5D2555D-C682-414B-937C-C31056F29BB3}" name="QTY % " dataDxfId="14" totalsRowDxfId="13" dataCellStyle="Percent" totalsRowCellStyle="Percent">
      <calculatedColumnFormula>E2/$F$22</calculatedColumnFormula>
    </tableColumn>
    <tableColumn id="7" xr3:uid="{14B25970-11C9-46B9-A931-0BD1F8CB0577}" name="ID" dataDxfId="12">
      <calculatedColumnFormula>_xlfn.TEXTJOIN("-",1,A2:D2)</calculatedColumnFormula>
    </tableColumn>
    <tableColumn id="8" xr3:uid="{FBB2E1A2-3BB4-4B49-91C0-EEF49CA4B4DF}" name="Sku" dataDxfId="11">
      <calculatedColumnFormula>_xlfn.TEXTJOIN("/",1,A2:B2)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9FE027-7B74-4DC0-AC73-15D799CE5B4B}" name="Table2" displayName="Table2" ref="A1:G20" totalsRowShown="0" headerRowDxfId="10" dataDxfId="9">
  <autoFilter ref="A1:G20" xr:uid="{4E9FE027-7B74-4DC0-AC73-15D799CE5B4B}"/>
  <sortState xmlns:xlrd2="http://schemas.microsoft.com/office/spreadsheetml/2017/richdata2" ref="A2:F20">
    <sortCondition descending="1" ref="E1:E20"/>
  </sortState>
  <tableColumns count="7">
    <tableColumn id="1" xr3:uid="{7DC4E9CD-CDFA-441E-B58C-BDF6A1C5702C}" name="Modelo" dataDxfId="8"/>
    <tableColumn id="2" xr3:uid="{04EC8B4E-CFFA-409E-8CE0-DC477901DF35}" name="Calidad" dataDxfId="7"/>
    <tableColumn id="3" xr3:uid="{6A2E8B09-68DB-44BC-B6B0-E81DDF4325E2}" name="Color" dataDxfId="6"/>
    <tableColumn id="4" xr3:uid="{9D54ACC6-164B-49AD-9299-D00DCA55D2C0}" name="Talla" dataDxfId="5"/>
    <tableColumn id="6" xr3:uid="{35F47D72-5AE1-4658-B7C5-89448C7A93FD}" name="Cantidad" dataDxfId="4" dataCellStyle="Percent">
      <calculatedColumnFormula>_xlfn.XLOOKUP(F2,Inventory!$G$2:$G$20,Inventory!$E$2:$E$20,"Not found",0)</calculatedColumnFormula>
    </tableColumn>
    <tableColumn id="5" xr3:uid="{4A00BF5F-8B03-437D-8AC5-B0FD16458FEE}" name="ID" dataDxfId="3">
      <calculatedColumnFormula>_xlfn.TEXTJOIN("-",1,A2:D2)</calculatedColumnFormula>
    </tableColumn>
    <tableColumn id="7" xr3:uid="{02A6AE9A-42A6-4DE3-BC99-A0CAD751C2B9}" name="M/Q/C" dataDxfId="2">
      <calculatedColumnFormula>CONCATENATE(A2,"/",B2,"/",C2)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7C8E83-63CC-42EB-B312-E1A476AEF2BB}" name="Table3" displayName="Table3" ref="A1:D6" totalsRowShown="0" headerRowDxfId="1">
  <autoFilter ref="A1:D6" xr:uid="{AE7C8E83-63CC-42EB-B312-E1A476AEF2BB}"/>
  <tableColumns count="4">
    <tableColumn id="1" xr3:uid="{0A20770E-1D8E-433B-9F5C-DC4764AEE92D}" name="Country"/>
    <tableColumn id="2" xr3:uid="{E9212A9C-4532-4FB4-9A7F-441486B5E9F2}" name="Units"/>
    <tableColumn id="3" xr3:uid="{497E308D-2AC6-468C-8B3A-03C0EF23E592}" name="Name"/>
    <tableColumn id="4" xr3:uid="{E20F95E5-E280-4E4B-B85F-F85E2C67839D}" name="Sec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E8AE-E88B-4499-BE11-FC54D1B911A0}">
  <dimension ref="A1:O48"/>
  <sheetViews>
    <sheetView tabSelected="1" zoomScale="90" workbookViewId="0">
      <selection activeCell="K9" sqref="K9"/>
    </sheetView>
  </sheetViews>
  <sheetFormatPr defaultColWidth="11.5546875" defaultRowHeight="13.8"/>
  <cols>
    <col min="1" max="1" width="4.88671875" style="4" customWidth="1"/>
    <col min="2" max="6" width="11.44140625" style="4"/>
    <col min="7" max="7" width="13" style="4" customWidth="1"/>
    <col min="8" max="8" width="44.6640625" style="4" customWidth="1"/>
    <col min="9" max="9" width="3.33203125" style="4" customWidth="1"/>
    <col min="10" max="10" width="21" style="4" bestFit="1" customWidth="1"/>
    <col min="11" max="11" width="3.33203125" style="4" customWidth="1"/>
    <col min="12" max="12" width="20.88671875" style="4" bestFit="1" customWidth="1"/>
    <col min="13" max="13" width="3.33203125" style="4" customWidth="1"/>
    <col min="14" max="14" width="19.44140625" style="4" customWidth="1"/>
    <col min="15" max="256" width="11.44140625" style="4"/>
    <col min="257" max="257" width="4.88671875" style="4" customWidth="1"/>
    <col min="258" max="262" width="11.44140625" style="4"/>
    <col min="263" max="263" width="10.33203125" style="4" customWidth="1"/>
    <col min="264" max="264" width="52.88671875" style="4" customWidth="1"/>
    <col min="265" max="265" width="3.33203125" style="4" customWidth="1"/>
    <col min="266" max="266" width="21" style="4" bestFit="1" customWidth="1"/>
    <col min="267" max="267" width="3.33203125" style="4" customWidth="1"/>
    <col min="268" max="268" width="20.88671875" style="4" bestFit="1" customWidth="1"/>
    <col min="269" max="269" width="3.33203125" style="4" customWidth="1"/>
    <col min="270" max="270" width="19.44140625" style="4" customWidth="1"/>
    <col min="271" max="512" width="11.44140625" style="4"/>
    <col min="513" max="513" width="4.88671875" style="4" customWidth="1"/>
    <col min="514" max="518" width="11.44140625" style="4"/>
    <col min="519" max="519" width="10.33203125" style="4" customWidth="1"/>
    <col min="520" max="520" width="52.88671875" style="4" customWidth="1"/>
    <col min="521" max="521" width="3.33203125" style="4" customWidth="1"/>
    <col min="522" max="522" width="21" style="4" bestFit="1" customWidth="1"/>
    <col min="523" max="523" width="3.33203125" style="4" customWidth="1"/>
    <col min="524" max="524" width="20.88671875" style="4" bestFit="1" customWidth="1"/>
    <col min="525" max="525" width="3.33203125" style="4" customWidth="1"/>
    <col min="526" max="526" width="19.44140625" style="4" customWidth="1"/>
    <col min="527" max="768" width="11.44140625" style="4"/>
    <col min="769" max="769" width="4.88671875" style="4" customWidth="1"/>
    <col min="770" max="774" width="11.44140625" style="4"/>
    <col min="775" max="775" width="10.33203125" style="4" customWidth="1"/>
    <col min="776" max="776" width="52.88671875" style="4" customWidth="1"/>
    <col min="777" max="777" width="3.33203125" style="4" customWidth="1"/>
    <col min="778" max="778" width="21" style="4" bestFit="1" customWidth="1"/>
    <col min="779" max="779" width="3.33203125" style="4" customWidth="1"/>
    <col min="780" max="780" width="20.88671875" style="4" bestFit="1" customWidth="1"/>
    <col min="781" max="781" width="3.33203125" style="4" customWidth="1"/>
    <col min="782" max="782" width="19.44140625" style="4" customWidth="1"/>
    <col min="783" max="1024" width="11.44140625" style="4"/>
    <col min="1025" max="1025" width="4.88671875" style="4" customWidth="1"/>
    <col min="1026" max="1030" width="11.44140625" style="4"/>
    <col min="1031" max="1031" width="10.33203125" style="4" customWidth="1"/>
    <col min="1032" max="1032" width="52.88671875" style="4" customWidth="1"/>
    <col min="1033" max="1033" width="3.33203125" style="4" customWidth="1"/>
    <col min="1034" max="1034" width="21" style="4" bestFit="1" customWidth="1"/>
    <col min="1035" max="1035" width="3.33203125" style="4" customWidth="1"/>
    <col min="1036" max="1036" width="20.88671875" style="4" bestFit="1" customWidth="1"/>
    <col min="1037" max="1037" width="3.33203125" style="4" customWidth="1"/>
    <col min="1038" max="1038" width="19.44140625" style="4" customWidth="1"/>
    <col min="1039" max="1280" width="11.44140625" style="4"/>
    <col min="1281" max="1281" width="4.88671875" style="4" customWidth="1"/>
    <col min="1282" max="1286" width="11.44140625" style="4"/>
    <col min="1287" max="1287" width="10.33203125" style="4" customWidth="1"/>
    <col min="1288" max="1288" width="52.88671875" style="4" customWidth="1"/>
    <col min="1289" max="1289" width="3.33203125" style="4" customWidth="1"/>
    <col min="1290" max="1290" width="21" style="4" bestFit="1" customWidth="1"/>
    <col min="1291" max="1291" width="3.33203125" style="4" customWidth="1"/>
    <col min="1292" max="1292" width="20.88671875" style="4" bestFit="1" customWidth="1"/>
    <col min="1293" max="1293" width="3.33203125" style="4" customWidth="1"/>
    <col min="1294" max="1294" width="19.44140625" style="4" customWidth="1"/>
    <col min="1295" max="1536" width="11.44140625" style="4"/>
    <col min="1537" max="1537" width="4.88671875" style="4" customWidth="1"/>
    <col min="1538" max="1542" width="11.44140625" style="4"/>
    <col min="1543" max="1543" width="10.33203125" style="4" customWidth="1"/>
    <col min="1544" max="1544" width="52.88671875" style="4" customWidth="1"/>
    <col min="1545" max="1545" width="3.33203125" style="4" customWidth="1"/>
    <col min="1546" max="1546" width="21" style="4" bestFit="1" customWidth="1"/>
    <col min="1547" max="1547" width="3.33203125" style="4" customWidth="1"/>
    <col min="1548" max="1548" width="20.88671875" style="4" bestFit="1" customWidth="1"/>
    <col min="1549" max="1549" width="3.33203125" style="4" customWidth="1"/>
    <col min="1550" max="1550" width="19.44140625" style="4" customWidth="1"/>
    <col min="1551" max="1792" width="11.44140625" style="4"/>
    <col min="1793" max="1793" width="4.88671875" style="4" customWidth="1"/>
    <col min="1794" max="1798" width="11.44140625" style="4"/>
    <col min="1799" max="1799" width="10.33203125" style="4" customWidth="1"/>
    <col min="1800" max="1800" width="52.88671875" style="4" customWidth="1"/>
    <col min="1801" max="1801" width="3.33203125" style="4" customWidth="1"/>
    <col min="1802" max="1802" width="21" style="4" bestFit="1" customWidth="1"/>
    <col min="1803" max="1803" width="3.33203125" style="4" customWidth="1"/>
    <col min="1804" max="1804" width="20.88671875" style="4" bestFit="1" customWidth="1"/>
    <col min="1805" max="1805" width="3.33203125" style="4" customWidth="1"/>
    <col min="1806" max="1806" width="19.44140625" style="4" customWidth="1"/>
    <col min="1807" max="2048" width="11.44140625" style="4"/>
    <col min="2049" max="2049" width="4.88671875" style="4" customWidth="1"/>
    <col min="2050" max="2054" width="11.44140625" style="4"/>
    <col min="2055" max="2055" width="10.33203125" style="4" customWidth="1"/>
    <col min="2056" max="2056" width="52.88671875" style="4" customWidth="1"/>
    <col min="2057" max="2057" width="3.33203125" style="4" customWidth="1"/>
    <col min="2058" max="2058" width="21" style="4" bestFit="1" customWidth="1"/>
    <col min="2059" max="2059" width="3.33203125" style="4" customWidth="1"/>
    <col min="2060" max="2060" width="20.88671875" style="4" bestFit="1" customWidth="1"/>
    <col min="2061" max="2061" width="3.33203125" style="4" customWidth="1"/>
    <col min="2062" max="2062" width="19.44140625" style="4" customWidth="1"/>
    <col min="2063" max="2304" width="11.44140625" style="4"/>
    <col min="2305" max="2305" width="4.88671875" style="4" customWidth="1"/>
    <col min="2306" max="2310" width="11.44140625" style="4"/>
    <col min="2311" max="2311" width="10.33203125" style="4" customWidth="1"/>
    <col min="2312" max="2312" width="52.88671875" style="4" customWidth="1"/>
    <col min="2313" max="2313" width="3.33203125" style="4" customWidth="1"/>
    <col min="2314" max="2314" width="21" style="4" bestFit="1" customWidth="1"/>
    <col min="2315" max="2315" width="3.33203125" style="4" customWidth="1"/>
    <col min="2316" max="2316" width="20.88671875" style="4" bestFit="1" customWidth="1"/>
    <col min="2317" max="2317" width="3.33203125" style="4" customWidth="1"/>
    <col min="2318" max="2318" width="19.44140625" style="4" customWidth="1"/>
    <col min="2319" max="2560" width="11.44140625" style="4"/>
    <col min="2561" max="2561" width="4.88671875" style="4" customWidth="1"/>
    <col min="2562" max="2566" width="11.44140625" style="4"/>
    <col min="2567" max="2567" width="10.33203125" style="4" customWidth="1"/>
    <col min="2568" max="2568" width="52.88671875" style="4" customWidth="1"/>
    <col min="2569" max="2569" width="3.33203125" style="4" customWidth="1"/>
    <col min="2570" max="2570" width="21" style="4" bestFit="1" customWidth="1"/>
    <col min="2571" max="2571" width="3.33203125" style="4" customWidth="1"/>
    <col min="2572" max="2572" width="20.88671875" style="4" bestFit="1" customWidth="1"/>
    <col min="2573" max="2573" width="3.33203125" style="4" customWidth="1"/>
    <col min="2574" max="2574" width="19.44140625" style="4" customWidth="1"/>
    <col min="2575" max="2816" width="11.44140625" style="4"/>
    <col min="2817" max="2817" width="4.88671875" style="4" customWidth="1"/>
    <col min="2818" max="2822" width="11.44140625" style="4"/>
    <col min="2823" max="2823" width="10.33203125" style="4" customWidth="1"/>
    <col min="2824" max="2824" width="52.88671875" style="4" customWidth="1"/>
    <col min="2825" max="2825" width="3.33203125" style="4" customWidth="1"/>
    <col min="2826" max="2826" width="21" style="4" bestFit="1" customWidth="1"/>
    <col min="2827" max="2827" width="3.33203125" style="4" customWidth="1"/>
    <col min="2828" max="2828" width="20.88671875" style="4" bestFit="1" customWidth="1"/>
    <col min="2829" max="2829" width="3.33203125" style="4" customWidth="1"/>
    <col min="2830" max="2830" width="19.44140625" style="4" customWidth="1"/>
    <col min="2831" max="3072" width="11.44140625" style="4"/>
    <col min="3073" max="3073" width="4.88671875" style="4" customWidth="1"/>
    <col min="3074" max="3078" width="11.44140625" style="4"/>
    <col min="3079" max="3079" width="10.33203125" style="4" customWidth="1"/>
    <col min="3080" max="3080" width="52.88671875" style="4" customWidth="1"/>
    <col min="3081" max="3081" width="3.33203125" style="4" customWidth="1"/>
    <col min="3082" max="3082" width="21" style="4" bestFit="1" customWidth="1"/>
    <col min="3083" max="3083" width="3.33203125" style="4" customWidth="1"/>
    <col min="3084" max="3084" width="20.88671875" style="4" bestFit="1" customWidth="1"/>
    <col min="3085" max="3085" width="3.33203125" style="4" customWidth="1"/>
    <col min="3086" max="3086" width="19.44140625" style="4" customWidth="1"/>
    <col min="3087" max="3328" width="11.44140625" style="4"/>
    <col min="3329" max="3329" width="4.88671875" style="4" customWidth="1"/>
    <col min="3330" max="3334" width="11.44140625" style="4"/>
    <col min="3335" max="3335" width="10.33203125" style="4" customWidth="1"/>
    <col min="3336" max="3336" width="52.88671875" style="4" customWidth="1"/>
    <col min="3337" max="3337" width="3.33203125" style="4" customWidth="1"/>
    <col min="3338" max="3338" width="21" style="4" bestFit="1" customWidth="1"/>
    <col min="3339" max="3339" width="3.33203125" style="4" customWidth="1"/>
    <col min="3340" max="3340" width="20.88671875" style="4" bestFit="1" customWidth="1"/>
    <col min="3341" max="3341" width="3.33203125" style="4" customWidth="1"/>
    <col min="3342" max="3342" width="19.44140625" style="4" customWidth="1"/>
    <col min="3343" max="3584" width="11.44140625" style="4"/>
    <col min="3585" max="3585" width="4.88671875" style="4" customWidth="1"/>
    <col min="3586" max="3590" width="11.44140625" style="4"/>
    <col min="3591" max="3591" width="10.33203125" style="4" customWidth="1"/>
    <col min="3592" max="3592" width="52.88671875" style="4" customWidth="1"/>
    <col min="3593" max="3593" width="3.33203125" style="4" customWidth="1"/>
    <col min="3594" max="3594" width="21" style="4" bestFit="1" customWidth="1"/>
    <col min="3595" max="3595" width="3.33203125" style="4" customWidth="1"/>
    <col min="3596" max="3596" width="20.88671875" style="4" bestFit="1" customWidth="1"/>
    <col min="3597" max="3597" width="3.33203125" style="4" customWidth="1"/>
    <col min="3598" max="3598" width="19.44140625" style="4" customWidth="1"/>
    <col min="3599" max="3840" width="11.44140625" style="4"/>
    <col min="3841" max="3841" width="4.88671875" style="4" customWidth="1"/>
    <col min="3842" max="3846" width="11.44140625" style="4"/>
    <col min="3847" max="3847" width="10.33203125" style="4" customWidth="1"/>
    <col min="3848" max="3848" width="52.88671875" style="4" customWidth="1"/>
    <col min="3849" max="3849" width="3.33203125" style="4" customWidth="1"/>
    <col min="3850" max="3850" width="21" style="4" bestFit="1" customWidth="1"/>
    <col min="3851" max="3851" width="3.33203125" style="4" customWidth="1"/>
    <col min="3852" max="3852" width="20.88671875" style="4" bestFit="1" customWidth="1"/>
    <col min="3853" max="3853" width="3.33203125" style="4" customWidth="1"/>
    <col min="3854" max="3854" width="19.44140625" style="4" customWidth="1"/>
    <col min="3855" max="4096" width="11.44140625" style="4"/>
    <col min="4097" max="4097" width="4.88671875" style="4" customWidth="1"/>
    <col min="4098" max="4102" width="11.44140625" style="4"/>
    <col min="4103" max="4103" width="10.33203125" style="4" customWidth="1"/>
    <col min="4104" max="4104" width="52.88671875" style="4" customWidth="1"/>
    <col min="4105" max="4105" width="3.33203125" style="4" customWidth="1"/>
    <col min="4106" max="4106" width="21" style="4" bestFit="1" customWidth="1"/>
    <col min="4107" max="4107" width="3.33203125" style="4" customWidth="1"/>
    <col min="4108" max="4108" width="20.88671875" style="4" bestFit="1" customWidth="1"/>
    <col min="4109" max="4109" width="3.33203125" style="4" customWidth="1"/>
    <col min="4110" max="4110" width="19.44140625" style="4" customWidth="1"/>
    <col min="4111" max="4352" width="11.44140625" style="4"/>
    <col min="4353" max="4353" width="4.88671875" style="4" customWidth="1"/>
    <col min="4354" max="4358" width="11.44140625" style="4"/>
    <col min="4359" max="4359" width="10.33203125" style="4" customWidth="1"/>
    <col min="4360" max="4360" width="52.88671875" style="4" customWidth="1"/>
    <col min="4361" max="4361" width="3.33203125" style="4" customWidth="1"/>
    <col min="4362" max="4362" width="21" style="4" bestFit="1" customWidth="1"/>
    <col min="4363" max="4363" width="3.33203125" style="4" customWidth="1"/>
    <col min="4364" max="4364" width="20.88671875" style="4" bestFit="1" customWidth="1"/>
    <col min="4365" max="4365" width="3.33203125" style="4" customWidth="1"/>
    <col min="4366" max="4366" width="19.44140625" style="4" customWidth="1"/>
    <col min="4367" max="4608" width="11.44140625" style="4"/>
    <col min="4609" max="4609" width="4.88671875" style="4" customWidth="1"/>
    <col min="4610" max="4614" width="11.44140625" style="4"/>
    <col min="4615" max="4615" width="10.33203125" style="4" customWidth="1"/>
    <col min="4616" max="4616" width="52.88671875" style="4" customWidth="1"/>
    <col min="4617" max="4617" width="3.33203125" style="4" customWidth="1"/>
    <col min="4618" max="4618" width="21" style="4" bestFit="1" customWidth="1"/>
    <col min="4619" max="4619" width="3.33203125" style="4" customWidth="1"/>
    <col min="4620" max="4620" width="20.88671875" style="4" bestFit="1" customWidth="1"/>
    <col min="4621" max="4621" width="3.33203125" style="4" customWidth="1"/>
    <col min="4622" max="4622" width="19.44140625" style="4" customWidth="1"/>
    <col min="4623" max="4864" width="11.44140625" style="4"/>
    <col min="4865" max="4865" width="4.88671875" style="4" customWidth="1"/>
    <col min="4866" max="4870" width="11.44140625" style="4"/>
    <col min="4871" max="4871" width="10.33203125" style="4" customWidth="1"/>
    <col min="4872" max="4872" width="52.88671875" style="4" customWidth="1"/>
    <col min="4873" max="4873" width="3.33203125" style="4" customWidth="1"/>
    <col min="4874" max="4874" width="21" style="4" bestFit="1" customWidth="1"/>
    <col min="4875" max="4875" width="3.33203125" style="4" customWidth="1"/>
    <col min="4876" max="4876" width="20.88671875" style="4" bestFit="1" customWidth="1"/>
    <col min="4877" max="4877" width="3.33203125" style="4" customWidth="1"/>
    <col min="4878" max="4878" width="19.44140625" style="4" customWidth="1"/>
    <col min="4879" max="5120" width="11.44140625" style="4"/>
    <col min="5121" max="5121" width="4.88671875" style="4" customWidth="1"/>
    <col min="5122" max="5126" width="11.44140625" style="4"/>
    <col min="5127" max="5127" width="10.33203125" style="4" customWidth="1"/>
    <col min="5128" max="5128" width="52.88671875" style="4" customWidth="1"/>
    <col min="5129" max="5129" width="3.33203125" style="4" customWidth="1"/>
    <col min="5130" max="5130" width="21" style="4" bestFit="1" customWidth="1"/>
    <col min="5131" max="5131" width="3.33203125" style="4" customWidth="1"/>
    <col min="5132" max="5132" width="20.88671875" style="4" bestFit="1" customWidth="1"/>
    <col min="5133" max="5133" width="3.33203125" style="4" customWidth="1"/>
    <col min="5134" max="5134" width="19.44140625" style="4" customWidth="1"/>
    <col min="5135" max="5376" width="11.44140625" style="4"/>
    <col min="5377" max="5377" width="4.88671875" style="4" customWidth="1"/>
    <col min="5378" max="5382" width="11.44140625" style="4"/>
    <col min="5383" max="5383" width="10.33203125" style="4" customWidth="1"/>
    <col min="5384" max="5384" width="52.88671875" style="4" customWidth="1"/>
    <col min="5385" max="5385" width="3.33203125" style="4" customWidth="1"/>
    <col min="5386" max="5386" width="21" style="4" bestFit="1" customWidth="1"/>
    <col min="5387" max="5387" width="3.33203125" style="4" customWidth="1"/>
    <col min="5388" max="5388" width="20.88671875" style="4" bestFit="1" customWidth="1"/>
    <col min="5389" max="5389" width="3.33203125" style="4" customWidth="1"/>
    <col min="5390" max="5390" width="19.44140625" style="4" customWidth="1"/>
    <col min="5391" max="5632" width="11.44140625" style="4"/>
    <col min="5633" max="5633" width="4.88671875" style="4" customWidth="1"/>
    <col min="5634" max="5638" width="11.44140625" style="4"/>
    <col min="5639" max="5639" width="10.33203125" style="4" customWidth="1"/>
    <col min="5640" max="5640" width="52.88671875" style="4" customWidth="1"/>
    <col min="5641" max="5641" width="3.33203125" style="4" customWidth="1"/>
    <col min="5642" max="5642" width="21" style="4" bestFit="1" customWidth="1"/>
    <col min="5643" max="5643" width="3.33203125" style="4" customWidth="1"/>
    <col min="5644" max="5644" width="20.88671875" style="4" bestFit="1" customWidth="1"/>
    <col min="5645" max="5645" width="3.33203125" style="4" customWidth="1"/>
    <col min="5646" max="5646" width="19.44140625" style="4" customWidth="1"/>
    <col min="5647" max="5888" width="11.44140625" style="4"/>
    <col min="5889" max="5889" width="4.88671875" style="4" customWidth="1"/>
    <col min="5890" max="5894" width="11.44140625" style="4"/>
    <col min="5895" max="5895" width="10.33203125" style="4" customWidth="1"/>
    <col min="5896" max="5896" width="52.88671875" style="4" customWidth="1"/>
    <col min="5897" max="5897" width="3.33203125" style="4" customWidth="1"/>
    <col min="5898" max="5898" width="21" style="4" bestFit="1" customWidth="1"/>
    <col min="5899" max="5899" width="3.33203125" style="4" customWidth="1"/>
    <col min="5900" max="5900" width="20.88671875" style="4" bestFit="1" customWidth="1"/>
    <col min="5901" max="5901" width="3.33203125" style="4" customWidth="1"/>
    <col min="5902" max="5902" width="19.44140625" style="4" customWidth="1"/>
    <col min="5903" max="6144" width="11.44140625" style="4"/>
    <col min="6145" max="6145" width="4.88671875" style="4" customWidth="1"/>
    <col min="6146" max="6150" width="11.44140625" style="4"/>
    <col min="6151" max="6151" width="10.33203125" style="4" customWidth="1"/>
    <col min="6152" max="6152" width="52.88671875" style="4" customWidth="1"/>
    <col min="6153" max="6153" width="3.33203125" style="4" customWidth="1"/>
    <col min="6154" max="6154" width="21" style="4" bestFit="1" customWidth="1"/>
    <col min="6155" max="6155" width="3.33203125" style="4" customWidth="1"/>
    <col min="6156" max="6156" width="20.88671875" style="4" bestFit="1" customWidth="1"/>
    <col min="6157" max="6157" width="3.33203125" style="4" customWidth="1"/>
    <col min="6158" max="6158" width="19.44140625" style="4" customWidth="1"/>
    <col min="6159" max="6400" width="11.44140625" style="4"/>
    <col min="6401" max="6401" width="4.88671875" style="4" customWidth="1"/>
    <col min="6402" max="6406" width="11.44140625" style="4"/>
    <col min="6407" max="6407" width="10.33203125" style="4" customWidth="1"/>
    <col min="6408" max="6408" width="52.88671875" style="4" customWidth="1"/>
    <col min="6409" max="6409" width="3.33203125" style="4" customWidth="1"/>
    <col min="6410" max="6410" width="21" style="4" bestFit="1" customWidth="1"/>
    <col min="6411" max="6411" width="3.33203125" style="4" customWidth="1"/>
    <col min="6412" max="6412" width="20.88671875" style="4" bestFit="1" customWidth="1"/>
    <col min="6413" max="6413" width="3.33203125" style="4" customWidth="1"/>
    <col min="6414" max="6414" width="19.44140625" style="4" customWidth="1"/>
    <col min="6415" max="6656" width="11.44140625" style="4"/>
    <col min="6657" max="6657" width="4.88671875" style="4" customWidth="1"/>
    <col min="6658" max="6662" width="11.44140625" style="4"/>
    <col min="6663" max="6663" width="10.33203125" style="4" customWidth="1"/>
    <col min="6664" max="6664" width="52.88671875" style="4" customWidth="1"/>
    <col min="6665" max="6665" width="3.33203125" style="4" customWidth="1"/>
    <col min="6666" max="6666" width="21" style="4" bestFit="1" customWidth="1"/>
    <col min="6667" max="6667" width="3.33203125" style="4" customWidth="1"/>
    <col min="6668" max="6668" width="20.88671875" style="4" bestFit="1" customWidth="1"/>
    <col min="6669" max="6669" width="3.33203125" style="4" customWidth="1"/>
    <col min="6670" max="6670" width="19.44140625" style="4" customWidth="1"/>
    <col min="6671" max="6912" width="11.44140625" style="4"/>
    <col min="6913" max="6913" width="4.88671875" style="4" customWidth="1"/>
    <col min="6914" max="6918" width="11.44140625" style="4"/>
    <col min="6919" max="6919" width="10.33203125" style="4" customWidth="1"/>
    <col min="6920" max="6920" width="52.88671875" style="4" customWidth="1"/>
    <col min="6921" max="6921" width="3.33203125" style="4" customWidth="1"/>
    <col min="6922" max="6922" width="21" style="4" bestFit="1" customWidth="1"/>
    <col min="6923" max="6923" width="3.33203125" style="4" customWidth="1"/>
    <col min="6924" max="6924" width="20.88671875" style="4" bestFit="1" customWidth="1"/>
    <col min="6925" max="6925" width="3.33203125" style="4" customWidth="1"/>
    <col min="6926" max="6926" width="19.44140625" style="4" customWidth="1"/>
    <col min="6927" max="7168" width="11.44140625" style="4"/>
    <col min="7169" max="7169" width="4.88671875" style="4" customWidth="1"/>
    <col min="7170" max="7174" width="11.44140625" style="4"/>
    <col min="7175" max="7175" width="10.33203125" style="4" customWidth="1"/>
    <col min="7176" max="7176" width="52.88671875" style="4" customWidth="1"/>
    <col min="7177" max="7177" width="3.33203125" style="4" customWidth="1"/>
    <col min="7178" max="7178" width="21" style="4" bestFit="1" customWidth="1"/>
    <col min="7179" max="7179" width="3.33203125" style="4" customWidth="1"/>
    <col min="7180" max="7180" width="20.88671875" style="4" bestFit="1" customWidth="1"/>
    <col min="7181" max="7181" width="3.33203125" style="4" customWidth="1"/>
    <col min="7182" max="7182" width="19.44140625" style="4" customWidth="1"/>
    <col min="7183" max="7424" width="11.44140625" style="4"/>
    <col min="7425" max="7425" width="4.88671875" style="4" customWidth="1"/>
    <col min="7426" max="7430" width="11.44140625" style="4"/>
    <col min="7431" max="7431" width="10.33203125" style="4" customWidth="1"/>
    <col min="7432" max="7432" width="52.88671875" style="4" customWidth="1"/>
    <col min="7433" max="7433" width="3.33203125" style="4" customWidth="1"/>
    <col min="7434" max="7434" width="21" style="4" bestFit="1" customWidth="1"/>
    <col min="7435" max="7435" width="3.33203125" style="4" customWidth="1"/>
    <col min="7436" max="7436" width="20.88671875" style="4" bestFit="1" customWidth="1"/>
    <col min="7437" max="7437" width="3.33203125" style="4" customWidth="1"/>
    <col min="7438" max="7438" width="19.44140625" style="4" customWidth="1"/>
    <col min="7439" max="7680" width="11.44140625" style="4"/>
    <col min="7681" max="7681" width="4.88671875" style="4" customWidth="1"/>
    <col min="7682" max="7686" width="11.44140625" style="4"/>
    <col min="7687" max="7687" width="10.33203125" style="4" customWidth="1"/>
    <col min="7688" max="7688" width="52.88671875" style="4" customWidth="1"/>
    <col min="7689" max="7689" width="3.33203125" style="4" customWidth="1"/>
    <col min="7690" max="7690" width="21" style="4" bestFit="1" customWidth="1"/>
    <col min="7691" max="7691" width="3.33203125" style="4" customWidth="1"/>
    <col min="7692" max="7692" width="20.88671875" style="4" bestFit="1" customWidth="1"/>
    <col min="7693" max="7693" width="3.33203125" style="4" customWidth="1"/>
    <col min="7694" max="7694" width="19.44140625" style="4" customWidth="1"/>
    <col min="7695" max="7936" width="11.44140625" style="4"/>
    <col min="7937" max="7937" width="4.88671875" style="4" customWidth="1"/>
    <col min="7938" max="7942" width="11.44140625" style="4"/>
    <col min="7943" max="7943" width="10.33203125" style="4" customWidth="1"/>
    <col min="7944" max="7944" width="52.88671875" style="4" customWidth="1"/>
    <col min="7945" max="7945" width="3.33203125" style="4" customWidth="1"/>
    <col min="7946" max="7946" width="21" style="4" bestFit="1" customWidth="1"/>
    <col min="7947" max="7947" width="3.33203125" style="4" customWidth="1"/>
    <col min="7948" max="7948" width="20.88671875" style="4" bestFit="1" customWidth="1"/>
    <col min="7949" max="7949" width="3.33203125" style="4" customWidth="1"/>
    <col min="7950" max="7950" width="19.44140625" style="4" customWidth="1"/>
    <col min="7951" max="8192" width="11.44140625" style="4"/>
    <col min="8193" max="8193" width="4.88671875" style="4" customWidth="1"/>
    <col min="8194" max="8198" width="11.44140625" style="4"/>
    <col min="8199" max="8199" width="10.33203125" style="4" customWidth="1"/>
    <col min="8200" max="8200" width="52.88671875" style="4" customWidth="1"/>
    <col min="8201" max="8201" width="3.33203125" style="4" customWidth="1"/>
    <col min="8202" max="8202" width="21" style="4" bestFit="1" customWidth="1"/>
    <col min="8203" max="8203" width="3.33203125" style="4" customWidth="1"/>
    <col min="8204" max="8204" width="20.88671875" style="4" bestFit="1" customWidth="1"/>
    <col min="8205" max="8205" width="3.33203125" style="4" customWidth="1"/>
    <col min="8206" max="8206" width="19.44140625" style="4" customWidth="1"/>
    <col min="8207" max="8448" width="11.44140625" style="4"/>
    <col min="8449" max="8449" width="4.88671875" style="4" customWidth="1"/>
    <col min="8450" max="8454" width="11.44140625" style="4"/>
    <col min="8455" max="8455" width="10.33203125" style="4" customWidth="1"/>
    <col min="8456" max="8456" width="52.88671875" style="4" customWidth="1"/>
    <col min="8457" max="8457" width="3.33203125" style="4" customWidth="1"/>
    <col min="8458" max="8458" width="21" style="4" bestFit="1" customWidth="1"/>
    <col min="8459" max="8459" width="3.33203125" style="4" customWidth="1"/>
    <col min="8460" max="8460" width="20.88671875" style="4" bestFit="1" customWidth="1"/>
    <col min="8461" max="8461" width="3.33203125" style="4" customWidth="1"/>
    <col min="8462" max="8462" width="19.44140625" style="4" customWidth="1"/>
    <col min="8463" max="8704" width="11.44140625" style="4"/>
    <col min="8705" max="8705" width="4.88671875" style="4" customWidth="1"/>
    <col min="8706" max="8710" width="11.44140625" style="4"/>
    <col min="8711" max="8711" width="10.33203125" style="4" customWidth="1"/>
    <col min="8712" max="8712" width="52.88671875" style="4" customWidth="1"/>
    <col min="8713" max="8713" width="3.33203125" style="4" customWidth="1"/>
    <col min="8714" max="8714" width="21" style="4" bestFit="1" customWidth="1"/>
    <col min="8715" max="8715" width="3.33203125" style="4" customWidth="1"/>
    <col min="8716" max="8716" width="20.88671875" style="4" bestFit="1" customWidth="1"/>
    <col min="8717" max="8717" width="3.33203125" style="4" customWidth="1"/>
    <col min="8718" max="8718" width="19.44140625" style="4" customWidth="1"/>
    <col min="8719" max="8960" width="11.44140625" style="4"/>
    <col min="8961" max="8961" width="4.88671875" style="4" customWidth="1"/>
    <col min="8962" max="8966" width="11.44140625" style="4"/>
    <col min="8967" max="8967" width="10.33203125" style="4" customWidth="1"/>
    <col min="8968" max="8968" width="52.88671875" style="4" customWidth="1"/>
    <col min="8969" max="8969" width="3.33203125" style="4" customWidth="1"/>
    <col min="8970" max="8970" width="21" style="4" bestFit="1" customWidth="1"/>
    <col min="8971" max="8971" width="3.33203125" style="4" customWidth="1"/>
    <col min="8972" max="8972" width="20.88671875" style="4" bestFit="1" customWidth="1"/>
    <col min="8973" max="8973" width="3.33203125" style="4" customWidth="1"/>
    <col min="8974" max="8974" width="19.44140625" style="4" customWidth="1"/>
    <col min="8975" max="9216" width="11.44140625" style="4"/>
    <col min="9217" max="9217" width="4.88671875" style="4" customWidth="1"/>
    <col min="9218" max="9222" width="11.44140625" style="4"/>
    <col min="9223" max="9223" width="10.33203125" style="4" customWidth="1"/>
    <col min="9224" max="9224" width="52.88671875" style="4" customWidth="1"/>
    <col min="9225" max="9225" width="3.33203125" style="4" customWidth="1"/>
    <col min="9226" max="9226" width="21" style="4" bestFit="1" customWidth="1"/>
    <col min="9227" max="9227" width="3.33203125" style="4" customWidth="1"/>
    <col min="9228" max="9228" width="20.88671875" style="4" bestFit="1" customWidth="1"/>
    <col min="9229" max="9229" width="3.33203125" style="4" customWidth="1"/>
    <col min="9230" max="9230" width="19.44140625" style="4" customWidth="1"/>
    <col min="9231" max="9472" width="11.44140625" style="4"/>
    <col min="9473" max="9473" width="4.88671875" style="4" customWidth="1"/>
    <col min="9474" max="9478" width="11.44140625" style="4"/>
    <col min="9479" max="9479" width="10.33203125" style="4" customWidth="1"/>
    <col min="9480" max="9480" width="52.88671875" style="4" customWidth="1"/>
    <col min="9481" max="9481" width="3.33203125" style="4" customWidth="1"/>
    <col min="9482" max="9482" width="21" style="4" bestFit="1" customWidth="1"/>
    <col min="9483" max="9483" width="3.33203125" style="4" customWidth="1"/>
    <col min="9484" max="9484" width="20.88671875" style="4" bestFit="1" customWidth="1"/>
    <col min="9485" max="9485" width="3.33203125" style="4" customWidth="1"/>
    <col min="9486" max="9486" width="19.44140625" style="4" customWidth="1"/>
    <col min="9487" max="9728" width="11.44140625" style="4"/>
    <col min="9729" max="9729" width="4.88671875" style="4" customWidth="1"/>
    <col min="9730" max="9734" width="11.44140625" style="4"/>
    <col min="9735" max="9735" width="10.33203125" style="4" customWidth="1"/>
    <col min="9736" max="9736" width="52.88671875" style="4" customWidth="1"/>
    <col min="9737" max="9737" width="3.33203125" style="4" customWidth="1"/>
    <col min="9738" max="9738" width="21" style="4" bestFit="1" customWidth="1"/>
    <col min="9739" max="9739" width="3.33203125" style="4" customWidth="1"/>
    <col min="9740" max="9740" width="20.88671875" style="4" bestFit="1" customWidth="1"/>
    <col min="9741" max="9741" width="3.33203125" style="4" customWidth="1"/>
    <col min="9742" max="9742" width="19.44140625" style="4" customWidth="1"/>
    <col min="9743" max="9984" width="11.44140625" style="4"/>
    <col min="9985" max="9985" width="4.88671875" style="4" customWidth="1"/>
    <col min="9986" max="9990" width="11.44140625" style="4"/>
    <col min="9991" max="9991" width="10.33203125" style="4" customWidth="1"/>
    <col min="9992" max="9992" width="52.88671875" style="4" customWidth="1"/>
    <col min="9993" max="9993" width="3.33203125" style="4" customWidth="1"/>
    <col min="9994" max="9994" width="21" style="4" bestFit="1" customWidth="1"/>
    <col min="9995" max="9995" width="3.33203125" style="4" customWidth="1"/>
    <col min="9996" max="9996" width="20.88671875" style="4" bestFit="1" customWidth="1"/>
    <col min="9997" max="9997" width="3.33203125" style="4" customWidth="1"/>
    <col min="9998" max="9998" width="19.44140625" style="4" customWidth="1"/>
    <col min="9999" max="10240" width="11.44140625" style="4"/>
    <col min="10241" max="10241" width="4.88671875" style="4" customWidth="1"/>
    <col min="10242" max="10246" width="11.44140625" style="4"/>
    <col min="10247" max="10247" width="10.33203125" style="4" customWidth="1"/>
    <col min="10248" max="10248" width="52.88671875" style="4" customWidth="1"/>
    <col min="10249" max="10249" width="3.33203125" style="4" customWidth="1"/>
    <col min="10250" max="10250" width="21" style="4" bestFit="1" customWidth="1"/>
    <col min="10251" max="10251" width="3.33203125" style="4" customWidth="1"/>
    <col min="10252" max="10252" width="20.88671875" style="4" bestFit="1" customWidth="1"/>
    <col min="10253" max="10253" width="3.33203125" style="4" customWidth="1"/>
    <col min="10254" max="10254" width="19.44140625" style="4" customWidth="1"/>
    <col min="10255" max="10496" width="11.44140625" style="4"/>
    <col min="10497" max="10497" width="4.88671875" style="4" customWidth="1"/>
    <col min="10498" max="10502" width="11.44140625" style="4"/>
    <col min="10503" max="10503" width="10.33203125" style="4" customWidth="1"/>
    <col min="10504" max="10504" width="52.88671875" style="4" customWidth="1"/>
    <col min="10505" max="10505" width="3.33203125" style="4" customWidth="1"/>
    <col min="10506" max="10506" width="21" style="4" bestFit="1" customWidth="1"/>
    <col min="10507" max="10507" width="3.33203125" style="4" customWidth="1"/>
    <col min="10508" max="10508" width="20.88671875" style="4" bestFit="1" customWidth="1"/>
    <col min="10509" max="10509" width="3.33203125" style="4" customWidth="1"/>
    <col min="10510" max="10510" width="19.44140625" style="4" customWidth="1"/>
    <col min="10511" max="10752" width="11.44140625" style="4"/>
    <col min="10753" max="10753" width="4.88671875" style="4" customWidth="1"/>
    <col min="10754" max="10758" width="11.44140625" style="4"/>
    <col min="10759" max="10759" width="10.33203125" style="4" customWidth="1"/>
    <col min="10760" max="10760" width="52.88671875" style="4" customWidth="1"/>
    <col min="10761" max="10761" width="3.33203125" style="4" customWidth="1"/>
    <col min="10762" max="10762" width="21" style="4" bestFit="1" customWidth="1"/>
    <col min="10763" max="10763" width="3.33203125" style="4" customWidth="1"/>
    <col min="10764" max="10764" width="20.88671875" style="4" bestFit="1" customWidth="1"/>
    <col min="10765" max="10765" width="3.33203125" style="4" customWidth="1"/>
    <col min="10766" max="10766" width="19.44140625" style="4" customWidth="1"/>
    <col min="10767" max="11008" width="11.44140625" style="4"/>
    <col min="11009" max="11009" width="4.88671875" style="4" customWidth="1"/>
    <col min="11010" max="11014" width="11.44140625" style="4"/>
    <col min="11015" max="11015" width="10.33203125" style="4" customWidth="1"/>
    <col min="11016" max="11016" width="52.88671875" style="4" customWidth="1"/>
    <col min="11017" max="11017" width="3.33203125" style="4" customWidth="1"/>
    <col min="11018" max="11018" width="21" style="4" bestFit="1" customWidth="1"/>
    <col min="11019" max="11019" width="3.33203125" style="4" customWidth="1"/>
    <col min="11020" max="11020" width="20.88671875" style="4" bestFit="1" customWidth="1"/>
    <col min="11021" max="11021" width="3.33203125" style="4" customWidth="1"/>
    <col min="11022" max="11022" width="19.44140625" style="4" customWidth="1"/>
    <col min="11023" max="11264" width="11.44140625" style="4"/>
    <col min="11265" max="11265" width="4.88671875" style="4" customWidth="1"/>
    <col min="11266" max="11270" width="11.44140625" style="4"/>
    <col min="11271" max="11271" width="10.33203125" style="4" customWidth="1"/>
    <col min="11272" max="11272" width="52.88671875" style="4" customWidth="1"/>
    <col min="11273" max="11273" width="3.33203125" style="4" customWidth="1"/>
    <col min="11274" max="11274" width="21" style="4" bestFit="1" customWidth="1"/>
    <col min="11275" max="11275" width="3.33203125" style="4" customWidth="1"/>
    <col min="11276" max="11276" width="20.88671875" style="4" bestFit="1" customWidth="1"/>
    <col min="11277" max="11277" width="3.33203125" style="4" customWidth="1"/>
    <col min="11278" max="11278" width="19.44140625" style="4" customWidth="1"/>
    <col min="11279" max="11520" width="11.44140625" style="4"/>
    <col min="11521" max="11521" width="4.88671875" style="4" customWidth="1"/>
    <col min="11522" max="11526" width="11.44140625" style="4"/>
    <col min="11527" max="11527" width="10.33203125" style="4" customWidth="1"/>
    <col min="11528" max="11528" width="52.88671875" style="4" customWidth="1"/>
    <col min="11529" max="11529" width="3.33203125" style="4" customWidth="1"/>
    <col min="11530" max="11530" width="21" style="4" bestFit="1" customWidth="1"/>
    <col min="11531" max="11531" width="3.33203125" style="4" customWidth="1"/>
    <col min="11532" max="11532" width="20.88671875" style="4" bestFit="1" customWidth="1"/>
    <col min="11533" max="11533" width="3.33203125" style="4" customWidth="1"/>
    <col min="11534" max="11534" width="19.44140625" style="4" customWidth="1"/>
    <col min="11535" max="11776" width="11.44140625" style="4"/>
    <col min="11777" max="11777" width="4.88671875" style="4" customWidth="1"/>
    <col min="11778" max="11782" width="11.44140625" style="4"/>
    <col min="11783" max="11783" width="10.33203125" style="4" customWidth="1"/>
    <col min="11784" max="11784" width="52.88671875" style="4" customWidth="1"/>
    <col min="11785" max="11785" width="3.33203125" style="4" customWidth="1"/>
    <col min="11786" max="11786" width="21" style="4" bestFit="1" customWidth="1"/>
    <col min="11787" max="11787" width="3.33203125" style="4" customWidth="1"/>
    <col min="11788" max="11788" width="20.88671875" style="4" bestFit="1" customWidth="1"/>
    <col min="11789" max="11789" width="3.33203125" style="4" customWidth="1"/>
    <col min="11790" max="11790" width="19.44140625" style="4" customWidth="1"/>
    <col min="11791" max="12032" width="11.44140625" style="4"/>
    <col min="12033" max="12033" width="4.88671875" style="4" customWidth="1"/>
    <col min="12034" max="12038" width="11.44140625" style="4"/>
    <col min="12039" max="12039" width="10.33203125" style="4" customWidth="1"/>
    <col min="12040" max="12040" width="52.88671875" style="4" customWidth="1"/>
    <col min="12041" max="12041" width="3.33203125" style="4" customWidth="1"/>
    <col min="12042" max="12042" width="21" style="4" bestFit="1" customWidth="1"/>
    <col min="12043" max="12043" width="3.33203125" style="4" customWidth="1"/>
    <col min="12044" max="12044" width="20.88671875" style="4" bestFit="1" customWidth="1"/>
    <col min="12045" max="12045" width="3.33203125" style="4" customWidth="1"/>
    <col min="12046" max="12046" width="19.44140625" style="4" customWidth="1"/>
    <col min="12047" max="12288" width="11.44140625" style="4"/>
    <col min="12289" max="12289" width="4.88671875" style="4" customWidth="1"/>
    <col min="12290" max="12294" width="11.44140625" style="4"/>
    <col min="12295" max="12295" width="10.33203125" style="4" customWidth="1"/>
    <col min="12296" max="12296" width="52.88671875" style="4" customWidth="1"/>
    <col min="12297" max="12297" width="3.33203125" style="4" customWidth="1"/>
    <col min="12298" max="12298" width="21" style="4" bestFit="1" customWidth="1"/>
    <col min="12299" max="12299" width="3.33203125" style="4" customWidth="1"/>
    <col min="12300" max="12300" width="20.88671875" style="4" bestFit="1" customWidth="1"/>
    <col min="12301" max="12301" width="3.33203125" style="4" customWidth="1"/>
    <col min="12302" max="12302" width="19.44140625" style="4" customWidth="1"/>
    <col min="12303" max="12544" width="11.44140625" style="4"/>
    <col min="12545" max="12545" width="4.88671875" style="4" customWidth="1"/>
    <col min="12546" max="12550" width="11.44140625" style="4"/>
    <col min="12551" max="12551" width="10.33203125" style="4" customWidth="1"/>
    <col min="12552" max="12552" width="52.88671875" style="4" customWidth="1"/>
    <col min="12553" max="12553" width="3.33203125" style="4" customWidth="1"/>
    <col min="12554" max="12554" width="21" style="4" bestFit="1" customWidth="1"/>
    <col min="12555" max="12555" width="3.33203125" style="4" customWidth="1"/>
    <col min="12556" max="12556" width="20.88671875" style="4" bestFit="1" customWidth="1"/>
    <col min="12557" max="12557" width="3.33203125" style="4" customWidth="1"/>
    <col min="12558" max="12558" width="19.44140625" style="4" customWidth="1"/>
    <col min="12559" max="12800" width="11.44140625" style="4"/>
    <col min="12801" max="12801" width="4.88671875" style="4" customWidth="1"/>
    <col min="12802" max="12806" width="11.44140625" style="4"/>
    <col min="12807" max="12807" width="10.33203125" style="4" customWidth="1"/>
    <col min="12808" max="12808" width="52.88671875" style="4" customWidth="1"/>
    <col min="12809" max="12809" width="3.33203125" style="4" customWidth="1"/>
    <col min="12810" max="12810" width="21" style="4" bestFit="1" customWidth="1"/>
    <col min="12811" max="12811" width="3.33203125" style="4" customWidth="1"/>
    <col min="12812" max="12812" width="20.88671875" style="4" bestFit="1" customWidth="1"/>
    <col min="12813" max="12813" width="3.33203125" style="4" customWidth="1"/>
    <col min="12814" max="12814" width="19.44140625" style="4" customWidth="1"/>
    <col min="12815" max="13056" width="11.44140625" style="4"/>
    <col min="13057" max="13057" width="4.88671875" style="4" customWidth="1"/>
    <col min="13058" max="13062" width="11.44140625" style="4"/>
    <col min="13063" max="13063" width="10.33203125" style="4" customWidth="1"/>
    <col min="13064" max="13064" width="52.88671875" style="4" customWidth="1"/>
    <col min="13065" max="13065" width="3.33203125" style="4" customWidth="1"/>
    <col min="13066" max="13066" width="21" style="4" bestFit="1" customWidth="1"/>
    <col min="13067" max="13067" width="3.33203125" style="4" customWidth="1"/>
    <col min="13068" max="13068" width="20.88671875" style="4" bestFit="1" customWidth="1"/>
    <col min="13069" max="13069" width="3.33203125" style="4" customWidth="1"/>
    <col min="13070" max="13070" width="19.44140625" style="4" customWidth="1"/>
    <col min="13071" max="13312" width="11.44140625" style="4"/>
    <col min="13313" max="13313" width="4.88671875" style="4" customWidth="1"/>
    <col min="13314" max="13318" width="11.44140625" style="4"/>
    <col min="13319" max="13319" width="10.33203125" style="4" customWidth="1"/>
    <col min="13320" max="13320" width="52.88671875" style="4" customWidth="1"/>
    <col min="13321" max="13321" width="3.33203125" style="4" customWidth="1"/>
    <col min="13322" max="13322" width="21" style="4" bestFit="1" customWidth="1"/>
    <col min="13323" max="13323" width="3.33203125" style="4" customWidth="1"/>
    <col min="13324" max="13324" width="20.88671875" style="4" bestFit="1" customWidth="1"/>
    <col min="13325" max="13325" width="3.33203125" style="4" customWidth="1"/>
    <col min="13326" max="13326" width="19.44140625" style="4" customWidth="1"/>
    <col min="13327" max="13568" width="11.44140625" style="4"/>
    <col min="13569" max="13569" width="4.88671875" style="4" customWidth="1"/>
    <col min="13570" max="13574" width="11.44140625" style="4"/>
    <col min="13575" max="13575" width="10.33203125" style="4" customWidth="1"/>
    <col min="13576" max="13576" width="52.88671875" style="4" customWidth="1"/>
    <col min="13577" max="13577" width="3.33203125" style="4" customWidth="1"/>
    <col min="13578" max="13578" width="21" style="4" bestFit="1" customWidth="1"/>
    <col min="13579" max="13579" width="3.33203125" style="4" customWidth="1"/>
    <col min="13580" max="13580" width="20.88671875" style="4" bestFit="1" customWidth="1"/>
    <col min="13581" max="13581" width="3.33203125" style="4" customWidth="1"/>
    <col min="13582" max="13582" width="19.44140625" style="4" customWidth="1"/>
    <col min="13583" max="13824" width="11.44140625" style="4"/>
    <col min="13825" max="13825" width="4.88671875" style="4" customWidth="1"/>
    <col min="13826" max="13830" width="11.44140625" style="4"/>
    <col min="13831" max="13831" width="10.33203125" style="4" customWidth="1"/>
    <col min="13832" max="13832" width="52.88671875" style="4" customWidth="1"/>
    <col min="13833" max="13833" width="3.33203125" style="4" customWidth="1"/>
    <col min="13834" max="13834" width="21" style="4" bestFit="1" customWidth="1"/>
    <col min="13835" max="13835" width="3.33203125" style="4" customWidth="1"/>
    <col min="13836" max="13836" width="20.88671875" style="4" bestFit="1" customWidth="1"/>
    <col min="13837" max="13837" width="3.33203125" style="4" customWidth="1"/>
    <col min="13838" max="13838" width="19.44140625" style="4" customWidth="1"/>
    <col min="13839" max="14080" width="11.44140625" style="4"/>
    <col min="14081" max="14081" width="4.88671875" style="4" customWidth="1"/>
    <col min="14082" max="14086" width="11.44140625" style="4"/>
    <col min="14087" max="14087" width="10.33203125" style="4" customWidth="1"/>
    <col min="14088" max="14088" width="52.88671875" style="4" customWidth="1"/>
    <col min="14089" max="14089" width="3.33203125" style="4" customWidth="1"/>
    <col min="14090" max="14090" width="21" style="4" bestFit="1" customWidth="1"/>
    <col min="14091" max="14091" width="3.33203125" style="4" customWidth="1"/>
    <col min="14092" max="14092" width="20.88671875" style="4" bestFit="1" customWidth="1"/>
    <col min="14093" max="14093" width="3.33203125" style="4" customWidth="1"/>
    <col min="14094" max="14094" width="19.44140625" style="4" customWidth="1"/>
    <col min="14095" max="14336" width="11.44140625" style="4"/>
    <col min="14337" max="14337" width="4.88671875" style="4" customWidth="1"/>
    <col min="14338" max="14342" width="11.44140625" style="4"/>
    <col min="14343" max="14343" width="10.33203125" style="4" customWidth="1"/>
    <col min="14344" max="14344" width="52.88671875" style="4" customWidth="1"/>
    <col min="14345" max="14345" width="3.33203125" style="4" customWidth="1"/>
    <col min="14346" max="14346" width="21" style="4" bestFit="1" customWidth="1"/>
    <col min="14347" max="14347" width="3.33203125" style="4" customWidth="1"/>
    <col min="14348" max="14348" width="20.88671875" style="4" bestFit="1" customWidth="1"/>
    <col min="14349" max="14349" width="3.33203125" style="4" customWidth="1"/>
    <col min="14350" max="14350" width="19.44140625" style="4" customWidth="1"/>
    <col min="14351" max="14592" width="11.44140625" style="4"/>
    <col min="14593" max="14593" width="4.88671875" style="4" customWidth="1"/>
    <col min="14594" max="14598" width="11.44140625" style="4"/>
    <col min="14599" max="14599" width="10.33203125" style="4" customWidth="1"/>
    <col min="14600" max="14600" width="52.88671875" style="4" customWidth="1"/>
    <col min="14601" max="14601" width="3.33203125" style="4" customWidth="1"/>
    <col min="14602" max="14602" width="21" style="4" bestFit="1" customWidth="1"/>
    <col min="14603" max="14603" width="3.33203125" style="4" customWidth="1"/>
    <col min="14604" max="14604" width="20.88671875" style="4" bestFit="1" customWidth="1"/>
    <col min="14605" max="14605" width="3.33203125" style="4" customWidth="1"/>
    <col min="14606" max="14606" width="19.44140625" style="4" customWidth="1"/>
    <col min="14607" max="14848" width="11.44140625" style="4"/>
    <col min="14849" max="14849" width="4.88671875" style="4" customWidth="1"/>
    <col min="14850" max="14854" width="11.44140625" style="4"/>
    <col min="14855" max="14855" width="10.33203125" style="4" customWidth="1"/>
    <col min="14856" max="14856" width="52.88671875" style="4" customWidth="1"/>
    <col min="14857" max="14857" width="3.33203125" style="4" customWidth="1"/>
    <col min="14858" max="14858" width="21" style="4" bestFit="1" customWidth="1"/>
    <col min="14859" max="14859" width="3.33203125" style="4" customWidth="1"/>
    <col min="14860" max="14860" width="20.88671875" style="4" bestFit="1" customWidth="1"/>
    <col min="14861" max="14861" width="3.33203125" style="4" customWidth="1"/>
    <col min="14862" max="14862" width="19.44140625" style="4" customWidth="1"/>
    <col min="14863" max="15104" width="11.44140625" style="4"/>
    <col min="15105" max="15105" width="4.88671875" style="4" customWidth="1"/>
    <col min="15106" max="15110" width="11.44140625" style="4"/>
    <col min="15111" max="15111" width="10.33203125" style="4" customWidth="1"/>
    <col min="15112" max="15112" width="52.88671875" style="4" customWidth="1"/>
    <col min="15113" max="15113" width="3.33203125" style="4" customWidth="1"/>
    <col min="15114" max="15114" width="21" style="4" bestFit="1" customWidth="1"/>
    <col min="15115" max="15115" width="3.33203125" style="4" customWidth="1"/>
    <col min="15116" max="15116" width="20.88671875" style="4" bestFit="1" customWidth="1"/>
    <col min="15117" max="15117" width="3.33203125" style="4" customWidth="1"/>
    <col min="15118" max="15118" width="19.44140625" style="4" customWidth="1"/>
    <col min="15119" max="15360" width="11.44140625" style="4"/>
    <col min="15361" max="15361" width="4.88671875" style="4" customWidth="1"/>
    <col min="15362" max="15366" width="11.44140625" style="4"/>
    <col min="15367" max="15367" width="10.33203125" style="4" customWidth="1"/>
    <col min="15368" max="15368" width="52.88671875" style="4" customWidth="1"/>
    <col min="15369" max="15369" width="3.33203125" style="4" customWidth="1"/>
    <col min="15370" max="15370" width="21" style="4" bestFit="1" customWidth="1"/>
    <col min="15371" max="15371" width="3.33203125" style="4" customWidth="1"/>
    <col min="15372" max="15372" width="20.88671875" style="4" bestFit="1" customWidth="1"/>
    <col min="15373" max="15373" width="3.33203125" style="4" customWidth="1"/>
    <col min="15374" max="15374" width="19.44140625" style="4" customWidth="1"/>
    <col min="15375" max="15616" width="11.44140625" style="4"/>
    <col min="15617" max="15617" width="4.88671875" style="4" customWidth="1"/>
    <col min="15618" max="15622" width="11.44140625" style="4"/>
    <col min="15623" max="15623" width="10.33203125" style="4" customWidth="1"/>
    <col min="15624" max="15624" width="52.88671875" style="4" customWidth="1"/>
    <col min="15625" max="15625" width="3.33203125" style="4" customWidth="1"/>
    <col min="15626" max="15626" width="21" style="4" bestFit="1" customWidth="1"/>
    <col min="15627" max="15627" width="3.33203125" style="4" customWidth="1"/>
    <col min="15628" max="15628" width="20.88671875" style="4" bestFit="1" customWidth="1"/>
    <col min="15629" max="15629" width="3.33203125" style="4" customWidth="1"/>
    <col min="15630" max="15630" width="19.44140625" style="4" customWidth="1"/>
    <col min="15631" max="15872" width="11.44140625" style="4"/>
    <col min="15873" max="15873" width="4.88671875" style="4" customWidth="1"/>
    <col min="15874" max="15878" width="11.44140625" style="4"/>
    <col min="15879" max="15879" width="10.33203125" style="4" customWidth="1"/>
    <col min="15880" max="15880" width="52.88671875" style="4" customWidth="1"/>
    <col min="15881" max="15881" width="3.33203125" style="4" customWidth="1"/>
    <col min="15882" max="15882" width="21" style="4" bestFit="1" customWidth="1"/>
    <col min="15883" max="15883" width="3.33203125" style="4" customWidth="1"/>
    <col min="15884" max="15884" width="20.88671875" style="4" bestFit="1" customWidth="1"/>
    <col min="15885" max="15885" width="3.33203125" style="4" customWidth="1"/>
    <col min="15886" max="15886" width="19.44140625" style="4" customWidth="1"/>
    <col min="15887" max="16128" width="11.44140625" style="4"/>
    <col min="16129" max="16129" width="4.88671875" style="4" customWidth="1"/>
    <col min="16130" max="16134" width="11.44140625" style="4"/>
    <col min="16135" max="16135" width="10.33203125" style="4" customWidth="1"/>
    <col min="16136" max="16136" width="52.88671875" style="4" customWidth="1"/>
    <col min="16137" max="16137" width="3.33203125" style="4" customWidth="1"/>
    <col min="16138" max="16138" width="21" style="4" bestFit="1" customWidth="1"/>
    <col min="16139" max="16139" width="3.33203125" style="4" customWidth="1"/>
    <col min="16140" max="16140" width="20.88671875" style="4" bestFit="1" customWidth="1"/>
    <col min="16141" max="16141" width="3.33203125" style="4" customWidth="1"/>
    <col min="16142" max="16142" width="19.44140625" style="4" customWidth="1"/>
    <col min="16143" max="16384" width="11.44140625" style="4"/>
  </cols>
  <sheetData>
    <row r="1" spans="1:15" ht="15.6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3"/>
      <c r="L1" s="3"/>
      <c r="M1" s="3"/>
      <c r="N1" s="3"/>
    </row>
    <row r="2" spans="1:15" ht="15.6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>
      <c r="A4" s="9" t="s">
        <v>1</v>
      </c>
      <c r="B4" s="45" t="s">
        <v>2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6"/>
    </row>
    <row r="5" spans="1:15" ht="14.4" thickBot="1">
      <c r="A5" s="10" t="s">
        <v>3</v>
      </c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7" spans="1:15">
      <c r="A7" s="2" t="s">
        <v>5</v>
      </c>
      <c r="I7" s="41"/>
      <c r="J7" s="14" t="s">
        <v>6</v>
      </c>
      <c r="K7" s="13"/>
      <c r="L7" s="14" t="s">
        <v>7</v>
      </c>
      <c r="M7" s="25" t="b">
        <v>1</v>
      </c>
      <c r="N7" s="14" t="s">
        <v>8</v>
      </c>
    </row>
    <row r="8" spans="1:15">
      <c r="A8" s="2" t="s">
        <v>9</v>
      </c>
      <c r="I8" s="15"/>
      <c r="J8" s="43"/>
      <c r="K8" s="15"/>
      <c r="L8" s="43"/>
      <c r="M8" s="15"/>
      <c r="N8" s="43"/>
    </row>
    <row r="9" spans="1:15">
      <c r="A9" s="2" t="s">
        <v>10</v>
      </c>
      <c r="I9" s="42"/>
      <c r="J9" s="14" t="s">
        <v>11</v>
      </c>
      <c r="K9" s="25" t="b">
        <v>1</v>
      </c>
      <c r="L9" s="14" t="s">
        <v>12</v>
      </c>
      <c r="M9" s="28" t="b">
        <v>0</v>
      </c>
      <c r="N9" s="14" t="s">
        <v>13</v>
      </c>
    </row>
    <row r="10" spans="1:15">
      <c r="A10" s="2" t="s">
        <v>14</v>
      </c>
      <c r="I10" s="13"/>
      <c r="J10" s="14" t="s">
        <v>15</v>
      </c>
      <c r="K10" s="13"/>
      <c r="L10" s="14" t="s">
        <v>16</v>
      </c>
      <c r="M10" s="25" t="b">
        <v>1</v>
      </c>
      <c r="N10" s="14" t="s">
        <v>17</v>
      </c>
    </row>
    <row r="11" spans="1:15" ht="20.399999999999999" customHeight="1">
      <c r="A11" s="26" t="s">
        <v>18</v>
      </c>
      <c r="E11" s="47"/>
      <c r="F11" s="47"/>
      <c r="G11" s="47"/>
      <c r="H11" s="47"/>
    </row>
    <row r="12" spans="1:15" ht="14.4">
      <c r="A12" s="28" t="b">
        <v>1</v>
      </c>
      <c r="B12" t="s">
        <v>19</v>
      </c>
      <c r="I12" s="14"/>
      <c r="J12" s="16"/>
      <c r="K12" s="17"/>
      <c r="L12" s="16"/>
      <c r="M12" s="17"/>
      <c r="N12" s="16"/>
    </row>
    <row r="13" spans="1:15" ht="14.4">
      <c r="A13" s="15"/>
      <c r="B13" t="s">
        <v>20</v>
      </c>
      <c r="I13" s="14"/>
      <c r="J13" s="16"/>
      <c r="K13" s="17"/>
      <c r="L13" s="16"/>
      <c r="M13" s="17"/>
      <c r="N13" s="16"/>
    </row>
    <row r="14" spans="1:15">
      <c r="A14" s="2" t="s">
        <v>21</v>
      </c>
      <c r="I14" s="14"/>
      <c r="J14" s="16"/>
      <c r="K14" s="14"/>
      <c r="L14" s="14"/>
      <c r="M14" s="16"/>
    </row>
    <row r="15" spans="1:15" ht="14.4">
      <c r="A15" s="15"/>
      <c r="B15" t="s">
        <v>22</v>
      </c>
      <c r="I15" s="14"/>
      <c r="J15" s="16"/>
      <c r="K15" s="17"/>
      <c r="L15" s="17"/>
      <c r="M15" s="16"/>
    </row>
    <row r="16" spans="1:15" ht="14.4">
      <c r="A16" s="28" t="b">
        <v>1</v>
      </c>
      <c r="B16" t="s">
        <v>23</v>
      </c>
      <c r="I16" s="14"/>
      <c r="J16" s="16"/>
      <c r="K16" s="17"/>
      <c r="L16" s="16"/>
      <c r="M16" s="17"/>
      <c r="N16" s="16"/>
    </row>
    <row r="17" spans="1:14" ht="14.4">
      <c r="A17" s="15"/>
      <c r="B17" t="s">
        <v>24</v>
      </c>
      <c r="I17" s="14"/>
      <c r="J17" s="16"/>
      <c r="K17" s="17"/>
      <c r="L17" s="16"/>
      <c r="M17" s="17"/>
      <c r="N17" s="16"/>
    </row>
    <row r="18" spans="1:14">
      <c r="A18" s="2" t="s">
        <v>25</v>
      </c>
    </row>
    <row r="19" spans="1:14" ht="14.4">
      <c r="B19" t="s">
        <v>26</v>
      </c>
    </row>
    <row r="20" spans="1:14" ht="14.4">
      <c r="B20" t="s">
        <v>27</v>
      </c>
    </row>
    <row r="21" spans="1:14">
      <c r="A21" s="2" t="s">
        <v>28</v>
      </c>
    </row>
    <row r="22" spans="1:14">
      <c r="A22" s="2" t="s">
        <v>29</v>
      </c>
    </row>
    <row r="23" spans="1:14">
      <c r="A23" s="2" t="s">
        <v>30</v>
      </c>
    </row>
    <row r="24" spans="1:14">
      <c r="A24" s="2" t="s">
        <v>31</v>
      </c>
    </row>
    <row r="25" spans="1:14" ht="14.4" thickBot="1"/>
    <row r="26" spans="1:14">
      <c r="B26" s="18" t="s">
        <v>32</v>
      </c>
      <c r="C26" s="19">
        <v>9230</v>
      </c>
      <c r="D26" s="19">
        <v>350</v>
      </c>
      <c r="E26" s="19">
        <v>500</v>
      </c>
      <c r="F26" s="19" t="s">
        <v>33</v>
      </c>
      <c r="G26" s="8">
        <v>200</v>
      </c>
    </row>
    <row r="27" spans="1:14">
      <c r="B27" s="20"/>
      <c r="C27" s="4">
        <v>9230</v>
      </c>
      <c r="D27" s="4">
        <v>350</v>
      </c>
      <c r="E27" s="4">
        <v>500</v>
      </c>
      <c r="F27" s="4" t="s">
        <v>34</v>
      </c>
      <c r="G27" s="21">
        <v>120</v>
      </c>
    </row>
    <row r="28" spans="1:14">
      <c r="B28" s="20"/>
      <c r="C28" s="4">
        <v>9230</v>
      </c>
      <c r="D28" s="4">
        <v>350</v>
      </c>
      <c r="E28" s="4">
        <v>500</v>
      </c>
      <c r="F28" s="4" t="s">
        <v>35</v>
      </c>
      <c r="G28" s="21">
        <v>120</v>
      </c>
    </row>
    <row r="29" spans="1:14">
      <c r="B29" s="20"/>
      <c r="C29" s="4">
        <v>9398</v>
      </c>
      <c r="D29" s="4">
        <v>315</v>
      </c>
      <c r="E29" s="4">
        <v>250</v>
      </c>
      <c r="F29" s="4" t="s">
        <v>35</v>
      </c>
      <c r="G29" s="21">
        <v>120</v>
      </c>
    </row>
    <row r="30" spans="1:14">
      <c r="B30" s="20"/>
      <c r="C30" s="4">
        <v>9398</v>
      </c>
      <c r="D30" s="4">
        <v>315</v>
      </c>
      <c r="E30" s="4">
        <v>250</v>
      </c>
      <c r="F30" s="4" t="s">
        <v>33</v>
      </c>
      <c r="G30" s="21">
        <v>60</v>
      </c>
    </row>
    <row r="31" spans="1:14" ht="14.4" thickBot="1">
      <c r="B31" s="22"/>
      <c r="C31" s="23">
        <v>9398</v>
      </c>
      <c r="D31" s="23">
        <v>315</v>
      </c>
      <c r="E31" s="23">
        <v>250</v>
      </c>
      <c r="F31" s="23" t="s">
        <v>34</v>
      </c>
      <c r="G31" s="12">
        <v>35</v>
      </c>
    </row>
    <row r="33" spans="1:15">
      <c r="A33" s="2" t="s">
        <v>36</v>
      </c>
    </row>
    <row r="34" spans="1:15" ht="14.4">
      <c r="A34" s="2" t="s">
        <v>60</v>
      </c>
    </row>
    <row r="35" spans="1:15" ht="14.4">
      <c r="B35" t="s">
        <v>37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 ht="14.4">
      <c r="B36" t="s">
        <v>38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spans="1:15" ht="14.4">
      <c r="B3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ht="14.4">
      <c r="B38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1:15" ht="14.4">
      <c r="B39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5" ht="14.4">
      <c r="B40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1:15" ht="14.4">
      <c r="A41" s="2" t="s">
        <v>61</v>
      </c>
    </row>
    <row r="42" spans="1:15" ht="14.4">
      <c r="B42" t="s">
        <v>37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1:15">
      <c r="B43" s="4" t="s">
        <v>38</v>
      </c>
    </row>
    <row r="48" spans="1:15">
      <c r="A48" s="4" t="s">
        <v>39</v>
      </c>
    </row>
  </sheetData>
  <mergeCells count="3">
    <mergeCell ref="A1:J1"/>
    <mergeCell ref="B4:O4"/>
    <mergeCell ref="E11:H11"/>
  </mergeCells>
  <conditionalFormatting sqref="E11">
    <cfRule type="expression" dxfId="0" priority="1">
      <formula>SEARCH("Test",$E$11) &gt; 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73E9-DEBA-477C-940C-AAD4F02A6399}">
  <dimension ref="A1:AR42"/>
  <sheetViews>
    <sheetView workbookViewId="0">
      <selection activeCell="G15" sqref="G15"/>
    </sheetView>
  </sheetViews>
  <sheetFormatPr defaultColWidth="11.5546875" defaultRowHeight="14.4"/>
  <cols>
    <col min="1" max="1" width="11.88671875" customWidth="1"/>
    <col min="2" max="2" width="12" customWidth="1"/>
    <col min="5" max="5" width="13.109375" customWidth="1"/>
    <col min="6" max="6" width="13.77734375" customWidth="1"/>
    <col min="7" max="7" width="26.33203125" customWidth="1"/>
    <col min="8" max="8" width="30.33203125" style="34" customWidth="1"/>
    <col min="9" max="9" width="12" customWidth="1"/>
    <col min="10" max="10" width="16.6640625" bestFit="1" customWidth="1"/>
    <col min="11" max="11" width="8.21875" bestFit="1" customWidth="1"/>
    <col min="12" max="13" width="14.77734375" bestFit="1" customWidth="1"/>
    <col min="44" max="44" width="11.44140625" hidden="1" customWidth="1"/>
    <col min="300" max="300" width="0" hidden="1" customWidth="1"/>
    <col min="556" max="556" width="0" hidden="1" customWidth="1"/>
    <col min="812" max="812" width="0" hidden="1" customWidth="1"/>
    <col min="1068" max="1068" width="0" hidden="1" customWidth="1"/>
    <col min="1324" max="1324" width="0" hidden="1" customWidth="1"/>
    <col min="1580" max="1580" width="0" hidden="1" customWidth="1"/>
    <col min="1836" max="1836" width="0" hidden="1" customWidth="1"/>
    <col min="2092" max="2092" width="0" hidden="1" customWidth="1"/>
    <col min="2348" max="2348" width="0" hidden="1" customWidth="1"/>
    <col min="2604" max="2604" width="0" hidden="1" customWidth="1"/>
    <col min="2860" max="2860" width="0" hidden="1" customWidth="1"/>
    <col min="3116" max="3116" width="0" hidden="1" customWidth="1"/>
    <col min="3372" max="3372" width="0" hidden="1" customWidth="1"/>
    <col min="3628" max="3628" width="0" hidden="1" customWidth="1"/>
    <col min="3884" max="3884" width="0" hidden="1" customWidth="1"/>
    <col min="4140" max="4140" width="0" hidden="1" customWidth="1"/>
    <col min="4396" max="4396" width="0" hidden="1" customWidth="1"/>
    <col min="4652" max="4652" width="0" hidden="1" customWidth="1"/>
    <col min="4908" max="4908" width="0" hidden="1" customWidth="1"/>
    <col min="5164" max="5164" width="0" hidden="1" customWidth="1"/>
    <col min="5420" max="5420" width="0" hidden="1" customWidth="1"/>
    <col min="5676" max="5676" width="0" hidden="1" customWidth="1"/>
    <col min="5932" max="5932" width="0" hidden="1" customWidth="1"/>
    <col min="6188" max="6188" width="0" hidden="1" customWidth="1"/>
    <col min="6444" max="6444" width="0" hidden="1" customWidth="1"/>
    <col min="6700" max="6700" width="0" hidden="1" customWidth="1"/>
    <col min="6956" max="6956" width="0" hidden="1" customWidth="1"/>
    <col min="7212" max="7212" width="0" hidden="1" customWidth="1"/>
    <col min="7468" max="7468" width="0" hidden="1" customWidth="1"/>
    <col min="7724" max="7724" width="0" hidden="1" customWidth="1"/>
    <col min="7980" max="7980" width="0" hidden="1" customWidth="1"/>
    <col min="8236" max="8236" width="0" hidden="1" customWidth="1"/>
    <col min="8492" max="8492" width="0" hidden="1" customWidth="1"/>
    <col min="8748" max="8748" width="0" hidden="1" customWidth="1"/>
    <col min="9004" max="9004" width="0" hidden="1" customWidth="1"/>
    <col min="9260" max="9260" width="0" hidden="1" customWidth="1"/>
    <col min="9516" max="9516" width="0" hidden="1" customWidth="1"/>
    <col min="9772" max="9772" width="0" hidden="1" customWidth="1"/>
    <col min="10028" max="10028" width="0" hidden="1" customWidth="1"/>
    <col min="10284" max="10284" width="0" hidden="1" customWidth="1"/>
    <col min="10540" max="10540" width="0" hidden="1" customWidth="1"/>
    <col min="10796" max="10796" width="0" hidden="1" customWidth="1"/>
    <col min="11052" max="11052" width="0" hidden="1" customWidth="1"/>
    <col min="11308" max="11308" width="0" hidden="1" customWidth="1"/>
    <col min="11564" max="11564" width="0" hidden="1" customWidth="1"/>
    <col min="11820" max="11820" width="0" hidden="1" customWidth="1"/>
    <col min="12076" max="12076" width="0" hidden="1" customWidth="1"/>
    <col min="12332" max="12332" width="0" hidden="1" customWidth="1"/>
    <col min="12588" max="12588" width="0" hidden="1" customWidth="1"/>
    <col min="12844" max="12844" width="0" hidden="1" customWidth="1"/>
    <col min="13100" max="13100" width="0" hidden="1" customWidth="1"/>
    <col min="13356" max="13356" width="0" hidden="1" customWidth="1"/>
    <col min="13612" max="13612" width="0" hidden="1" customWidth="1"/>
    <col min="13868" max="13868" width="0" hidden="1" customWidth="1"/>
    <col min="14124" max="14124" width="0" hidden="1" customWidth="1"/>
    <col min="14380" max="14380" width="0" hidden="1" customWidth="1"/>
    <col min="14636" max="14636" width="0" hidden="1" customWidth="1"/>
    <col min="14892" max="14892" width="0" hidden="1" customWidth="1"/>
    <col min="15148" max="15148" width="0" hidden="1" customWidth="1"/>
    <col min="15404" max="15404" width="0" hidden="1" customWidth="1"/>
    <col min="15660" max="15660" width="0" hidden="1" customWidth="1"/>
    <col min="15916" max="15916" width="0" hidden="1" customWidth="1"/>
    <col min="16172" max="16172" width="0" hidden="1" customWidth="1"/>
  </cols>
  <sheetData>
    <row r="1" spans="1:43" ht="16.2">
      <c r="A1" s="32" t="s">
        <v>40</v>
      </c>
      <c r="B1" s="32" t="s">
        <v>41</v>
      </c>
      <c r="C1" s="32" t="s">
        <v>42</v>
      </c>
      <c r="D1" s="32" t="s">
        <v>43</v>
      </c>
      <c r="E1" s="32" t="s">
        <v>44</v>
      </c>
      <c r="F1" s="32" t="s">
        <v>62</v>
      </c>
      <c r="G1" s="32" t="s">
        <v>73</v>
      </c>
      <c r="H1" s="32" t="s">
        <v>65</v>
      </c>
      <c r="AQ1" s="1"/>
    </row>
    <row r="2" spans="1:43">
      <c r="A2" s="33">
        <v>9245</v>
      </c>
      <c r="B2" s="33">
        <v>300</v>
      </c>
      <c r="C2" s="33">
        <v>800</v>
      </c>
      <c r="D2" s="33">
        <v>42</v>
      </c>
      <c r="E2" s="33">
        <v>345</v>
      </c>
      <c r="F2" s="39">
        <f t="shared" ref="F2:F20" si="0">E2/$F$22</f>
        <v>0.22016592214422465</v>
      </c>
      <c r="G2" s="33" t="str">
        <f>_xlfn.TEXTJOIN("-",1,A2:D2)</f>
        <v>9245-300-800-42</v>
      </c>
      <c r="H2" s="33" t="str">
        <f>_xlfn.TEXTJOIN("/",1,A2:B2)</f>
        <v>9245/300</v>
      </c>
    </row>
    <row r="3" spans="1:43">
      <c r="A3" s="33">
        <v>9230</v>
      </c>
      <c r="B3" s="33">
        <v>350</v>
      </c>
      <c r="C3" s="33">
        <v>500</v>
      </c>
      <c r="D3" s="33" t="s">
        <v>33</v>
      </c>
      <c r="E3" s="33">
        <v>200</v>
      </c>
      <c r="F3" s="39">
        <f t="shared" si="0"/>
        <v>0.12763241863433311</v>
      </c>
      <c r="G3" s="33" t="str">
        <f t="shared" ref="G3:G20" si="1">_xlfn.TEXTJOIN("-",1,A3:D3)</f>
        <v>9230-350-500-M</v>
      </c>
      <c r="H3" s="33" t="str">
        <f t="shared" ref="H3:H20" si="2">_xlfn.TEXTJOIN("/",1,A3:B3)</f>
        <v>9230/350</v>
      </c>
    </row>
    <row r="4" spans="1:43">
      <c r="A4" s="33">
        <v>9398</v>
      </c>
      <c r="B4" s="33">
        <v>300</v>
      </c>
      <c r="C4" s="33">
        <v>810</v>
      </c>
      <c r="D4" s="33">
        <v>1</v>
      </c>
      <c r="E4" s="33">
        <v>150</v>
      </c>
      <c r="F4" s="39">
        <f t="shared" si="0"/>
        <v>9.5724313975749847E-2</v>
      </c>
      <c r="G4" s="33" t="str">
        <f t="shared" si="1"/>
        <v>9398-300-810-1</v>
      </c>
      <c r="H4" s="33" t="str">
        <f t="shared" si="2"/>
        <v>9398/300</v>
      </c>
    </row>
    <row r="5" spans="1:43">
      <c r="A5" s="33">
        <v>9245</v>
      </c>
      <c r="B5" s="33">
        <v>300</v>
      </c>
      <c r="C5" s="33">
        <v>800</v>
      </c>
      <c r="D5" s="33">
        <v>40</v>
      </c>
      <c r="E5" s="33">
        <v>123</v>
      </c>
      <c r="F5" s="39">
        <f t="shared" si="0"/>
        <v>7.8493937460114863E-2</v>
      </c>
      <c r="G5" s="33" t="str">
        <f t="shared" si="1"/>
        <v>9245-300-800-40</v>
      </c>
      <c r="H5" s="33" t="str">
        <f t="shared" si="2"/>
        <v>9245/300</v>
      </c>
    </row>
    <row r="6" spans="1:43">
      <c r="A6" s="33">
        <v>9398</v>
      </c>
      <c r="B6" s="33">
        <v>315</v>
      </c>
      <c r="C6" s="33">
        <v>250</v>
      </c>
      <c r="D6" s="33" t="s">
        <v>35</v>
      </c>
      <c r="E6" s="33">
        <v>120</v>
      </c>
      <c r="F6" s="39">
        <f t="shared" si="0"/>
        <v>7.6579451180599875E-2</v>
      </c>
      <c r="G6" s="33" t="str">
        <f t="shared" si="1"/>
        <v>9398-315-250-L</v>
      </c>
      <c r="H6" s="33" t="str">
        <f t="shared" si="2"/>
        <v>9398/315</v>
      </c>
    </row>
    <row r="7" spans="1:43">
      <c r="A7" s="33">
        <v>9230</v>
      </c>
      <c r="B7" s="33">
        <v>350</v>
      </c>
      <c r="C7" s="33">
        <v>500</v>
      </c>
      <c r="D7" s="33" t="s">
        <v>34</v>
      </c>
      <c r="E7" s="33">
        <v>120</v>
      </c>
      <c r="F7" s="39">
        <f t="shared" si="0"/>
        <v>7.6579451180599875E-2</v>
      </c>
      <c r="G7" s="33" t="str">
        <f t="shared" si="1"/>
        <v>9230-350-500-S</v>
      </c>
      <c r="H7" s="33" t="str">
        <f t="shared" si="2"/>
        <v>9230/350</v>
      </c>
    </row>
    <row r="8" spans="1:43">
      <c r="A8" s="33">
        <v>9230</v>
      </c>
      <c r="B8" s="33">
        <v>350</v>
      </c>
      <c r="C8" s="33">
        <v>500</v>
      </c>
      <c r="D8" s="33" t="s">
        <v>35</v>
      </c>
      <c r="E8" s="33">
        <v>120</v>
      </c>
      <c r="F8" s="39">
        <f t="shared" si="0"/>
        <v>7.6579451180599875E-2</v>
      </c>
      <c r="G8" s="33" t="str">
        <f t="shared" si="1"/>
        <v>9230-350-500-L</v>
      </c>
      <c r="H8" s="33" t="str">
        <f t="shared" si="2"/>
        <v>9230/350</v>
      </c>
      <c r="J8" s="38" t="s">
        <v>71</v>
      </c>
      <c r="K8" t="s">
        <v>72</v>
      </c>
    </row>
    <row r="9" spans="1:43">
      <c r="A9" s="33">
        <v>9245</v>
      </c>
      <c r="B9" s="33">
        <v>300</v>
      </c>
      <c r="C9" s="33">
        <v>400</v>
      </c>
      <c r="D9" s="33">
        <v>36</v>
      </c>
      <c r="E9" s="33">
        <v>65</v>
      </c>
      <c r="F9" s="39">
        <f t="shared" si="0"/>
        <v>4.1480536056158264E-2</v>
      </c>
      <c r="G9" s="33" t="str">
        <f t="shared" si="1"/>
        <v>9245-300-400-36</v>
      </c>
      <c r="H9" s="33" t="str">
        <f t="shared" si="2"/>
        <v>9245/300</v>
      </c>
      <c r="J9" s="27" t="s">
        <v>66</v>
      </c>
      <c r="K9">
        <v>440</v>
      </c>
    </row>
    <row r="10" spans="1:43">
      <c r="A10" s="33">
        <v>9398</v>
      </c>
      <c r="B10" s="33">
        <v>315</v>
      </c>
      <c r="C10" s="33">
        <v>250</v>
      </c>
      <c r="D10" s="33" t="s">
        <v>33</v>
      </c>
      <c r="E10" s="33">
        <v>60</v>
      </c>
      <c r="F10" s="39">
        <f t="shared" si="0"/>
        <v>3.8289725590299938E-2</v>
      </c>
      <c r="G10" s="33" t="str">
        <f t="shared" si="1"/>
        <v>9398-315-250-M</v>
      </c>
      <c r="H10" s="33" t="str">
        <f t="shared" si="2"/>
        <v>9398/315</v>
      </c>
      <c r="J10" s="27" t="s">
        <v>67</v>
      </c>
      <c r="K10">
        <v>762</v>
      </c>
    </row>
    <row r="11" spans="1:43">
      <c r="A11" s="33">
        <v>9245</v>
      </c>
      <c r="B11" s="33">
        <v>300</v>
      </c>
      <c r="C11" s="33">
        <v>800</v>
      </c>
      <c r="D11" s="33">
        <v>34</v>
      </c>
      <c r="E11" s="33">
        <v>45</v>
      </c>
      <c r="F11" s="39">
        <f t="shared" si="0"/>
        <v>2.8717294192724951E-2</v>
      </c>
      <c r="G11" s="33" t="str">
        <f t="shared" si="1"/>
        <v>9245-300-800-34</v>
      </c>
      <c r="H11" s="33" t="str">
        <f t="shared" si="2"/>
        <v>9245/300</v>
      </c>
      <c r="J11" s="27" t="s">
        <v>68</v>
      </c>
      <c r="K11">
        <v>150</v>
      </c>
    </row>
    <row r="12" spans="1:43">
      <c r="A12" s="33">
        <v>9245</v>
      </c>
      <c r="B12" s="33">
        <v>300</v>
      </c>
      <c r="C12" s="33">
        <v>400</v>
      </c>
      <c r="D12" s="33">
        <v>40</v>
      </c>
      <c r="E12" s="33">
        <v>39</v>
      </c>
      <c r="F12" s="39">
        <f t="shared" si="0"/>
        <v>2.4888321633694959E-2</v>
      </c>
      <c r="G12" s="33" t="str">
        <f t="shared" si="1"/>
        <v>9245-300-400-40</v>
      </c>
      <c r="H12" s="33" t="str">
        <f t="shared" si="2"/>
        <v>9245/300</v>
      </c>
      <c r="J12" s="27" t="s">
        <v>69</v>
      </c>
      <c r="K12">
        <v>215</v>
      </c>
    </row>
    <row r="13" spans="1:43">
      <c r="A13" s="33">
        <v>9245</v>
      </c>
      <c r="B13" s="33">
        <v>300</v>
      </c>
      <c r="C13" s="33">
        <v>400</v>
      </c>
      <c r="D13" s="33">
        <v>32</v>
      </c>
      <c r="E13" s="33">
        <v>37</v>
      </c>
      <c r="F13" s="39">
        <f t="shared" si="0"/>
        <v>2.3611997447351627E-2</v>
      </c>
      <c r="G13" s="33" t="str">
        <f t="shared" si="1"/>
        <v>9245-300-400-32</v>
      </c>
      <c r="H13" s="33" t="str">
        <f t="shared" si="2"/>
        <v>9245/300</v>
      </c>
      <c r="J13" s="27" t="s">
        <v>64</v>
      </c>
      <c r="K13">
        <v>1567</v>
      </c>
    </row>
    <row r="14" spans="1:43">
      <c r="A14" s="33">
        <v>9398</v>
      </c>
      <c r="B14" s="33">
        <v>315</v>
      </c>
      <c r="C14" s="33">
        <v>250</v>
      </c>
      <c r="D14" s="33" t="s">
        <v>34</v>
      </c>
      <c r="E14" s="33">
        <v>35</v>
      </c>
      <c r="F14" s="39">
        <f t="shared" si="0"/>
        <v>2.2335673261008295E-2</v>
      </c>
      <c r="G14" s="33" t="str">
        <f t="shared" si="1"/>
        <v>9398-315-250-S</v>
      </c>
      <c r="H14" s="33" t="str">
        <f t="shared" si="2"/>
        <v>9398/315</v>
      </c>
    </row>
    <row r="15" spans="1:43">
      <c r="A15" s="33">
        <v>9245</v>
      </c>
      <c r="B15" s="33">
        <v>300</v>
      </c>
      <c r="C15" s="33">
        <v>800</v>
      </c>
      <c r="D15" s="33">
        <v>36</v>
      </c>
      <c r="E15" s="33">
        <v>34</v>
      </c>
      <c r="F15" s="39">
        <f t="shared" si="0"/>
        <v>2.1697511167836629E-2</v>
      </c>
      <c r="G15" s="33" t="str">
        <f t="shared" si="1"/>
        <v>9245-300-800-36</v>
      </c>
      <c r="H15" s="33" t="str">
        <f t="shared" si="2"/>
        <v>9245/300</v>
      </c>
    </row>
    <row r="16" spans="1:43">
      <c r="A16" s="33">
        <v>9245</v>
      </c>
      <c r="B16" s="33">
        <v>300</v>
      </c>
      <c r="C16" s="33">
        <v>800</v>
      </c>
      <c r="D16" s="33">
        <v>38</v>
      </c>
      <c r="E16" s="33">
        <v>25</v>
      </c>
      <c r="F16" s="39">
        <f t="shared" si="0"/>
        <v>1.5954052329291639E-2</v>
      </c>
      <c r="G16" s="33" t="str">
        <f t="shared" si="1"/>
        <v>9245-300-800-38</v>
      </c>
      <c r="H16" s="33" t="str">
        <f t="shared" si="2"/>
        <v>9245/300</v>
      </c>
    </row>
    <row r="17" spans="1:8">
      <c r="A17" s="33">
        <v>9245</v>
      </c>
      <c r="B17" s="33">
        <v>300</v>
      </c>
      <c r="C17" s="33">
        <v>800</v>
      </c>
      <c r="D17" s="33">
        <v>32</v>
      </c>
      <c r="E17" s="33">
        <v>23</v>
      </c>
      <c r="F17" s="39">
        <f t="shared" si="0"/>
        <v>1.4677728142948309E-2</v>
      </c>
      <c r="G17" s="33" t="str">
        <f t="shared" si="1"/>
        <v>9245-300-800-32</v>
      </c>
      <c r="H17" s="33" t="str">
        <f t="shared" si="2"/>
        <v>9245/300</v>
      </c>
    </row>
    <row r="18" spans="1:8">
      <c r="A18" s="33">
        <v>9245</v>
      </c>
      <c r="B18" s="33">
        <v>300</v>
      </c>
      <c r="C18" s="33">
        <v>400</v>
      </c>
      <c r="D18" s="33">
        <v>38</v>
      </c>
      <c r="E18" s="33">
        <v>12</v>
      </c>
      <c r="F18" s="39">
        <f t="shared" si="0"/>
        <v>7.6579451180599873E-3</v>
      </c>
      <c r="G18" s="33" t="str">
        <f t="shared" si="1"/>
        <v>9245-300-400-38</v>
      </c>
      <c r="H18" s="33" t="str">
        <f t="shared" si="2"/>
        <v>9245/300</v>
      </c>
    </row>
    <row r="19" spans="1:8">
      <c r="A19" s="33">
        <v>9245</v>
      </c>
      <c r="B19" s="33">
        <v>300</v>
      </c>
      <c r="C19" s="33">
        <v>400</v>
      </c>
      <c r="D19" s="33">
        <v>34</v>
      </c>
      <c r="E19" s="33">
        <v>8</v>
      </c>
      <c r="F19" s="39">
        <f t="shared" si="0"/>
        <v>5.1052967453733252E-3</v>
      </c>
      <c r="G19" s="33" t="str">
        <f t="shared" si="1"/>
        <v>9245-300-400-34</v>
      </c>
      <c r="H19" s="33" t="str">
        <f t="shared" si="2"/>
        <v>9245/300</v>
      </c>
    </row>
    <row r="20" spans="1:8">
      <c r="A20" s="33">
        <v>9245</v>
      </c>
      <c r="B20" s="33">
        <v>300</v>
      </c>
      <c r="C20" s="33">
        <v>800</v>
      </c>
      <c r="D20" s="33">
        <v>44</v>
      </c>
      <c r="E20" s="33">
        <v>6</v>
      </c>
      <c r="F20" s="39">
        <f t="shared" si="0"/>
        <v>3.8289725590299937E-3</v>
      </c>
      <c r="G20" s="33" t="str">
        <f t="shared" si="1"/>
        <v>9245-300-800-44</v>
      </c>
      <c r="H20" s="33" t="str">
        <f t="shared" si="2"/>
        <v>9245/300</v>
      </c>
    </row>
    <row r="22" spans="1:8">
      <c r="E22" s="31" t="s">
        <v>63</v>
      </c>
      <c r="F22" s="35">
        <f>SUM(E2:E20)</f>
        <v>1567</v>
      </c>
    </row>
    <row r="36" spans="13:16" ht="14.25" customHeight="1"/>
    <row r="37" spans="13:16" hidden="1">
      <c r="M37" s="1"/>
    </row>
    <row r="42" spans="13:16" hidden="1">
      <c r="P42" s="1"/>
    </row>
  </sheetData>
  <pageMargins left="0.7" right="0.7" top="0.75" bottom="0.75" header="0.3" footer="0.3"/>
  <ignoredErrors>
    <ignoredError sqref="H3:H20 G2 G4:G20" formulaRange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6ADF-513E-4BC3-971D-D621C05B0F24}">
  <dimension ref="A1:AQ44"/>
  <sheetViews>
    <sheetView workbookViewId="0">
      <selection activeCell="F2" sqref="F2"/>
    </sheetView>
  </sheetViews>
  <sheetFormatPr defaultColWidth="11.5546875" defaultRowHeight="14.4"/>
  <cols>
    <col min="2" max="2" width="11.5546875" customWidth="1"/>
    <col min="3" max="3" width="12.33203125" customWidth="1"/>
    <col min="4" max="4" width="12.33203125" style="34" customWidth="1"/>
    <col min="5" max="5" width="13.6640625" style="36" customWidth="1"/>
    <col min="6" max="6" width="27.77734375" customWidth="1"/>
    <col min="7" max="7" width="16.5546875" style="34" customWidth="1"/>
    <col min="9" max="9" width="12.33203125" bestFit="1" customWidth="1"/>
    <col min="10" max="10" width="14.33203125" bestFit="1" customWidth="1"/>
    <col min="43" max="43" width="11.44140625" hidden="1" customWidth="1"/>
    <col min="299" max="299" width="0" hidden="1" customWidth="1"/>
    <col min="555" max="555" width="0" hidden="1" customWidth="1"/>
    <col min="811" max="811" width="0" hidden="1" customWidth="1"/>
    <col min="1067" max="1067" width="0" hidden="1" customWidth="1"/>
    <col min="1323" max="1323" width="0" hidden="1" customWidth="1"/>
    <col min="1579" max="1579" width="0" hidden="1" customWidth="1"/>
    <col min="1835" max="1835" width="0" hidden="1" customWidth="1"/>
    <col min="2091" max="2091" width="0" hidden="1" customWidth="1"/>
    <col min="2347" max="2347" width="0" hidden="1" customWidth="1"/>
    <col min="2603" max="2603" width="0" hidden="1" customWidth="1"/>
    <col min="2859" max="2859" width="0" hidden="1" customWidth="1"/>
    <col min="3115" max="3115" width="0" hidden="1" customWidth="1"/>
    <col min="3371" max="3371" width="0" hidden="1" customWidth="1"/>
    <col min="3627" max="3627" width="0" hidden="1" customWidth="1"/>
    <col min="3883" max="3883" width="0" hidden="1" customWidth="1"/>
    <col min="4139" max="4139" width="0" hidden="1" customWidth="1"/>
    <col min="4395" max="4395" width="0" hidden="1" customWidth="1"/>
    <col min="4651" max="4651" width="0" hidden="1" customWidth="1"/>
    <col min="4907" max="4907" width="0" hidden="1" customWidth="1"/>
    <col min="5163" max="5163" width="0" hidden="1" customWidth="1"/>
    <col min="5419" max="5419" width="0" hidden="1" customWidth="1"/>
    <col min="5675" max="5675" width="0" hidden="1" customWidth="1"/>
    <col min="5931" max="5931" width="0" hidden="1" customWidth="1"/>
    <col min="6187" max="6187" width="0" hidden="1" customWidth="1"/>
    <col min="6443" max="6443" width="0" hidden="1" customWidth="1"/>
    <col min="6699" max="6699" width="0" hidden="1" customWidth="1"/>
    <col min="6955" max="6955" width="0" hidden="1" customWidth="1"/>
    <col min="7211" max="7211" width="0" hidden="1" customWidth="1"/>
    <col min="7467" max="7467" width="0" hidden="1" customWidth="1"/>
    <col min="7723" max="7723" width="0" hidden="1" customWidth="1"/>
    <col min="7979" max="7979" width="0" hidden="1" customWidth="1"/>
    <col min="8235" max="8235" width="0" hidden="1" customWidth="1"/>
    <col min="8491" max="8491" width="0" hidden="1" customWidth="1"/>
    <col min="8747" max="8747" width="0" hidden="1" customWidth="1"/>
    <col min="9003" max="9003" width="0" hidden="1" customWidth="1"/>
    <col min="9259" max="9259" width="0" hidden="1" customWidth="1"/>
    <col min="9515" max="9515" width="0" hidden="1" customWidth="1"/>
    <col min="9771" max="9771" width="0" hidden="1" customWidth="1"/>
    <col min="10027" max="10027" width="0" hidden="1" customWidth="1"/>
    <col min="10283" max="10283" width="0" hidden="1" customWidth="1"/>
    <col min="10539" max="10539" width="0" hidden="1" customWidth="1"/>
    <col min="10795" max="10795" width="0" hidden="1" customWidth="1"/>
    <col min="11051" max="11051" width="0" hidden="1" customWidth="1"/>
    <col min="11307" max="11307" width="0" hidden="1" customWidth="1"/>
    <col min="11563" max="11563" width="0" hidden="1" customWidth="1"/>
    <col min="11819" max="11819" width="0" hidden="1" customWidth="1"/>
    <col min="12075" max="12075" width="0" hidden="1" customWidth="1"/>
    <col min="12331" max="12331" width="0" hidden="1" customWidth="1"/>
    <col min="12587" max="12587" width="0" hidden="1" customWidth="1"/>
    <col min="12843" max="12843" width="0" hidden="1" customWidth="1"/>
    <col min="13099" max="13099" width="0" hidden="1" customWidth="1"/>
    <col min="13355" max="13355" width="0" hidden="1" customWidth="1"/>
    <col min="13611" max="13611" width="0" hidden="1" customWidth="1"/>
    <col min="13867" max="13867" width="0" hidden="1" customWidth="1"/>
    <col min="14123" max="14123" width="0" hidden="1" customWidth="1"/>
    <col min="14379" max="14379" width="0" hidden="1" customWidth="1"/>
    <col min="14635" max="14635" width="0" hidden="1" customWidth="1"/>
    <col min="14891" max="14891" width="0" hidden="1" customWidth="1"/>
    <col min="15147" max="15147" width="0" hidden="1" customWidth="1"/>
    <col min="15403" max="15403" width="0" hidden="1" customWidth="1"/>
    <col min="15659" max="15659" width="0" hidden="1" customWidth="1"/>
    <col min="15915" max="15915" width="0" hidden="1" customWidth="1"/>
    <col min="16171" max="16171" width="0" hidden="1" customWidth="1"/>
  </cols>
  <sheetData>
    <row r="1" spans="1:42" ht="16.2">
      <c r="A1" s="30" t="s">
        <v>40</v>
      </c>
      <c r="B1" s="30" t="s">
        <v>41</v>
      </c>
      <c r="C1" s="30" t="s">
        <v>42</v>
      </c>
      <c r="D1" s="32" t="s">
        <v>43</v>
      </c>
      <c r="E1" s="40" t="s">
        <v>44</v>
      </c>
      <c r="F1" s="30" t="s">
        <v>73</v>
      </c>
      <c r="G1" s="32" t="s">
        <v>70</v>
      </c>
      <c r="AP1" s="1"/>
    </row>
    <row r="2" spans="1:42">
      <c r="A2" s="29">
        <v>9245</v>
      </c>
      <c r="B2" s="29">
        <v>300</v>
      </c>
      <c r="C2" s="29">
        <v>800</v>
      </c>
      <c r="D2" s="33">
        <v>42</v>
      </c>
      <c r="E2" s="37">
        <f>_xlfn.XLOOKUP(F2,Inventory!$G$2:$G$20,Inventory!$E$2:$E$20,"Not found",0)</f>
        <v>345</v>
      </c>
      <c r="F2" s="33" t="str">
        <f t="shared" ref="F2:F20" si="0">_xlfn.TEXTJOIN("-",1,A2:D2)</f>
        <v>9245-300-800-42</v>
      </c>
      <c r="G2" s="33" t="str">
        <f t="shared" ref="G2:G20" si="1">CONCATENATE(A2,"/",B2,"/",C2)</f>
        <v>9245/300/800</v>
      </c>
    </row>
    <row r="3" spans="1:42">
      <c r="A3" s="29">
        <v>9230</v>
      </c>
      <c r="B3" s="29">
        <v>350</v>
      </c>
      <c r="C3" s="29">
        <v>500</v>
      </c>
      <c r="D3" s="33" t="s">
        <v>33</v>
      </c>
      <c r="E3" s="37">
        <f>_xlfn.XLOOKUP(F3,Inventory!$G$2:$G$20,Inventory!$E$2:$E$20,"Not found",0)</f>
        <v>200</v>
      </c>
      <c r="F3" s="33" t="str">
        <f t="shared" si="0"/>
        <v>9230-350-500-M</v>
      </c>
      <c r="G3" s="33" t="str">
        <f t="shared" si="1"/>
        <v>9230/350/500</v>
      </c>
    </row>
    <row r="4" spans="1:42">
      <c r="A4" s="29">
        <v>9398</v>
      </c>
      <c r="B4" s="29">
        <v>300</v>
      </c>
      <c r="C4" s="29">
        <v>810</v>
      </c>
      <c r="D4" s="33">
        <v>1</v>
      </c>
      <c r="E4" s="37">
        <f>_xlfn.XLOOKUP(F4,Inventory!$G$2:$G$20,Inventory!$E$2:$E$20,"Not found",0)</f>
        <v>150</v>
      </c>
      <c r="F4" s="33" t="str">
        <f t="shared" si="0"/>
        <v>9398-300-810-1</v>
      </c>
      <c r="G4" s="33" t="str">
        <f t="shared" si="1"/>
        <v>9398/300/810</v>
      </c>
    </row>
    <row r="5" spans="1:42">
      <c r="A5" s="29">
        <v>9245</v>
      </c>
      <c r="B5" s="29">
        <v>300</v>
      </c>
      <c r="C5" s="29">
        <v>800</v>
      </c>
      <c r="D5" s="33">
        <v>40</v>
      </c>
      <c r="E5" s="37">
        <f>_xlfn.XLOOKUP(F5,Inventory!$G$2:$G$20,Inventory!$E$2:$E$20,"Not found",0)</f>
        <v>123</v>
      </c>
      <c r="F5" s="33" t="str">
        <f t="shared" si="0"/>
        <v>9245-300-800-40</v>
      </c>
      <c r="G5" s="33" t="str">
        <f t="shared" si="1"/>
        <v>9245/300/800</v>
      </c>
      <c r="I5" s="38" t="s">
        <v>70</v>
      </c>
      <c r="J5" t="s">
        <v>79</v>
      </c>
    </row>
    <row r="6" spans="1:42">
      <c r="A6" s="29">
        <v>9398</v>
      </c>
      <c r="B6" s="29">
        <v>315</v>
      </c>
      <c r="C6" s="29">
        <v>250</v>
      </c>
      <c r="D6" s="33" t="s">
        <v>35</v>
      </c>
      <c r="E6" s="37">
        <f>_xlfn.XLOOKUP(F6,Inventory!$G$2:$G$20,Inventory!$E$2:$E$20,"Not found",0)</f>
        <v>120</v>
      </c>
      <c r="F6" s="33" t="str">
        <f t="shared" si="0"/>
        <v>9398-315-250-L</v>
      </c>
      <c r="G6" s="33" t="str">
        <f t="shared" si="1"/>
        <v>9398/315/250</v>
      </c>
      <c r="I6" s="27" t="s">
        <v>74</v>
      </c>
      <c r="J6">
        <v>3</v>
      </c>
    </row>
    <row r="7" spans="1:42">
      <c r="A7" s="29">
        <v>9230</v>
      </c>
      <c r="B7" s="29">
        <v>350</v>
      </c>
      <c r="C7" s="29">
        <v>500</v>
      </c>
      <c r="D7" s="33" t="s">
        <v>34</v>
      </c>
      <c r="E7" s="37">
        <f>_xlfn.XLOOKUP(F7,Inventory!$G$2:$G$20,Inventory!$E$2:$E$20,"Not found",0)</f>
        <v>120</v>
      </c>
      <c r="F7" s="33" t="str">
        <f t="shared" si="0"/>
        <v>9230-350-500-S</v>
      </c>
      <c r="G7" s="33" t="str">
        <f t="shared" si="1"/>
        <v>9230/350/500</v>
      </c>
      <c r="I7" s="27" t="s">
        <v>75</v>
      </c>
      <c r="J7">
        <v>5</v>
      </c>
    </row>
    <row r="8" spans="1:42">
      <c r="A8" s="29">
        <v>9230</v>
      </c>
      <c r="B8" s="29">
        <v>350</v>
      </c>
      <c r="C8" s="29">
        <v>500</v>
      </c>
      <c r="D8" s="33" t="s">
        <v>35</v>
      </c>
      <c r="E8" s="37">
        <f>_xlfn.XLOOKUP(F8,Inventory!$G$2:$G$20,Inventory!$E$2:$E$20,"Not found",0)</f>
        <v>120</v>
      </c>
      <c r="F8" s="33" t="str">
        <f t="shared" si="0"/>
        <v>9230-350-500-L</v>
      </c>
      <c r="G8" s="33" t="str">
        <f t="shared" si="1"/>
        <v>9230/350/500</v>
      </c>
      <c r="I8" s="27" t="s">
        <v>76</v>
      </c>
      <c r="J8">
        <v>7</v>
      </c>
    </row>
    <row r="9" spans="1:42">
      <c r="A9" s="29">
        <v>9245</v>
      </c>
      <c r="B9" s="29">
        <v>300</v>
      </c>
      <c r="C9" s="29">
        <v>400</v>
      </c>
      <c r="D9" s="33">
        <v>36</v>
      </c>
      <c r="E9" s="37">
        <f>_xlfn.XLOOKUP(F9,Inventory!$G$2:$G$20,Inventory!$E$2:$E$20,"Not found",0)</f>
        <v>65</v>
      </c>
      <c r="F9" s="33" t="str">
        <f t="shared" si="0"/>
        <v>9245-300-400-36</v>
      </c>
      <c r="G9" s="33" t="str">
        <f t="shared" si="1"/>
        <v>9245/300/400</v>
      </c>
      <c r="I9" s="27" t="s">
        <v>77</v>
      </c>
      <c r="J9">
        <v>1</v>
      </c>
    </row>
    <row r="10" spans="1:42">
      <c r="A10" s="29">
        <v>9398</v>
      </c>
      <c r="B10" s="29">
        <v>315</v>
      </c>
      <c r="C10" s="29">
        <v>250</v>
      </c>
      <c r="D10" s="33" t="s">
        <v>33</v>
      </c>
      <c r="E10" s="37">
        <f>_xlfn.XLOOKUP(F10,Inventory!$G$2:$G$20,Inventory!$E$2:$E$20,"Not found",0)</f>
        <v>60</v>
      </c>
      <c r="F10" s="33" t="str">
        <f t="shared" si="0"/>
        <v>9398-315-250-M</v>
      </c>
      <c r="G10" s="33" t="str">
        <f t="shared" si="1"/>
        <v>9398/315/250</v>
      </c>
      <c r="I10" s="27" t="s">
        <v>78</v>
      </c>
      <c r="J10">
        <v>3</v>
      </c>
    </row>
    <row r="11" spans="1:42">
      <c r="A11" s="29">
        <v>9245</v>
      </c>
      <c r="B11" s="29">
        <v>300</v>
      </c>
      <c r="C11" s="29">
        <v>800</v>
      </c>
      <c r="D11" s="33">
        <v>34</v>
      </c>
      <c r="E11" s="37">
        <f>_xlfn.XLOOKUP(F11,Inventory!$G$2:$G$20,Inventory!$E$2:$E$20,"Not found",0)</f>
        <v>45</v>
      </c>
      <c r="F11" s="33" t="str">
        <f t="shared" si="0"/>
        <v>9245-300-800-34</v>
      </c>
      <c r="G11" s="33" t="str">
        <f t="shared" si="1"/>
        <v>9245/300/800</v>
      </c>
      <c r="I11" s="27" t="s">
        <v>64</v>
      </c>
      <c r="J11">
        <v>19</v>
      </c>
    </row>
    <row r="12" spans="1:42">
      <c r="A12" s="29">
        <v>9245</v>
      </c>
      <c r="B12" s="29">
        <v>300</v>
      </c>
      <c r="C12" s="29">
        <v>400</v>
      </c>
      <c r="D12" s="33">
        <v>40</v>
      </c>
      <c r="E12" s="37">
        <f>_xlfn.XLOOKUP(F12,Inventory!$G$2:$G$20,Inventory!$E$2:$E$20,"Not found",0)</f>
        <v>39</v>
      </c>
      <c r="F12" s="33" t="str">
        <f t="shared" si="0"/>
        <v>9245-300-400-40</v>
      </c>
      <c r="G12" s="33" t="str">
        <f t="shared" si="1"/>
        <v>9245/300/400</v>
      </c>
    </row>
    <row r="13" spans="1:42">
      <c r="A13" s="29">
        <v>9245</v>
      </c>
      <c r="B13" s="29">
        <v>300</v>
      </c>
      <c r="C13" s="29">
        <v>400</v>
      </c>
      <c r="D13" s="33">
        <v>32</v>
      </c>
      <c r="E13" s="37">
        <f>_xlfn.XLOOKUP(F13,Inventory!$G$2:$G$20,Inventory!$E$2:$E$20,"Not found",0)</f>
        <v>37</v>
      </c>
      <c r="F13" s="33" t="str">
        <f t="shared" si="0"/>
        <v>9245-300-400-32</v>
      </c>
      <c r="G13" s="33" t="str">
        <f t="shared" si="1"/>
        <v>9245/300/400</v>
      </c>
    </row>
    <row r="14" spans="1:42">
      <c r="A14" s="29">
        <v>9398</v>
      </c>
      <c r="B14" s="29">
        <v>315</v>
      </c>
      <c r="C14" s="29">
        <v>250</v>
      </c>
      <c r="D14" s="33" t="s">
        <v>34</v>
      </c>
      <c r="E14" s="37">
        <f>_xlfn.XLOOKUP(F14,Inventory!$G$2:$G$20,Inventory!$E$2:$E$20,"Not found",0)</f>
        <v>35</v>
      </c>
      <c r="F14" s="33" t="str">
        <f t="shared" si="0"/>
        <v>9398-315-250-S</v>
      </c>
      <c r="G14" s="33" t="str">
        <f t="shared" si="1"/>
        <v>9398/315/250</v>
      </c>
    </row>
    <row r="15" spans="1:42">
      <c r="A15" s="29">
        <v>9245</v>
      </c>
      <c r="B15" s="29">
        <v>300</v>
      </c>
      <c r="C15" s="29">
        <v>800</v>
      </c>
      <c r="D15" s="33">
        <v>36</v>
      </c>
      <c r="E15" s="37">
        <f>_xlfn.XLOOKUP(F15,Inventory!$G$2:$G$20,Inventory!$E$2:$E$20,"Not found",0)</f>
        <v>34</v>
      </c>
      <c r="F15" s="33" t="str">
        <f t="shared" si="0"/>
        <v>9245-300-800-36</v>
      </c>
      <c r="G15" s="33" t="str">
        <f t="shared" si="1"/>
        <v>9245/300/800</v>
      </c>
    </row>
    <row r="16" spans="1:42">
      <c r="A16" s="29">
        <v>9245</v>
      </c>
      <c r="B16" s="29">
        <v>300</v>
      </c>
      <c r="C16" s="29">
        <v>800</v>
      </c>
      <c r="D16" s="33">
        <v>38</v>
      </c>
      <c r="E16" s="37">
        <f>_xlfn.XLOOKUP(F16,Inventory!$G$2:$G$20,Inventory!$E$2:$E$20,"Not found",0)</f>
        <v>25</v>
      </c>
      <c r="F16" s="33" t="str">
        <f t="shared" si="0"/>
        <v>9245-300-800-38</v>
      </c>
      <c r="G16" s="33" t="str">
        <f t="shared" si="1"/>
        <v>9245/300/800</v>
      </c>
    </row>
    <row r="17" spans="1:7">
      <c r="A17" s="29">
        <v>9245</v>
      </c>
      <c r="B17" s="29">
        <v>300</v>
      </c>
      <c r="C17" s="29">
        <v>800</v>
      </c>
      <c r="D17" s="33">
        <v>32</v>
      </c>
      <c r="E17" s="37">
        <f>_xlfn.XLOOKUP(F17,Inventory!$G$2:$G$20,Inventory!$E$2:$E$20,"Not found",0)</f>
        <v>23</v>
      </c>
      <c r="F17" s="33" t="str">
        <f t="shared" si="0"/>
        <v>9245-300-800-32</v>
      </c>
      <c r="G17" s="33" t="str">
        <f t="shared" si="1"/>
        <v>9245/300/800</v>
      </c>
    </row>
    <row r="18" spans="1:7">
      <c r="A18" s="29">
        <v>9245</v>
      </c>
      <c r="B18" s="29">
        <v>300</v>
      </c>
      <c r="C18" s="29">
        <v>400</v>
      </c>
      <c r="D18" s="33">
        <v>38</v>
      </c>
      <c r="E18" s="37">
        <f>_xlfn.XLOOKUP(F18,Inventory!$G$2:$G$20,Inventory!$E$2:$E$20,"Not found",0)</f>
        <v>12</v>
      </c>
      <c r="F18" s="33" t="str">
        <f t="shared" si="0"/>
        <v>9245-300-400-38</v>
      </c>
      <c r="G18" s="33" t="str">
        <f t="shared" si="1"/>
        <v>9245/300/400</v>
      </c>
    </row>
    <row r="19" spans="1:7">
      <c r="A19" s="29">
        <v>9245</v>
      </c>
      <c r="B19" s="29">
        <v>300</v>
      </c>
      <c r="C19" s="29">
        <v>400</v>
      </c>
      <c r="D19" s="33">
        <v>34</v>
      </c>
      <c r="E19" s="37">
        <f>_xlfn.XLOOKUP(F19,Inventory!$G$2:$G$20,Inventory!$E$2:$E$20,"Not found",0)</f>
        <v>8</v>
      </c>
      <c r="F19" s="33" t="str">
        <f t="shared" si="0"/>
        <v>9245-300-400-34</v>
      </c>
      <c r="G19" s="33" t="str">
        <f t="shared" si="1"/>
        <v>9245/300/400</v>
      </c>
    </row>
    <row r="20" spans="1:7">
      <c r="A20" s="29">
        <v>9245</v>
      </c>
      <c r="B20" s="29">
        <v>300</v>
      </c>
      <c r="C20" s="29">
        <v>800</v>
      </c>
      <c r="D20" s="33">
        <v>44</v>
      </c>
      <c r="E20" s="37">
        <f>_xlfn.XLOOKUP(F20,Inventory!$G$2:$G$20,Inventory!$E$2:$E$20,"Not found",0)</f>
        <v>6</v>
      </c>
      <c r="F20" s="33" t="str">
        <f t="shared" si="0"/>
        <v>9245-300-800-44</v>
      </c>
      <c r="G20" s="33" t="str">
        <f t="shared" si="1"/>
        <v>9245/300/800</v>
      </c>
    </row>
    <row r="38" spans="12:15" ht="14.25" customHeight="1"/>
    <row r="39" spans="12:15" hidden="1">
      <c r="L39" s="1"/>
    </row>
    <row r="44" spans="12:15" hidden="1">
      <c r="O44" s="1"/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09D4-4F24-4999-8920-EA5A90FF6002}">
  <dimension ref="A1:E6"/>
  <sheetViews>
    <sheetView workbookViewId="0">
      <selection activeCell="J21" sqref="J21"/>
    </sheetView>
  </sheetViews>
  <sheetFormatPr defaultColWidth="11.5546875" defaultRowHeight="14.4"/>
  <cols>
    <col min="3" max="3" width="23.33203125" bestFit="1" customWidth="1"/>
    <col min="6" max="6" width="11.109375" customWidth="1"/>
    <col min="262" max="262" width="11.109375" customWidth="1"/>
    <col min="518" max="518" width="11.109375" customWidth="1"/>
    <col min="774" max="774" width="11.109375" customWidth="1"/>
    <col min="1030" max="1030" width="11.109375" customWidth="1"/>
    <col min="1286" max="1286" width="11.109375" customWidth="1"/>
    <col min="1542" max="1542" width="11.109375" customWidth="1"/>
    <col min="1798" max="1798" width="11.109375" customWidth="1"/>
    <col min="2054" max="2054" width="11.109375" customWidth="1"/>
    <col min="2310" max="2310" width="11.109375" customWidth="1"/>
    <col min="2566" max="2566" width="11.109375" customWidth="1"/>
    <col min="2822" max="2822" width="11.109375" customWidth="1"/>
    <col min="3078" max="3078" width="11.109375" customWidth="1"/>
    <col min="3334" max="3334" width="11.109375" customWidth="1"/>
    <col min="3590" max="3590" width="11.109375" customWidth="1"/>
    <col min="3846" max="3846" width="11.109375" customWidth="1"/>
    <col min="4102" max="4102" width="11.109375" customWidth="1"/>
    <col min="4358" max="4358" width="11.109375" customWidth="1"/>
    <col min="4614" max="4614" width="11.109375" customWidth="1"/>
    <col min="4870" max="4870" width="11.109375" customWidth="1"/>
    <col min="5126" max="5126" width="11.109375" customWidth="1"/>
    <col min="5382" max="5382" width="11.109375" customWidth="1"/>
    <col min="5638" max="5638" width="11.109375" customWidth="1"/>
    <col min="5894" max="5894" width="11.109375" customWidth="1"/>
    <col min="6150" max="6150" width="11.109375" customWidth="1"/>
    <col min="6406" max="6406" width="11.109375" customWidth="1"/>
    <col min="6662" max="6662" width="11.109375" customWidth="1"/>
    <col min="6918" max="6918" width="11.109375" customWidth="1"/>
    <col min="7174" max="7174" width="11.109375" customWidth="1"/>
    <col min="7430" max="7430" width="11.109375" customWidth="1"/>
    <col min="7686" max="7686" width="11.109375" customWidth="1"/>
    <col min="7942" max="7942" width="11.109375" customWidth="1"/>
    <col min="8198" max="8198" width="11.109375" customWidth="1"/>
    <col min="8454" max="8454" width="11.109375" customWidth="1"/>
    <col min="8710" max="8710" width="11.109375" customWidth="1"/>
    <col min="8966" max="8966" width="11.109375" customWidth="1"/>
    <col min="9222" max="9222" width="11.109375" customWidth="1"/>
    <col min="9478" max="9478" width="11.109375" customWidth="1"/>
    <col min="9734" max="9734" width="11.109375" customWidth="1"/>
    <col min="9990" max="9990" width="11.109375" customWidth="1"/>
    <col min="10246" max="10246" width="11.109375" customWidth="1"/>
    <col min="10502" max="10502" width="11.109375" customWidth="1"/>
    <col min="10758" max="10758" width="11.109375" customWidth="1"/>
    <col min="11014" max="11014" width="11.109375" customWidth="1"/>
    <col min="11270" max="11270" width="11.109375" customWidth="1"/>
    <col min="11526" max="11526" width="11.109375" customWidth="1"/>
    <col min="11782" max="11782" width="11.109375" customWidth="1"/>
    <col min="12038" max="12038" width="11.109375" customWidth="1"/>
    <col min="12294" max="12294" width="11.109375" customWidth="1"/>
    <col min="12550" max="12550" width="11.109375" customWidth="1"/>
    <col min="12806" max="12806" width="11.109375" customWidth="1"/>
    <col min="13062" max="13062" width="11.109375" customWidth="1"/>
    <col min="13318" max="13318" width="11.109375" customWidth="1"/>
    <col min="13574" max="13574" width="11.109375" customWidth="1"/>
    <col min="13830" max="13830" width="11.109375" customWidth="1"/>
    <col min="14086" max="14086" width="11.109375" customWidth="1"/>
    <col min="14342" max="14342" width="11.109375" customWidth="1"/>
    <col min="14598" max="14598" width="11.109375" customWidth="1"/>
    <col min="14854" max="14854" width="11.109375" customWidth="1"/>
    <col min="15110" max="15110" width="11.109375" customWidth="1"/>
    <col min="15366" max="15366" width="11.109375" customWidth="1"/>
    <col min="15622" max="15622" width="11.109375" customWidth="1"/>
    <col min="15878" max="15878" width="11.109375" customWidth="1"/>
    <col min="16134" max="16134" width="11.109375" customWidth="1"/>
  </cols>
  <sheetData>
    <row r="1" spans="1:5">
      <c r="A1" s="2" t="s">
        <v>45</v>
      </c>
      <c r="B1" s="2" t="s">
        <v>46</v>
      </c>
      <c r="C1" s="2" t="s">
        <v>47</v>
      </c>
      <c r="D1" s="2" t="s">
        <v>48</v>
      </c>
      <c r="E1" s="2"/>
    </row>
    <row r="2" spans="1:5">
      <c r="A2" t="s">
        <v>49</v>
      </c>
      <c r="B2">
        <v>154</v>
      </c>
      <c r="C2" t="s">
        <v>50</v>
      </c>
      <c r="D2" t="s">
        <v>51</v>
      </c>
    </row>
    <row r="3" spans="1:5">
      <c r="A3" t="s">
        <v>52</v>
      </c>
      <c r="B3">
        <v>6578</v>
      </c>
      <c r="C3" t="s">
        <v>53</v>
      </c>
      <c r="D3" t="s">
        <v>51</v>
      </c>
    </row>
    <row r="4" spans="1:5">
      <c r="A4" t="s">
        <v>54</v>
      </c>
      <c r="B4">
        <v>1175</v>
      </c>
      <c r="C4" t="s">
        <v>55</v>
      </c>
      <c r="D4" t="s">
        <v>51</v>
      </c>
    </row>
    <row r="5" spans="1:5">
      <c r="A5" t="s">
        <v>56</v>
      </c>
      <c r="B5">
        <v>1485</v>
      </c>
      <c r="C5" t="s">
        <v>57</v>
      </c>
      <c r="D5" t="s">
        <v>51</v>
      </c>
    </row>
    <row r="6" spans="1:5">
      <c r="A6" t="s">
        <v>58</v>
      </c>
      <c r="B6">
        <v>7774</v>
      </c>
      <c r="C6" t="s">
        <v>59</v>
      </c>
      <c r="D6" t="s">
        <v>51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c200e14e-3853-4e4d-b591-afc5a733c4b0}" enabled="1" method="Privileged" siteId="{c8e8bdb6-8e7c-41d5-bc41-37fff3c33b7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PRUEBA</vt:lpstr>
      <vt:lpstr>Inventory</vt:lpstr>
      <vt:lpstr>Inventory control</vt:lpstr>
      <vt:lpstr>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 Velez Aguiar</dc:creator>
  <cp:lastModifiedBy>Adrián del Olmo</cp:lastModifiedBy>
  <dcterms:created xsi:type="dcterms:W3CDTF">2024-10-25T11:04:15Z</dcterms:created>
  <dcterms:modified xsi:type="dcterms:W3CDTF">2024-10-28T13:46:37Z</dcterms:modified>
</cp:coreProperties>
</file>