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7038C52-49C0-4935-8045-E4674BCC43F6}" xr6:coauthVersionLast="31" xr6:coauthVersionMax="31" xr10:uidLastSave="{00000000-0000-0000-0000-000000000000}"/>
  <bookViews>
    <workbookView minimized="1" xWindow="0" yWindow="0" windowWidth="22260" windowHeight="12645" activeTab="2" xr2:uid="{00000000-000D-0000-FFFF-FFFF00000000}"/>
  </bookViews>
  <sheets>
    <sheet name="loadWave" sheetId="1" r:id="rId1"/>
    <sheet name="freqDomain" sheetId="3" r:id="rId2"/>
    <sheet name="onSetDetection" sheetId="4" r:id="rId3"/>
    <sheet name="FinalSpeedup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7" i="5"/>
  <c r="G6" i="5"/>
  <c r="G5" i="5"/>
  <c r="G4" i="5"/>
  <c r="C8" i="5"/>
  <c r="C7" i="5"/>
  <c r="C6" i="5"/>
  <c r="C5" i="5"/>
  <c r="C4" i="5"/>
  <c r="E6" i="1"/>
  <c r="E5" i="1"/>
  <c r="E4" i="1"/>
  <c r="E3" i="1"/>
  <c r="D6" i="1"/>
  <c r="D5" i="1"/>
  <c r="D4" i="1"/>
  <c r="D3" i="1"/>
</calcChain>
</file>

<file path=xl/sharedStrings.xml><?xml version="1.0" encoding="utf-8"?>
<sst xmlns="http://schemas.openxmlformats.org/spreadsheetml/2006/main" count="200" uniqueCount="62">
  <si>
    <t>Sequential</t>
  </si>
  <si>
    <t>No.Cores</t>
  </si>
  <si>
    <t>Speedup</t>
  </si>
  <si>
    <t>Parallel</t>
  </si>
  <si>
    <t>Speedup (ms)</t>
  </si>
  <si>
    <t>Speedup (times)</t>
  </si>
  <si>
    <t>15.4 ms</t>
  </si>
  <si>
    <t>8.8 ms</t>
  </si>
  <si>
    <t>4.9 ms</t>
  </si>
  <si>
    <t>3.9 ms</t>
  </si>
  <si>
    <t>Doneover100tests</t>
  </si>
  <si>
    <t>6.9ms</t>
  </si>
  <si>
    <t>Loop No.</t>
  </si>
  <si>
    <t>Loop 1</t>
  </si>
  <si>
    <t>Loop 2</t>
  </si>
  <si>
    <t>Loop 3</t>
  </si>
  <si>
    <t>timeFreq</t>
  </si>
  <si>
    <t>Loop 1 + 2 (Parallel.For)</t>
  </si>
  <si>
    <t>Loop 1 + 2 (Custom Partition)</t>
  </si>
  <si>
    <t>Invoke Recusion</t>
  </si>
  <si>
    <t>Parallel (long)</t>
  </si>
  <si>
    <t>timeFreq-fft (long)</t>
  </si>
  <si>
    <t>timeFreq-fft (short)</t>
  </si>
  <si>
    <t>Loop2 - Inner1</t>
  </si>
  <si>
    <t>Loop2 - Inner2</t>
  </si>
  <si>
    <t>Loop2 - Outer(Atomic)</t>
  </si>
  <si>
    <t>Loop2 - Outer(Local Vars-Atomic)</t>
  </si>
  <si>
    <t>Loop2 - Outer(Local Vars-Lock)</t>
  </si>
  <si>
    <t>timeFreq-stft (short)</t>
  </si>
  <si>
    <t>timeFreq-stft (long)</t>
  </si>
  <si>
    <t>Loop 3 - Outer</t>
  </si>
  <si>
    <t>Loop 3 - Inner</t>
  </si>
  <si>
    <t>Loop 3 - (Permutation)</t>
  </si>
  <si>
    <t>timeFreq-stft (short) - Loop 3</t>
  </si>
  <si>
    <t>timeFreq-stft (long) - Loop 3</t>
  </si>
  <si>
    <t>timeFreq-stft (short) - Loop 1</t>
  </si>
  <si>
    <t>timeFreq-stft (long) - Loop 1</t>
  </si>
  <si>
    <t>freqDomain (short)</t>
  </si>
  <si>
    <t>freqDomain (long)</t>
  </si>
  <si>
    <t>Target</t>
  </si>
  <si>
    <t>PixelArray</t>
  </si>
  <si>
    <t>Loop 1 (Permutation)</t>
  </si>
  <si>
    <t>Original Sequential</t>
  </si>
  <si>
    <t>AlteredSequential</t>
  </si>
  <si>
    <t>N/A</t>
  </si>
  <si>
    <t>Loop 2 - Inner 1 Fuse</t>
  </si>
  <si>
    <t>Outloop big alteration array</t>
  </si>
  <si>
    <t>Outloop big alteration dcit</t>
  </si>
  <si>
    <t>Outloop big alteration dict</t>
  </si>
  <si>
    <t>Loop 3 Inner</t>
  </si>
  <si>
    <t>Loop 3 Separate and remove lock</t>
  </si>
  <si>
    <t>Double check fft alterations</t>
  </si>
  <si>
    <t>Loop1 (HFC)</t>
  </si>
  <si>
    <t>Loop2 (Fusion-Twiddles&amp;compX)</t>
  </si>
  <si>
    <t>Loop3 (Dist)</t>
  </si>
  <si>
    <t>Core No.</t>
  </si>
  <si>
    <t>Ex Time</t>
  </si>
  <si>
    <t>Short</t>
  </si>
  <si>
    <t>Long</t>
  </si>
  <si>
    <t xml:space="preserve">Sequential: </t>
  </si>
  <si>
    <t>onSetDetection (short)</t>
  </si>
  <si>
    <t>onSetDetection 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</si>
</sst>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5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1" fillId="4" borderId="1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loadWave</a:t>
            </a:r>
            <a:r>
              <a:rPr lang="en-AU" baseline="0"/>
              <a:t> Speedup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loadWave!$A$3:$A$6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loadWave!$E$3:$E$6</c:f>
              <c:numCache>
                <c:formatCode>General</c:formatCode>
                <c:ptCount val="4"/>
                <c:pt idx="0">
                  <c:v>0.44805194805194809</c:v>
                </c:pt>
                <c:pt idx="1">
                  <c:v>0.78409090909090906</c:v>
                </c:pt>
                <c:pt idx="2">
                  <c:v>1.4081632653061225</c:v>
                </c:pt>
                <c:pt idx="3">
                  <c:v>1.7692307692307694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4-485F-B77A-45868ECC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82384"/>
        <c:axId val="517685336"/>
      </c:scatterChart>
      <c:valAx>
        <c:axId val="51768238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5336"/>
        <c:crosses val="autoZero"/>
        <c:crossBetween val="midCat"/>
      </c:valAx>
      <c:valAx>
        <c:axId val="517685336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Speedup</a:t>
            </a:r>
            <a:r>
              <a:rPr lang="en-AU" baseline="0"/>
              <a:t> Curve - Short WAV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FinalSpeedup!$A$4:$A$8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FinalSpeedup!$C$4:$C$8</c:f>
              <c:numCache>
                <c:formatCode>General</c:formatCode>
                <c:ptCount val="5"/>
                <c:pt idx="0">
                  <c:v>0.93091968372867251</c:v>
                </c:pt>
                <c:pt idx="1">
                  <c:v>1.3236686390532544</c:v>
                </c:pt>
                <c:pt idx="2">
                  <c:v>1.5259208731241474</c:v>
                </c:pt>
                <c:pt idx="3">
                  <c:v>1.5406336088154271</c:v>
                </c:pt>
                <c:pt idx="4">
                  <c:v>1.5480968858131487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3B7-9E38-C34FD938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38008"/>
        <c:axId val="667538336"/>
      </c:lineChart>
      <c:catAx>
        <c:axId val="6675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8336"/>
        <c:crosses val="autoZero"/>
        <c:auto val="1"/>
        <c:lblAlgn val="ctr"/>
        <c:lblOffset val="100"/>
        <c:noMultiLvlLbl val="0"/>
      </c:catAx>
      <c:valAx>
        <c:axId val="667538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Speedup</a:t>
            </a:r>
            <a:r>
              <a:rPr lang="en-AU" baseline="0"/>
              <a:t> Curve - Long WAV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FinalSpeedup!$A$4:$A$8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FinalSpeedup!$G$4:$G$8</c:f>
              <c:numCache>
                <c:formatCode>General</c:formatCode>
                <c:ptCount val="5"/>
                <c:pt idx="0">
                  <c:v>0.98211745580166632</c:v>
                </c:pt>
                <c:pt idx="1">
                  <c:v>1.3001721726030346</c:v>
                </c:pt>
                <c:pt idx="2">
                  <c:v>1.4626838569093881</c:v>
                </c:pt>
                <c:pt idx="3">
                  <c:v>1.4977686872443288</c:v>
                </c:pt>
                <c:pt idx="4">
                  <c:v>1.5090863673265471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A-498F-9C64-420A1674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38008"/>
        <c:axId val="667538336"/>
      </c:lineChart>
      <c:catAx>
        <c:axId val="6675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8336"/>
        <c:crosses val="autoZero"/>
        <c:auto val="1"/>
        <c:lblAlgn val="ctr"/>
        <c:lblOffset val="100"/>
        <c:noMultiLvlLbl val="0"/>
      </c:catAx>
      <c:valAx>
        <c:axId val="667538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61912</xdr:rowOff>
    </xdr:from>
    <xdr:to>
      <xdr:col>13</xdr:col>
      <xdr:colOff>114300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24746-2EB9-471A-973C-6712DC03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12</xdr:row>
      <xdr:rowOff>109537</xdr:rowOff>
    </xdr:from>
    <xdr:to>
      <xdr:col>6</xdr:col>
      <xdr:colOff>376237</xdr:colOff>
      <xdr:row>26</xdr:row>
      <xdr:rowOff>178537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9EA5B-BAD7-463E-A3E3-668CCE10E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12</xdr:row>
      <xdr:rowOff>142875</xdr:rowOff>
    </xdr:from>
    <xdr:to>
      <xdr:col>14</xdr:col>
      <xdr:colOff>571500</xdr:colOff>
      <xdr:row>27</xdr:row>
      <xdr:rowOff>21375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423EB-D955-428B-804F-D82053EE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C6" sqref="C6"/>
    </sheetView>
  </sheetViews>
  <sheetFormatPr defaultRowHeight="15" x14ac:dyDescent="0.25"/>
  <cols>
    <col min="1" max="1" width="14.28515625" customWidth="1"/>
    <col min="2" max="2" width="14.7109375" customWidth="1"/>
    <col min="3" max="3" width="17" customWidth="1"/>
    <col min="4" max="4" width="13.7109375" customWidth="1"/>
    <col min="5" max="5" width="19.42578125" customWidth="1"/>
  </cols>
  <sheetData>
    <row r="1" spans="1:7" x14ac:dyDescent="0.25">
      <c r="B1" s="1"/>
      <c r="C1" s="1"/>
      <c r="D1" s="1"/>
      <c r="G1" t="s">
        <v>10</v>
      </c>
    </row>
    <row r="2" spans="1:7" x14ac:dyDescent="0.25">
      <c r="A2" s="7" t="s">
        <v>1</v>
      </c>
      <c r="B2" s="7" t="s">
        <v>0</v>
      </c>
      <c r="C2" s="7" t="s">
        <v>3</v>
      </c>
      <c r="D2" s="7" t="s">
        <v>4</v>
      </c>
      <c r="E2" s="7" t="s">
        <v>5</v>
      </c>
    </row>
    <row r="3" spans="1:7" x14ac:dyDescent="0.25">
      <c r="A3" s="8">
        <v>1</v>
      </c>
      <c r="B3" s="30" t="s">
        <v>11</v>
      </c>
      <c r="C3" s="1" t="s">
        <v>6</v>
      </c>
      <c r="D3" s="1">
        <f>6.9-15.4</f>
        <v>-8.5</v>
      </c>
      <c r="E3" s="1">
        <f>6.9/15.4</f>
        <v>0.44805194805194809</v>
      </c>
    </row>
    <row r="4" spans="1:7" x14ac:dyDescent="0.25">
      <c r="A4" s="9">
        <v>2</v>
      </c>
      <c r="B4" s="30"/>
      <c r="C4" s="10" t="s">
        <v>7</v>
      </c>
      <c r="D4" s="10">
        <f>6.9-8.8</f>
        <v>-1.9000000000000004</v>
      </c>
      <c r="E4" s="10">
        <f>6.9/8.8</f>
        <v>0.78409090909090906</v>
      </c>
    </row>
    <row r="5" spans="1:7" x14ac:dyDescent="0.25">
      <c r="A5" s="9">
        <v>4</v>
      </c>
      <c r="B5" s="30"/>
      <c r="C5" s="1" t="s">
        <v>8</v>
      </c>
      <c r="D5" s="1">
        <f>6.9-4.9</f>
        <v>2</v>
      </c>
      <c r="E5" s="1">
        <f>6.9/4.9</f>
        <v>1.4081632653061225</v>
      </c>
    </row>
    <row r="6" spans="1:7" x14ac:dyDescent="0.25">
      <c r="A6" s="9">
        <v>6</v>
      </c>
      <c r="B6" s="30"/>
      <c r="C6" s="10" t="s">
        <v>9</v>
      </c>
      <c r="D6" s="10">
        <f>6.9-3.9</f>
        <v>3.0000000000000004</v>
      </c>
      <c r="E6" s="10">
        <f>6.9/3.9</f>
        <v>1.7692307692307694</v>
      </c>
    </row>
    <row r="11" spans="1:7" x14ac:dyDescent="0.25">
      <c r="B11" s="2"/>
    </row>
    <row r="12" spans="1:7" x14ac:dyDescent="0.25">
      <c r="B12" s="2"/>
    </row>
    <row r="13" spans="1:7" x14ac:dyDescent="0.25">
      <c r="B13" s="2"/>
    </row>
    <row r="14" spans="1:7" x14ac:dyDescent="0.25">
      <c r="B14" s="2"/>
    </row>
  </sheetData>
  <mergeCells count="1">
    <mergeCell ref="B3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8F06-98C1-4BD3-9BEE-19A8B535F56F}">
  <dimension ref="A1:G48"/>
  <sheetViews>
    <sheetView workbookViewId="0">
      <selection activeCell="I23" sqref="I23"/>
    </sheetView>
  </sheetViews>
  <sheetFormatPr defaultRowHeight="15" x14ac:dyDescent="0.25"/>
  <cols>
    <col min="1" max="1" width="30.85546875" customWidth="1"/>
    <col min="2" max="2" width="14.7109375" customWidth="1"/>
    <col min="3" max="3" width="17" customWidth="1"/>
    <col min="4" max="4" width="13.7109375" customWidth="1"/>
    <col min="5" max="5" width="30.85546875" customWidth="1"/>
    <col min="6" max="6" width="14.7109375" customWidth="1"/>
    <col min="7" max="7" width="17" customWidth="1"/>
  </cols>
  <sheetData>
    <row r="1" spans="1:7" x14ac:dyDescent="0.25">
      <c r="A1" s="32" t="s">
        <v>16</v>
      </c>
      <c r="B1" s="32"/>
      <c r="C1" s="32"/>
      <c r="D1" s="2"/>
      <c r="E1" s="32" t="s">
        <v>33</v>
      </c>
      <c r="F1" s="32"/>
      <c r="G1" s="32"/>
    </row>
    <row r="2" spans="1:7" x14ac:dyDescent="0.25">
      <c r="A2" s="7" t="s">
        <v>12</v>
      </c>
      <c r="B2" s="7" t="s">
        <v>0</v>
      </c>
      <c r="C2" s="7" t="s">
        <v>3</v>
      </c>
      <c r="E2" s="7" t="s">
        <v>12</v>
      </c>
      <c r="F2" s="7" t="s">
        <v>0</v>
      </c>
      <c r="G2" s="7" t="s">
        <v>3</v>
      </c>
    </row>
    <row r="3" spans="1:7" x14ac:dyDescent="0.25">
      <c r="A3" s="16" t="s">
        <v>13</v>
      </c>
      <c r="B3" s="33">
        <v>911</v>
      </c>
      <c r="C3" s="1">
        <v>926</v>
      </c>
      <c r="E3" s="17" t="s">
        <v>30</v>
      </c>
      <c r="F3" s="35">
        <v>911</v>
      </c>
      <c r="G3" s="11">
        <v>904</v>
      </c>
    </row>
    <row r="4" spans="1:7" x14ac:dyDescent="0.25">
      <c r="A4" s="17" t="s">
        <v>14</v>
      </c>
      <c r="B4" s="34"/>
      <c r="C4" s="1">
        <v>918</v>
      </c>
      <c r="E4" s="17" t="s">
        <v>31</v>
      </c>
      <c r="F4" s="36"/>
      <c r="G4" s="11">
        <v>913</v>
      </c>
    </row>
    <row r="5" spans="1:7" x14ac:dyDescent="0.25">
      <c r="A5" s="17" t="s">
        <v>15</v>
      </c>
      <c r="B5" s="34"/>
      <c r="C5" s="1">
        <v>926</v>
      </c>
      <c r="E5" s="17" t="s">
        <v>32</v>
      </c>
      <c r="F5" s="36"/>
      <c r="G5" s="11">
        <v>900</v>
      </c>
    </row>
    <row r="6" spans="1:7" x14ac:dyDescent="0.25">
      <c r="A6" s="17" t="s">
        <v>17</v>
      </c>
      <c r="B6" s="34"/>
      <c r="C6" s="1">
        <v>912</v>
      </c>
      <c r="E6" s="31" t="s">
        <v>34</v>
      </c>
      <c r="F6" s="31"/>
      <c r="G6" s="31"/>
    </row>
    <row r="7" spans="1:7" x14ac:dyDescent="0.25">
      <c r="A7" s="17" t="s">
        <v>18</v>
      </c>
      <c r="B7" s="34"/>
      <c r="C7" s="1">
        <v>919</v>
      </c>
      <c r="E7" s="21" t="s">
        <v>12</v>
      </c>
      <c r="F7" s="21" t="s">
        <v>0</v>
      </c>
      <c r="G7" s="21" t="s">
        <v>3</v>
      </c>
    </row>
    <row r="8" spans="1:7" x14ac:dyDescent="0.25">
      <c r="E8" s="17" t="s">
        <v>30</v>
      </c>
      <c r="F8" s="12">
        <v>5991</v>
      </c>
      <c r="G8" s="1">
        <v>5982</v>
      </c>
    </row>
    <row r="9" spans="1:7" x14ac:dyDescent="0.25">
      <c r="A9" s="32" t="s">
        <v>22</v>
      </c>
      <c r="B9" s="32"/>
      <c r="C9" s="32"/>
      <c r="E9" s="17" t="s">
        <v>31</v>
      </c>
      <c r="F9" s="13"/>
      <c r="G9" s="1">
        <v>6058</v>
      </c>
    </row>
    <row r="10" spans="1:7" x14ac:dyDescent="0.25">
      <c r="A10" s="7" t="s">
        <v>12</v>
      </c>
      <c r="B10" s="7" t="s">
        <v>0</v>
      </c>
      <c r="C10" s="7" t="s">
        <v>3</v>
      </c>
      <c r="E10" s="17" t="s">
        <v>32</v>
      </c>
      <c r="G10" s="1">
        <v>5961</v>
      </c>
    </row>
    <row r="11" spans="1:7" x14ac:dyDescent="0.25">
      <c r="A11" s="16" t="s">
        <v>13</v>
      </c>
      <c r="B11" s="33">
        <v>911</v>
      </c>
      <c r="C11" s="1">
        <v>9208</v>
      </c>
    </row>
    <row r="12" spans="1:7" x14ac:dyDescent="0.25">
      <c r="A12" s="17" t="s">
        <v>14</v>
      </c>
      <c r="B12" s="34"/>
      <c r="C12" s="1">
        <v>9737</v>
      </c>
    </row>
    <row r="13" spans="1:7" x14ac:dyDescent="0.25">
      <c r="A13" s="17" t="s">
        <v>19</v>
      </c>
      <c r="B13" s="34"/>
      <c r="C13" s="1">
        <v>2114</v>
      </c>
      <c r="E13" s="32" t="s">
        <v>35</v>
      </c>
      <c r="F13" s="32"/>
      <c r="G13" s="32"/>
    </row>
    <row r="14" spans="1:7" x14ac:dyDescent="0.25">
      <c r="A14" s="32" t="s">
        <v>21</v>
      </c>
      <c r="B14" s="32"/>
      <c r="C14" s="32"/>
      <c r="E14" s="7" t="s">
        <v>12</v>
      </c>
      <c r="F14" s="7" t="s">
        <v>0</v>
      </c>
      <c r="G14" s="7" t="s">
        <v>3</v>
      </c>
    </row>
    <row r="15" spans="1:7" x14ac:dyDescent="0.25">
      <c r="A15" s="21" t="s">
        <v>12</v>
      </c>
      <c r="B15" s="21" t="s">
        <v>0</v>
      </c>
      <c r="C15" s="21" t="s">
        <v>20</v>
      </c>
      <c r="E15" s="16" t="s">
        <v>13</v>
      </c>
      <c r="F15" s="19">
        <v>911</v>
      </c>
      <c r="G15" s="1">
        <v>916</v>
      </c>
    </row>
    <row r="16" spans="1:7" x14ac:dyDescent="0.25">
      <c r="A16" s="16" t="s">
        <v>13</v>
      </c>
      <c r="B16" s="33">
        <v>5991</v>
      </c>
      <c r="C16" s="1">
        <v>56255</v>
      </c>
      <c r="E16" s="31" t="s">
        <v>36</v>
      </c>
      <c r="F16" s="31"/>
      <c r="G16" s="31"/>
    </row>
    <row r="17" spans="1:7" x14ac:dyDescent="0.25">
      <c r="A17" s="17" t="s">
        <v>14</v>
      </c>
      <c r="B17" s="34"/>
      <c r="C17" s="1">
        <v>63183</v>
      </c>
      <c r="E17" s="21" t="s">
        <v>12</v>
      </c>
      <c r="F17" s="21" t="s">
        <v>0</v>
      </c>
      <c r="G17" s="21" t="s">
        <v>3</v>
      </c>
    </row>
    <row r="18" spans="1:7" x14ac:dyDescent="0.25">
      <c r="A18" s="17" t="s">
        <v>19</v>
      </c>
      <c r="B18" s="34"/>
      <c r="C18" s="1">
        <v>12661</v>
      </c>
      <c r="E18" s="16" t="s">
        <v>13</v>
      </c>
      <c r="F18" s="14">
        <v>5991</v>
      </c>
      <c r="G18" s="1">
        <v>6128</v>
      </c>
    </row>
    <row r="20" spans="1:7" x14ac:dyDescent="0.25">
      <c r="A20" s="32" t="s">
        <v>28</v>
      </c>
      <c r="B20" s="32"/>
      <c r="C20" s="32"/>
    </row>
    <row r="21" spans="1:7" x14ac:dyDescent="0.25">
      <c r="A21" s="7" t="s">
        <v>39</v>
      </c>
      <c r="B21" s="7" t="s">
        <v>0</v>
      </c>
      <c r="C21" s="7" t="s">
        <v>3</v>
      </c>
      <c r="E21" s="32" t="s">
        <v>28</v>
      </c>
      <c r="F21" s="32"/>
      <c r="G21" s="32"/>
    </row>
    <row r="22" spans="1:7" x14ac:dyDescent="0.25">
      <c r="A22" s="16" t="s">
        <v>13</v>
      </c>
      <c r="B22" s="19">
        <v>911</v>
      </c>
      <c r="C22" s="1">
        <v>916</v>
      </c>
      <c r="E22" s="7" t="s">
        <v>12</v>
      </c>
      <c r="F22" s="7" t="s">
        <v>0</v>
      </c>
      <c r="G22" s="7" t="s">
        <v>3</v>
      </c>
    </row>
    <row r="23" spans="1:7" x14ac:dyDescent="0.25">
      <c r="A23" s="17" t="s">
        <v>26</v>
      </c>
      <c r="B23" s="20"/>
      <c r="C23" s="1">
        <v>539</v>
      </c>
      <c r="E23" s="17" t="s">
        <v>23</v>
      </c>
      <c r="F23" s="33">
        <v>911</v>
      </c>
      <c r="G23" s="1">
        <v>973</v>
      </c>
    </row>
    <row r="24" spans="1:7" x14ac:dyDescent="0.25">
      <c r="A24" s="17" t="s">
        <v>25</v>
      </c>
      <c r="B24" s="20"/>
      <c r="C24" s="1">
        <v>545</v>
      </c>
      <c r="E24" s="17" t="s">
        <v>24</v>
      </c>
      <c r="F24" s="34"/>
      <c r="G24" s="1">
        <v>993</v>
      </c>
    </row>
    <row r="25" spans="1:7" x14ac:dyDescent="0.25">
      <c r="A25" s="17" t="s">
        <v>27</v>
      </c>
      <c r="B25" s="20"/>
      <c r="C25" s="1">
        <v>491</v>
      </c>
      <c r="E25" s="31" t="s">
        <v>29</v>
      </c>
      <c r="F25" s="31"/>
      <c r="G25" s="31"/>
    </row>
    <row r="26" spans="1:7" x14ac:dyDescent="0.25">
      <c r="A26" s="17" t="s">
        <v>23</v>
      </c>
      <c r="B26" s="20"/>
      <c r="C26" s="1">
        <v>973</v>
      </c>
      <c r="E26" s="21" t="s">
        <v>12</v>
      </c>
      <c r="F26" s="21" t="s">
        <v>0</v>
      </c>
      <c r="G26" s="21" t="s">
        <v>3</v>
      </c>
    </row>
    <row r="27" spans="1:7" x14ac:dyDescent="0.25">
      <c r="A27" s="17" t="s">
        <v>24</v>
      </c>
      <c r="B27" s="20"/>
      <c r="C27" s="1">
        <v>993</v>
      </c>
      <c r="E27" s="17" t="s">
        <v>23</v>
      </c>
      <c r="F27" s="33">
        <v>5991</v>
      </c>
      <c r="G27" s="1">
        <v>6190</v>
      </c>
    </row>
    <row r="28" spans="1:7" x14ac:dyDescent="0.25">
      <c r="A28" s="17" t="s">
        <v>30</v>
      </c>
      <c r="B28" s="20"/>
      <c r="C28" s="1">
        <v>904</v>
      </c>
      <c r="E28" s="17" t="s">
        <v>24</v>
      </c>
      <c r="F28" s="34"/>
      <c r="G28" s="1">
        <v>6331</v>
      </c>
    </row>
    <row r="29" spans="1:7" x14ac:dyDescent="0.25">
      <c r="A29" s="18" t="s">
        <v>31</v>
      </c>
      <c r="B29" s="20"/>
      <c r="C29" s="1">
        <v>913</v>
      </c>
    </row>
    <row r="30" spans="1:7" x14ac:dyDescent="0.25">
      <c r="A30" s="18" t="s">
        <v>32</v>
      </c>
      <c r="B30" s="20"/>
      <c r="C30" s="1">
        <v>900</v>
      </c>
      <c r="E30" s="32" t="s">
        <v>28</v>
      </c>
      <c r="F30" s="32"/>
      <c r="G30" s="32"/>
    </row>
    <row r="31" spans="1:7" x14ac:dyDescent="0.25">
      <c r="A31" s="31" t="s">
        <v>29</v>
      </c>
      <c r="B31" s="31"/>
      <c r="C31" s="31"/>
      <c r="E31" s="17" t="s">
        <v>26</v>
      </c>
      <c r="F31" s="33">
        <v>911</v>
      </c>
      <c r="G31" s="1">
        <v>539</v>
      </c>
    </row>
    <row r="32" spans="1:7" x14ac:dyDescent="0.25">
      <c r="A32" s="7" t="s">
        <v>39</v>
      </c>
      <c r="B32" s="21" t="s">
        <v>0</v>
      </c>
      <c r="C32" s="21" t="s">
        <v>3</v>
      </c>
      <c r="E32" s="17" t="s">
        <v>25</v>
      </c>
      <c r="F32" s="34"/>
      <c r="G32" s="1">
        <v>545</v>
      </c>
    </row>
    <row r="33" spans="1:7" x14ac:dyDescent="0.25">
      <c r="A33" s="16" t="s">
        <v>13</v>
      </c>
      <c r="B33" s="14">
        <v>5991</v>
      </c>
      <c r="C33" s="1">
        <v>6128</v>
      </c>
      <c r="E33" s="17" t="s">
        <v>27</v>
      </c>
      <c r="F33" s="34"/>
      <c r="G33" s="1">
        <v>491</v>
      </c>
    </row>
    <row r="34" spans="1:7" x14ac:dyDescent="0.25">
      <c r="A34" s="17" t="s">
        <v>26</v>
      </c>
      <c r="B34" s="15"/>
      <c r="C34" s="1">
        <v>4450</v>
      </c>
      <c r="E34" s="31" t="s">
        <v>29</v>
      </c>
      <c r="F34" s="31"/>
      <c r="G34" s="31"/>
    </row>
    <row r="35" spans="1:7" x14ac:dyDescent="0.25">
      <c r="A35" s="17" t="s">
        <v>25</v>
      </c>
      <c r="B35" s="15"/>
      <c r="C35" s="1">
        <v>4600</v>
      </c>
      <c r="E35" s="17" t="s">
        <v>26</v>
      </c>
      <c r="F35" s="33">
        <v>5991</v>
      </c>
      <c r="G35" s="1">
        <v>4450</v>
      </c>
    </row>
    <row r="36" spans="1:7" x14ac:dyDescent="0.25">
      <c r="A36" s="17" t="s">
        <v>27</v>
      </c>
      <c r="B36" s="15"/>
      <c r="C36" s="1">
        <v>4301</v>
      </c>
      <c r="E36" s="17" t="s">
        <v>25</v>
      </c>
      <c r="F36" s="34"/>
      <c r="G36" s="1">
        <v>4600</v>
      </c>
    </row>
    <row r="37" spans="1:7" x14ac:dyDescent="0.25">
      <c r="A37" s="17" t="s">
        <v>23</v>
      </c>
      <c r="B37" s="15"/>
      <c r="C37" s="1">
        <v>6190</v>
      </c>
      <c r="E37" s="17" t="s">
        <v>27</v>
      </c>
      <c r="F37" s="34"/>
      <c r="G37" s="1">
        <v>4301</v>
      </c>
    </row>
    <row r="38" spans="1:7" x14ac:dyDescent="0.25">
      <c r="A38" s="17" t="s">
        <v>24</v>
      </c>
      <c r="B38" s="15"/>
      <c r="C38" s="1">
        <v>6331</v>
      </c>
    </row>
    <row r="39" spans="1:7" x14ac:dyDescent="0.25">
      <c r="A39" s="17" t="s">
        <v>30</v>
      </c>
      <c r="B39" s="15"/>
      <c r="C39" s="1">
        <v>5982</v>
      </c>
    </row>
    <row r="40" spans="1:7" x14ac:dyDescent="0.25">
      <c r="A40" s="17" t="s">
        <v>31</v>
      </c>
      <c r="B40" s="15"/>
      <c r="C40" s="1">
        <v>6058</v>
      </c>
    </row>
    <row r="41" spans="1:7" x14ac:dyDescent="0.25">
      <c r="A41" s="17" t="s">
        <v>32</v>
      </c>
      <c r="B41" s="15"/>
      <c r="C41" s="1">
        <v>5961</v>
      </c>
    </row>
    <row r="43" spans="1:7" x14ac:dyDescent="0.25">
      <c r="A43" s="31" t="s">
        <v>37</v>
      </c>
      <c r="B43" s="31"/>
      <c r="C43" s="31"/>
    </row>
    <row r="44" spans="1:7" x14ac:dyDescent="0.25">
      <c r="A44" s="7" t="s">
        <v>39</v>
      </c>
      <c r="B44" s="21" t="s">
        <v>0</v>
      </c>
      <c r="C44" s="21" t="s">
        <v>3</v>
      </c>
    </row>
    <row r="45" spans="1:7" x14ac:dyDescent="0.25">
      <c r="A45" s="17" t="s">
        <v>40</v>
      </c>
      <c r="B45" s="19">
        <v>911</v>
      </c>
      <c r="C45">
        <v>887</v>
      </c>
    </row>
    <row r="46" spans="1:7" x14ac:dyDescent="0.25">
      <c r="A46" s="31" t="s">
        <v>38</v>
      </c>
      <c r="B46" s="31"/>
      <c r="C46" s="31"/>
    </row>
    <row r="47" spans="1:7" x14ac:dyDescent="0.25">
      <c r="A47" s="7" t="s">
        <v>39</v>
      </c>
      <c r="B47" s="21" t="s">
        <v>0</v>
      </c>
      <c r="C47" s="21" t="s">
        <v>3</v>
      </c>
    </row>
    <row r="48" spans="1:7" x14ac:dyDescent="0.25">
      <c r="A48" s="17" t="s">
        <v>40</v>
      </c>
      <c r="B48" s="14">
        <v>5991</v>
      </c>
      <c r="C48">
        <v>5831</v>
      </c>
    </row>
  </sheetData>
  <mergeCells count="23">
    <mergeCell ref="A14:C14"/>
    <mergeCell ref="B16:B18"/>
    <mergeCell ref="A1:C1"/>
    <mergeCell ref="B3:B7"/>
    <mergeCell ref="A9:C9"/>
    <mergeCell ref="B11:B13"/>
    <mergeCell ref="E1:G1"/>
    <mergeCell ref="F3:F5"/>
    <mergeCell ref="E6:G6"/>
    <mergeCell ref="E16:G16"/>
    <mergeCell ref="E13:G13"/>
    <mergeCell ref="E25:G25"/>
    <mergeCell ref="E21:G21"/>
    <mergeCell ref="F27:F28"/>
    <mergeCell ref="F23:F24"/>
    <mergeCell ref="A20:C20"/>
    <mergeCell ref="A46:C46"/>
    <mergeCell ref="A43:C43"/>
    <mergeCell ref="E30:G30"/>
    <mergeCell ref="E34:G34"/>
    <mergeCell ref="F31:F33"/>
    <mergeCell ref="F35:F37"/>
    <mergeCell ref="A31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B29-83C8-4FC6-B02B-F936E390581D}">
  <dimension ref="A1:G32"/>
  <sheetViews>
    <sheetView tabSelected="1" workbookViewId="0">
      <selection activeCell="C12" sqref="C12"/>
    </sheetView>
  </sheetViews>
  <sheetFormatPr defaultRowHeight="15" x14ac:dyDescent="0.25"/>
  <cols>
    <col min="1" max="1" width="30.85546875" customWidth="1"/>
    <col min="2" max="2" width="18.85546875" customWidth="1"/>
    <col min="3" max="3" width="17" customWidth="1"/>
    <col min="5" max="5" width="30.85546875" customWidth="1"/>
    <col min="6" max="6" width="22" customWidth="1"/>
    <col min="7" max="7" width="17" customWidth="1"/>
  </cols>
  <sheetData>
    <row r="1" spans="1:7" x14ac:dyDescent="0.25">
      <c r="A1" s="32" t="s">
        <v>60</v>
      </c>
      <c r="B1" s="32"/>
      <c r="C1" s="32"/>
      <c r="E1" s="32" t="s">
        <v>61</v>
      </c>
      <c r="F1" s="32"/>
      <c r="G1" s="32"/>
    </row>
    <row r="2" spans="1:7" x14ac:dyDescent="0.25">
      <c r="A2" s="22" t="s">
        <v>42</v>
      </c>
      <c r="B2" s="37">
        <v>1836</v>
      </c>
      <c r="C2" s="37"/>
      <c r="E2" s="22" t="s">
        <v>42</v>
      </c>
      <c r="F2" s="38" t="s">
        <v>44</v>
      </c>
      <c r="G2" s="39"/>
    </row>
    <row r="3" spans="1:7" x14ac:dyDescent="0.25">
      <c r="A3" s="7" t="s">
        <v>12</v>
      </c>
      <c r="B3" s="21" t="s">
        <v>43</v>
      </c>
      <c r="C3" s="7" t="s">
        <v>3</v>
      </c>
      <c r="E3" s="7" t="s">
        <v>12</v>
      </c>
      <c r="F3" s="21" t="s">
        <v>43</v>
      </c>
      <c r="G3" s="7" t="s">
        <v>3</v>
      </c>
    </row>
    <row r="4" spans="1:7" x14ac:dyDescent="0.25">
      <c r="A4" s="16" t="s">
        <v>13</v>
      </c>
      <c r="B4" s="20">
        <v>1096</v>
      </c>
      <c r="C4" s="1">
        <v>1035</v>
      </c>
      <c r="E4" s="16" t="s">
        <v>13</v>
      </c>
      <c r="F4" s="20">
        <v>13690</v>
      </c>
      <c r="G4" s="1">
        <v>13026</v>
      </c>
    </row>
    <row r="5" spans="1:7" x14ac:dyDescent="0.25">
      <c r="A5" s="17" t="s">
        <v>41</v>
      </c>
      <c r="B5" s="20">
        <v>1096</v>
      </c>
      <c r="C5" s="1">
        <v>1037</v>
      </c>
      <c r="E5" s="17" t="s">
        <v>41</v>
      </c>
      <c r="F5" s="20">
        <v>13690</v>
      </c>
      <c r="G5" s="1">
        <v>13020</v>
      </c>
    </row>
    <row r="6" spans="1:7" x14ac:dyDescent="0.25">
      <c r="A6" s="17" t="s">
        <v>45</v>
      </c>
      <c r="B6" s="20">
        <v>1096</v>
      </c>
      <c r="C6" s="1">
        <v>783</v>
      </c>
      <c r="E6" s="17" t="s">
        <v>45</v>
      </c>
      <c r="F6" s="20">
        <v>13690</v>
      </c>
      <c r="G6" s="1">
        <v>10123</v>
      </c>
    </row>
    <row r="7" spans="1:7" x14ac:dyDescent="0.25">
      <c r="A7" s="17" t="s">
        <v>46</v>
      </c>
      <c r="B7" s="20">
        <v>1096</v>
      </c>
      <c r="C7" s="1">
        <v>546</v>
      </c>
      <c r="E7" s="17" t="s">
        <v>46</v>
      </c>
      <c r="F7" s="20">
        <v>13690</v>
      </c>
      <c r="G7" s="1">
        <v>13870</v>
      </c>
    </row>
    <row r="8" spans="1:7" x14ac:dyDescent="0.25">
      <c r="A8" s="17" t="s">
        <v>47</v>
      </c>
      <c r="B8" s="20">
        <v>1096</v>
      </c>
      <c r="C8" s="1">
        <v>547</v>
      </c>
      <c r="E8" s="17" t="s">
        <v>48</v>
      </c>
      <c r="F8" s="20">
        <v>13690</v>
      </c>
      <c r="G8" s="1">
        <v>13600</v>
      </c>
    </row>
    <row r="9" spans="1:7" x14ac:dyDescent="0.25">
      <c r="A9" s="17" t="s">
        <v>49</v>
      </c>
      <c r="B9" s="20">
        <v>1096</v>
      </c>
      <c r="C9" s="1">
        <v>989</v>
      </c>
      <c r="E9" s="17" t="s">
        <v>49</v>
      </c>
      <c r="F9" s="20">
        <v>13690</v>
      </c>
      <c r="G9" s="1">
        <v>10540</v>
      </c>
    </row>
    <row r="10" spans="1:7" x14ac:dyDescent="0.25">
      <c r="A10" s="17" t="s">
        <v>50</v>
      </c>
      <c r="B10" s="20">
        <v>1096</v>
      </c>
      <c r="C10" s="1">
        <v>752</v>
      </c>
      <c r="E10" s="17" t="s">
        <v>50</v>
      </c>
      <c r="F10" s="20">
        <v>13690</v>
      </c>
      <c r="G10" s="1">
        <v>10000</v>
      </c>
    </row>
    <row r="11" spans="1:7" x14ac:dyDescent="0.25">
      <c r="B11" s="23"/>
      <c r="E11" s="17" t="s">
        <v>51</v>
      </c>
      <c r="F11" s="20">
        <v>13690</v>
      </c>
      <c r="G11" s="1">
        <v>35938</v>
      </c>
    </row>
    <row r="13" spans="1:7" x14ac:dyDescent="0.25">
      <c r="A13" s="6"/>
      <c r="B13" s="6"/>
      <c r="C13" s="6"/>
      <c r="D13" s="6"/>
      <c r="E13" s="6"/>
      <c r="F13" s="6"/>
      <c r="G13" s="6"/>
    </row>
    <row r="14" spans="1:7" x14ac:dyDescent="0.25">
      <c r="A14" s="32" t="s">
        <v>52</v>
      </c>
      <c r="B14" s="32"/>
      <c r="C14" s="32"/>
      <c r="D14" s="2"/>
      <c r="E14" s="32" t="s">
        <v>53</v>
      </c>
      <c r="F14" s="32"/>
      <c r="G14" s="32"/>
    </row>
    <row r="15" spans="1:7" x14ac:dyDescent="0.25">
      <c r="A15" s="32" t="s">
        <v>60</v>
      </c>
      <c r="B15" s="32"/>
      <c r="C15" s="32"/>
      <c r="E15" s="31" t="s">
        <v>60</v>
      </c>
      <c r="F15" s="31"/>
      <c r="G15" s="31"/>
    </row>
    <row r="16" spans="1:7" x14ac:dyDescent="0.25">
      <c r="A16" s="21" t="s">
        <v>12</v>
      </c>
      <c r="B16" s="21" t="s">
        <v>43</v>
      </c>
      <c r="C16" s="21" t="s">
        <v>3</v>
      </c>
      <c r="E16" s="7" t="s">
        <v>12</v>
      </c>
      <c r="F16" s="7" t="s">
        <v>43</v>
      </c>
      <c r="G16" s="7" t="s">
        <v>3</v>
      </c>
    </row>
    <row r="17" spans="1:7" x14ac:dyDescent="0.25">
      <c r="A17" s="16" t="s">
        <v>13</v>
      </c>
      <c r="B17" s="20">
        <v>1096</v>
      </c>
      <c r="C17" s="1">
        <v>1035</v>
      </c>
      <c r="E17" s="17" t="s">
        <v>45</v>
      </c>
      <c r="F17" s="20">
        <v>1096</v>
      </c>
      <c r="G17" s="1">
        <v>783</v>
      </c>
    </row>
    <row r="18" spans="1:7" x14ac:dyDescent="0.25">
      <c r="A18" s="17" t="s">
        <v>41</v>
      </c>
      <c r="B18" s="20">
        <v>1096</v>
      </c>
      <c r="C18" s="1">
        <v>1037</v>
      </c>
      <c r="E18" s="31" t="s">
        <v>61</v>
      </c>
      <c r="F18" s="31"/>
      <c r="G18" s="31"/>
    </row>
    <row r="19" spans="1:7" x14ac:dyDescent="0.25">
      <c r="A19" s="31" t="s">
        <v>61</v>
      </c>
      <c r="B19" s="31"/>
      <c r="C19" s="31"/>
      <c r="E19" s="7" t="s">
        <v>12</v>
      </c>
      <c r="F19" s="21" t="s">
        <v>43</v>
      </c>
      <c r="G19" s="7" t="s">
        <v>3</v>
      </c>
    </row>
    <row r="20" spans="1:7" x14ac:dyDescent="0.25">
      <c r="A20" s="7" t="s">
        <v>12</v>
      </c>
      <c r="B20" s="7" t="s">
        <v>43</v>
      </c>
      <c r="C20" s="7" t="s">
        <v>3</v>
      </c>
      <c r="D20" s="2"/>
      <c r="E20" s="17" t="s">
        <v>45</v>
      </c>
      <c r="F20" s="20">
        <v>13690</v>
      </c>
      <c r="G20" s="1">
        <v>10123</v>
      </c>
    </row>
    <row r="21" spans="1:7" x14ac:dyDescent="0.25">
      <c r="A21" s="16" t="s">
        <v>13</v>
      </c>
      <c r="B21" s="20">
        <v>13690</v>
      </c>
      <c r="C21" s="1">
        <v>13026</v>
      </c>
    </row>
    <row r="22" spans="1:7" x14ac:dyDescent="0.25">
      <c r="A22" s="17" t="s">
        <v>41</v>
      </c>
      <c r="B22" s="20">
        <v>13690</v>
      </c>
      <c r="C22" s="1">
        <v>13020</v>
      </c>
    </row>
    <row r="24" spans="1:7" x14ac:dyDescent="0.25">
      <c r="A24" s="32" t="s">
        <v>54</v>
      </c>
      <c r="B24" s="32"/>
      <c r="C24" s="32"/>
      <c r="E24" s="32" t="s">
        <v>53</v>
      </c>
      <c r="F24" s="32"/>
      <c r="G24" s="32"/>
    </row>
    <row r="25" spans="1:7" x14ac:dyDescent="0.25">
      <c r="A25" s="31" t="s">
        <v>60</v>
      </c>
      <c r="B25" s="31"/>
      <c r="C25" s="31"/>
      <c r="E25" s="31" t="s">
        <v>60</v>
      </c>
      <c r="F25" s="31"/>
      <c r="G25" s="31"/>
    </row>
    <row r="26" spans="1:7" x14ac:dyDescent="0.25">
      <c r="A26" s="7" t="s">
        <v>12</v>
      </c>
      <c r="B26" s="7" t="s">
        <v>43</v>
      </c>
      <c r="C26" s="7" t="s">
        <v>3</v>
      </c>
      <c r="E26" s="7" t="s">
        <v>12</v>
      </c>
      <c r="F26" s="21" t="s">
        <v>43</v>
      </c>
      <c r="G26" s="7" t="s">
        <v>3</v>
      </c>
    </row>
    <row r="27" spans="1:7" x14ac:dyDescent="0.25">
      <c r="A27" s="17" t="s">
        <v>49</v>
      </c>
      <c r="B27" s="20">
        <v>1096</v>
      </c>
      <c r="C27" s="1">
        <v>989</v>
      </c>
      <c r="E27" s="17" t="s">
        <v>46</v>
      </c>
      <c r="F27" s="20">
        <v>1096</v>
      </c>
      <c r="G27" s="1">
        <v>546</v>
      </c>
    </row>
    <row r="28" spans="1:7" x14ac:dyDescent="0.25">
      <c r="A28" s="17" t="s">
        <v>50</v>
      </c>
      <c r="B28" s="20">
        <v>1096</v>
      </c>
      <c r="C28" s="1">
        <v>752</v>
      </c>
      <c r="E28" s="17" t="s">
        <v>48</v>
      </c>
      <c r="F28" s="20">
        <v>1096</v>
      </c>
      <c r="G28" s="1">
        <v>547</v>
      </c>
    </row>
    <row r="29" spans="1:7" x14ac:dyDescent="0.25">
      <c r="A29" s="31" t="s">
        <v>61</v>
      </c>
      <c r="B29" s="31"/>
      <c r="C29" s="31"/>
      <c r="E29" s="31" t="s">
        <v>61</v>
      </c>
      <c r="F29" s="31"/>
      <c r="G29" s="31"/>
    </row>
    <row r="30" spans="1:7" x14ac:dyDescent="0.25">
      <c r="A30" s="7" t="s">
        <v>12</v>
      </c>
      <c r="B30" s="7" t="s">
        <v>43</v>
      </c>
      <c r="C30" s="7" t="s">
        <v>3</v>
      </c>
      <c r="E30" s="7" t="s">
        <v>12</v>
      </c>
      <c r="F30" s="7" t="s">
        <v>43</v>
      </c>
      <c r="G30" s="7" t="s">
        <v>3</v>
      </c>
    </row>
    <row r="31" spans="1:7" x14ac:dyDescent="0.25">
      <c r="A31" s="17" t="s">
        <v>49</v>
      </c>
      <c r="B31" s="20">
        <v>13690</v>
      </c>
      <c r="C31" s="1">
        <v>10540</v>
      </c>
      <c r="E31" s="17" t="s">
        <v>46</v>
      </c>
      <c r="F31" s="20">
        <v>13690</v>
      </c>
      <c r="G31" s="1">
        <v>13870</v>
      </c>
    </row>
    <row r="32" spans="1:7" x14ac:dyDescent="0.25">
      <c r="A32" s="17" t="s">
        <v>50</v>
      </c>
      <c r="B32" s="20">
        <v>13690</v>
      </c>
      <c r="C32" s="1">
        <v>10000</v>
      </c>
      <c r="E32" s="17" t="s">
        <v>48</v>
      </c>
      <c r="F32" s="20">
        <v>13690</v>
      </c>
      <c r="G32" s="1">
        <v>13600</v>
      </c>
    </row>
  </sheetData>
  <mergeCells count="16">
    <mergeCell ref="A1:C1"/>
    <mergeCell ref="E1:G1"/>
    <mergeCell ref="B2:C2"/>
    <mergeCell ref="F2:G2"/>
    <mergeCell ref="A15:C15"/>
    <mergeCell ref="A19:C19"/>
    <mergeCell ref="E15:G15"/>
    <mergeCell ref="E18:G18"/>
    <mergeCell ref="A14:C14"/>
    <mergeCell ref="E14:G14"/>
    <mergeCell ref="E29:G29"/>
    <mergeCell ref="A29:C29"/>
    <mergeCell ref="A24:C24"/>
    <mergeCell ref="A25:C25"/>
    <mergeCell ref="E24:G24"/>
    <mergeCell ref="E25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E4C2-EAC3-42D7-8499-2A08837004D2}">
  <dimension ref="A1:G8"/>
  <sheetViews>
    <sheetView workbookViewId="0">
      <selection activeCell="D10" sqref="D10"/>
    </sheetView>
  </sheetViews>
  <sheetFormatPr defaultRowHeight="15" x14ac:dyDescent="0.25"/>
  <cols>
    <col min="1" max="1" width="12.5703125" customWidth="1"/>
    <col min="2" max="2" width="13" customWidth="1"/>
    <col min="3" max="3" width="12.28515625" customWidth="1"/>
    <col min="5" max="5" width="12.5703125" customWidth="1"/>
    <col min="6" max="6" width="12.140625" customWidth="1"/>
    <col min="7" max="7" width="12.7109375" customWidth="1"/>
  </cols>
  <sheetData>
    <row r="1" spans="1:7" x14ac:dyDescent="0.25">
      <c r="A1" s="32" t="s">
        <v>57</v>
      </c>
      <c r="B1" s="32"/>
      <c r="C1" s="32"/>
      <c r="E1" s="32" t="s">
        <v>58</v>
      </c>
      <c r="F1" s="32"/>
      <c r="G1" s="32"/>
    </row>
    <row r="2" spans="1:7" x14ac:dyDescent="0.25">
      <c r="A2" s="29" t="s">
        <v>59</v>
      </c>
      <c r="B2" s="40">
        <v>2237</v>
      </c>
      <c r="C2" s="40"/>
      <c r="E2" s="29" t="s">
        <v>59</v>
      </c>
      <c r="F2" s="40">
        <v>24165</v>
      </c>
      <c r="G2" s="40"/>
    </row>
    <row r="3" spans="1:7" x14ac:dyDescent="0.25">
      <c r="A3" s="26" t="s">
        <v>55</v>
      </c>
      <c r="B3" s="26" t="s">
        <v>56</v>
      </c>
      <c r="C3" s="26" t="s">
        <v>2</v>
      </c>
      <c r="E3" s="26" t="s">
        <v>55</v>
      </c>
      <c r="F3" s="26" t="s">
        <v>56</v>
      </c>
      <c r="G3" s="26" t="s">
        <v>2</v>
      </c>
    </row>
    <row r="4" spans="1:7" x14ac:dyDescent="0.25">
      <c r="A4" s="3">
        <v>1</v>
      </c>
      <c r="B4" s="24">
        <v>2403</v>
      </c>
      <c r="C4">
        <f>B2/B4</f>
        <v>0.93091968372867251</v>
      </c>
      <c r="E4" s="3">
        <v>1</v>
      </c>
      <c r="F4" s="24">
        <v>24605</v>
      </c>
      <c r="G4">
        <f>F2/F4</f>
        <v>0.98211745580166632</v>
      </c>
    </row>
    <row r="5" spans="1:7" x14ac:dyDescent="0.25">
      <c r="A5" s="27">
        <v>2</v>
      </c>
      <c r="B5" s="28">
        <v>1690</v>
      </c>
      <c r="C5" s="5">
        <f>B2/B5</f>
        <v>1.3236686390532544</v>
      </c>
      <c r="E5" s="27">
        <v>2</v>
      </c>
      <c r="F5" s="28">
        <v>18586</v>
      </c>
      <c r="G5" s="5">
        <f>F2/F5</f>
        <v>1.3001721726030346</v>
      </c>
    </row>
    <row r="6" spans="1:7" x14ac:dyDescent="0.25">
      <c r="A6" s="4">
        <v>4</v>
      </c>
      <c r="B6" s="25">
        <v>1466</v>
      </c>
      <c r="C6">
        <f>B2/B6</f>
        <v>1.5259208731241474</v>
      </c>
      <c r="E6" s="4">
        <v>4</v>
      </c>
      <c r="F6" s="25">
        <v>16521</v>
      </c>
      <c r="G6">
        <f>F2/F6</f>
        <v>1.4626838569093881</v>
      </c>
    </row>
    <row r="7" spans="1:7" x14ac:dyDescent="0.25">
      <c r="A7" s="27">
        <v>6</v>
      </c>
      <c r="B7" s="28">
        <v>1452</v>
      </c>
      <c r="C7" s="5">
        <f>B2/B7</f>
        <v>1.5406336088154271</v>
      </c>
      <c r="E7" s="27">
        <v>6</v>
      </c>
      <c r="F7" s="28">
        <v>16134</v>
      </c>
      <c r="G7" s="5">
        <f>F2/F7</f>
        <v>1.4977686872443288</v>
      </c>
    </row>
    <row r="8" spans="1:7" x14ac:dyDescent="0.25">
      <c r="A8" s="4">
        <v>8</v>
      </c>
      <c r="B8" s="25">
        <v>1445</v>
      </c>
      <c r="C8">
        <f>B2/B8</f>
        <v>1.5480968858131487</v>
      </c>
      <c r="E8" s="4">
        <v>8</v>
      </c>
      <c r="F8" s="25">
        <v>16013</v>
      </c>
      <c r="G8">
        <f>F2/F8</f>
        <v>1.5090863673265471</v>
      </c>
    </row>
  </sheetData>
  <mergeCells count="4">
    <mergeCell ref="A1:C1"/>
    <mergeCell ref="B2:C2"/>
    <mergeCell ref="E1:G1"/>
    <mergeCell ref="F2:G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loadWave</vt:lpstr>
      <vt:lpstr>freqDomain</vt:lpstr>
      <vt:lpstr>onSetDetection</vt:lpstr>
      <vt:lpstr>FinalSpeedup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2018-10-28T03:30:07Z</dcterms:modified>
</cp:coreProperties>
</file>