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PEL TUGAS\"/>
    </mc:Choice>
  </mc:AlternateContent>
  <xr:revisionPtr revIDLastSave="0" documentId="13_ncr:1_{74637C7D-5C21-4CFD-8263-740F7DCFFBE8}" xr6:coauthVersionLast="47" xr6:coauthVersionMax="47" xr10:uidLastSave="{00000000-0000-0000-0000-000000000000}"/>
  <bookViews>
    <workbookView xWindow="-120" yWindow="-120" windowWidth="20730" windowHeight="11160" xr2:uid="{20144DDC-02D3-4E29-9A25-8B3D317FC163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L3" i="1" s="1"/>
  <c r="E2" i="1"/>
  <c r="L2" i="1" s="1"/>
  <c r="D16" i="1"/>
  <c r="D15" i="1"/>
  <c r="D14" i="1"/>
  <c r="D13" i="1"/>
  <c r="K2" i="1"/>
  <c r="M2" i="1"/>
  <c r="N2" i="1"/>
  <c r="O2" i="1"/>
  <c r="K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<sst xmlns="http://schemas.openxmlformats.org/spreadsheetml/2006/main" count="30" uniqueCount="18">
  <si>
    <t>India</t>
  </si>
  <si>
    <t>Tiongkok</t>
  </si>
  <si>
    <t>Pakistan</t>
  </si>
  <si>
    <t>gdppi</t>
  </si>
  <si>
    <t>gdppm</t>
  </si>
  <si>
    <t>popi</t>
  </si>
  <si>
    <t>dmo</t>
  </si>
  <si>
    <t>lfob</t>
  </si>
  <si>
    <t>lgdppi</t>
  </si>
  <si>
    <t>lgdppm</t>
  </si>
  <si>
    <t>lntr</t>
  </si>
  <si>
    <t>ljarak</t>
  </si>
  <si>
    <t>lpopi</t>
  </si>
  <si>
    <t>jarak</t>
  </si>
  <si>
    <t>ntr</t>
  </si>
  <si>
    <t>fob</t>
  </si>
  <si>
    <t>tahun</t>
  </si>
  <si>
    <t>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</si>
</sst>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000"/>
    <numFmt numFmtId="171" formatCode="0.0000000000"/>
    <numFmt numFmtId="172" formatCode="0.00000000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 applyAlignment="1">
      <alignment horizontal="right" vertical="center" indent="1"/>
    </xf>
    <xf numFmtId="2" fontId="1" fillId="0" borderId="0" xfId="1" applyNumberFormat="1" applyFont="1" applyAlignment="1">
      <alignment horizontal="right" vertical="center" inden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vertical="center" indent="1"/>
    </xf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" fontId="1" fillId="0" borderId="0" xfId="0" applyNumberFormat="1" applyFont="1"/>
  </cellXfs>
  <cellStyles count="2">
    <cellStyle name="Normal" xfId="0" builtinId="0"/>
    <cellStyle name="Normal 2" xfId="1" xr:uid="{858E82D9-EFFB-4950-A8C8-77A7CE6C56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445B-660B-4315-8312-D48E7FE457B0}">
  <dimension ref="A1:O16"/>
  <sheetViews>
    <sheetView tabSelected="1" workbookViewId="0">
      <selection activeCell="C1" sqref="C1:C1048576"/>
    </sheetView>
  </sheetViews>
  <sheetFormatPr defaultRowHeight="15" x14ac:dyDescent="0.25"/>
  <cols>
    <col min="1" max="1" width="8.7109375" style="1" bestFit="1" customWidth="1"/>
    <col min="2" max="2" width="6.28515625" style="1" bestFit="1" customWidth="1"/>
    <col min="3" max="3" width="8.7109375" style="2" bestFit="1" customWidth="1"/>
    <col min="4" max="4" width="14.7109375" style="2" bestFit="1" customWidth="1"/>
    <col min="5" max="5" width="18.140625" style="5" customWidth="1"/>
    <col min="6" max="7" width="12.140625" style="5" bestFit="1" customWidth="1"/>
    <col min="8" max="8" width="15" style="2" bestFit="1" customWidth="1"/>
    <col min="9" max="9" width="4.7109375" style="10" bestFit="1" customWidth="1"/>
    <col min="10" max="11" width="13.7109375" style="9" bestFit="1" customWidth="1"/>
    <col min="12" max="12" width="11.5703125" style="7" bestFit="1" customWidth="1"/>
    <col min="13" max="13" width="12.5703125" style="8" bestFit="1" customWidth="1"/>
    <col min="14" max="15" width="13.7109375" style="9" bestFit="1" customWidth="1"/>
  </cols>
  <sheetData>
    <row r="1" spans="1:15" x14ac:dyDescent="0.25">
      <c r="A1" s="1" t="s">
        <v>17</v>
      </c>
      <c r="B1" s="1" t="s">
        <v>16</v>
      </c>
      <c r="C1" s="2" t="s">
        <v>15</v>
      </c>
      <c r="D1" s="2" t="s">
        <v>3</v>
      </c>
      <c r="E1" s="5" t="s">
        <v>4</v>
      </c>
      <c r="F1" s="5" t="s">
        <v>14</v>
      </c>
      <c r="G1" s="5" t="s">
        <v>13</v>
      </c>
      <c r="H1" s="2" t="s">
        <v>5</v>
      </c>
      <c r="I1" s="10" t="s">
        <v>6</v>
      </c>
      <c r="J1" s="9" t="s">
        <v>7</v>
      </c>
      <c r="K1" s="9" t="s">
        <v>8</v>
      </c>
      <c r="L1" s="7" t="s">
        <v>9</v>
      </c>
      <c r="M1" s="8" t="s">
        <v>10</v>
      </c>
      <c r="N1" s="9" t="s">
        <v>11</v>
      </c>
      <c r="O1" s="9" t="s">
        <v>12</v>
      </c>
    </row>
    <row r="2" spans="1:15" x14ac:dyDescent="0.25">
      <c r="A2" s="1" t="s">
        <v>0</v>
      </c>
      <c r="B2" s="1">
        <v>2017</v>
      </c>
      <c r="C2" s="6">
        <v>4901.2</v>
      </c>
      <c r="D2">
        <v>1.9575281388478583</v>
      </c>
      <c r="E2" s="9">
        <f>3839769376.18147/1000000000</f>
        <v>3.83976937618147</v>
      </c>
      <c r="F2" s="5">
        <v>174.44510050251259</v>
      </c>
      <c r="G2" s="5">
        <v>4485000</v>
      </c>
      <c r="H2" s="3">
        <v>1354000000</v>
      </c>
      <c r="I2" s="10">
        <v>0</v>
      </c>
      <c r="J2" s="9">
        <f>LOG(C2)</f>
        <v>3.6903024248395342</v>
      </c>
      <c r="K2" s="9">
        <f t="shared" ref="K2:O16" si="0">LOG(D2)</f>
        <v>0.29170801362066723</v>
      </c>
      <c r="L2" s="7">
        <f t="shared" si="0"/>
        <v>0.58430514060201466</v>
      </c>
      <c r="M2" s="8">
        <f t="shared" si="0"/>
        <v>2.2416587762799516</v>
      </c>
      <c r="N2" s="9">
        <f t="shared" si="0"/>
        <v>6.6517624473801105</v>
      </c>
      <c r="O2" s="9">
        <f t="shared" si="0"/>
        <v>9.1316186643491264</v>
      </c>
    </row>
    <row r="3" spans="1:15" x14ac:dyDescent="0.25">
      <c r="A3" s="1" t="s">
        <v>0</v>
      </c>
      <c r="B3" s="1">
        <v>2018</v>
      </c>
      <c r="C3" s="6">
        <v>3561.5</v>
      </c>
      <c r="D3">
        <v>1.9743827611395179</v>
      </c>
      <c r="E3" s="9">
        <f>3902178959.19131/1000000000</f>
        <v>3.9021789591913101</v>
      </c>
      <c r="F3" s="5">
        <v>182.93622960725074</v>
      </c>
      <c r="G3" s="5">
        <v>4485000</v>
      </c>
      <c r="H3" s="3">
        <v>1369000000</v>
      </c>
      <c r="I3" s="10">
        <v>0</v>
      </c>
      <c r="J3" s="9">
        <f t="shared" ref="J3:J16" si="1">LOG(C3)</f>
        <v>3.551632948680588</v>
      </c>
      <c r="K3" s="9">
        <f t="shared" ref="K3:K16" si="2">LOG(D3)</f>
        <v>0.295431350429188</v>
      </c>
      <c r="L3" s="7">
        <f t="shared" si="0"/>
        <v>0.59130718284605688</v>
      </c>
      <c r="M3" s="8">
        <f t="shared" si="0"/>
        <v>2.2622997238490576</v>
      </c>
      <c r="N3" s="9">
        <f t="shared" si="0"/>
        <v>6.6517624473801105</v>
      </c>
      <c r="O3" s="9">
        <f t="shared" si="0"/>
        <v>9.13640344813399</v>
      </c>
    </row>
    <row r="4" spans="1:15" x14ac:dyDescent="0.25">
      <c r="A4" s="1" t="s">
        <v>0</v>
      </c>
      <c r="B4" s="1">
        <v>2019</v>
      </c>
      <c r="C4" s="6">
        <v>2252</v>
      </c>
      <c r="D4">
        <v>2.0477223427331888</v>
      </c>
      <c r="E4" s="9">
        <f>4150964391.69139/1000000000</f>
        <v>4.1509643916913896</v>
      </c>
      <c r="F4" s="5">
        <v>175.72153846153844</v>
      </c>
      <c r="G4" s="5">
        <v>4485000</v>
      </c>
      <c r="H4" s="3">
        <v>1383000000</v>
      </c>
      <c r="I4" s="10">
        <v>0</v>
      </c>
      <c r="J4" s="9">
        <f t="shared" si="1"/>
        <v>3.3525683861793087</v>
      </c>
      <c r="K4" s="9">
        <f t="shared" si="0"/>
        <v>0.31127106890842082</v>
      </c>
      <c r="L4" s="7">
        <f t="shared" si="0"/>
        <v>0.61814900787664784</v>
      </c>
      <c r="M4" s="8">
        <f t="shared" si="0"/>
        <v>2.2448249969062348</v>
      </c>
      <c r="N4" s="9">
        <f t="shared" si="0"/>
        <v>6.6517624473801105</v>
      </c>
      <c r="O4" s="9">
        <f t="shared" si="0"/>
        <v>9.1408221801093106</v>
      </c>
    </row>
    <row r="5" spans="1:15" x14ac:dyDescent="0.25">
      <c r="A5" s="1" t="s">
        <v>0</v>
      </c>
      <c r="B5" s="1">
        <v>2020</v>
      </c>
      <c r="C5" s="6">
        <v>2987.3</v>
      </c>
      <c r="D5">
        <v>2.145801217765043</v>
      </c>
      <c r="E5" s="9">
        <f>3893670467.08349/1000000000</f>
        <v>3.8936704670834899</v>
      </c>
      <c r="F5" s="5">
        <v>161.72921311475409</v>
      </c>
      <c r="G5" s="5">
        <v>4485000</v>
      </c>
      <c r="H5" s="3">
        <v>1396000000</v>
      </c>
      <c r="I5" s="10">
        <v>0</v>
      </c>
      <c r="J5" s="9">
        <f t="shared" si="1"/>
        <v>3.4752788388753837</v>
      </c>
      <c r="K5" s="9">
        <f t="shared" si="0"/>
        <v>0.33158948742195032</v>
      </c>
      <c r="L5" s="7">
        <f t="shared" si="0"/>
        <v>0.59035919310512974</v>
      </c>
      <c r="M5" s="8">
        <f t="shared" si="0"/>
        <v>2.2087884735157659</v>
      </c>
      <c r="N5" s="9">
        <f t="shared" si="0"/>
        <v>6.6517624473801105</v>
      </c>
      <c r="O5" s="9">
        <f t="shared" si="0"/>
        <v>9.1448854182871422</v>
      </c>
    </row>
    <row r="6" spans="1:15" x14ac:dyDescent="0.25">
      <c r="A6" s="1" t="s">
        <v>0</v>
      </c>
      <c r="B6" s="1">
        <v>2021</v>
      </c>
      <c r="C6" s="6">
        <v>3337.8</v>
      </c>
      <c r="D6">
        <v>2.529613125</v>
      </c>
      <c r="E6" s="9">
        <f>4331968590.21183/1000000000</f>
        <v>4.3319685902118303</v>
      </c>
      <c r="F6" s="5">
        <v>155.81673596673596</v>
      </c>
      <c r="G6" s="5">
        <v>4485000</v>
      </c>
      <c r="H6" s="4">
        <v>1408000000</v>
      </c>
      <c r="I6" s="10">
        <v>1</v>
      </c>
      <c r="J6" s="9">
        <f t="shared" si="1"/>
        <v>3.5234603103244715</v>
      </c>
      <c r="K6" s="9">
        <f t="shared" si="0"/>
        <v>0.40305410594846247</v>
      </c>
      <c r="L6" s="7">
        <f t="shared" si="0"/>
        <v>0.63668529902735171</v>
      </c>
      <c r="M6" s="8">
        <f t="shared" si="0"/>
        <v>2.1926141025512433</v>
      </c>
      <c r="N6" s="9">
        <f t="shared" si="0"/>
        <v>6.6517624473801105</v>
      </c>
      <c r="O6" s="9">
        <f t="shared" si="0"/>
        <v>9.1486026548060941</v>
      </c>
    </row>
    <row r="7" spans="1:15" x14ac:dyDescent="0.25">
      <c r="A7" s="1" t="s">
        <v>1</v>
      </c>
      <c r="B7" s="1">
        <v>2017</v>
      </c>
      <c r="C7" s="6">
        <v>2651.8</v>
      </c>
      <c r="D7">
        <v>6.303724928366762</v>
      </c>
      <c r="E7" s="9">
        <f>3839769376.18147/1000000000</f>
        <v>3.83976937618147</v>
      </c>
      <c r="F7" s="5">
        <v>1475.5612558869702</v>
      </c>
      <c r="G7" s="5">
        <v>4198000</v>
      </c>
      <c r="H7" s="3">
        <v>1396000000</v>
      </c>
      <c r="I7" s="10">
        <v>0</v>
      </c>
      <c r="J7" s="9">
        <f t="shared" si="1"/>
        <v>3.4235407662743014</v>
      </c>
      <c r="K7" s="9">
        <f t="shared" si="0"/>
        <v>0.79959725386302638</v>
      </c>
      <c r="L7" s="7">
        <f t="shared" si="0"/>
        <v>0.58430514060201466</v>
      </c>
      <c r="M7" s="8">
        <f t="shared" si="0"/>
        <v>3.168957243345631</v>
      </c>
      <c r="N7" s="9">
        <f t="shared" si="0"/>
        <v>6.6230424342463818</v>
      </c>
      <c r="O7" s="9">
        <f t="shared" si="0"/>
        <v>9.1448854182871422</v>
      </c>
    </row>
    <row r="8" spans="1:15" x14ac:dyDescent="0.25">
      <c r="A8" s="1" t="s">
        <v>1</v>
      </c>
      <c r="B8" s="1">
        <v>2018</v>
      </c>
      <c r="C8" s="6">
        <v>2637.6</v>
      </c>
      <c r="D8">
        <v>7.059871703492516</v>
      </c>
      <c r="E8" s="9">
        <f>3902178959.19131/1000000000</f>
        <v>3.9021789591913101</v>
      </c>
      <c r="F8" s="5">
        <v>2597.6275164473677</v>
      </c>
      <c r="G8" s="5">
        <v>4198000</v>
      </c>
      <c r="H8" s="3">
        <v>1403000000</v>
      </c>
      <c r="I8" s="10">
        <v>0</v>
      </c>
      <c r="J8" s="9">
        <f t="shared" si="1"/>
        <v>3.4212089341350964</v>
      </c>
      <c r="K8" s="9">
        <f t="shared" si="0"/>
        <v>0.84879680884620601</v>
      </c>
      <c r="L8" s="7">
        <f t="shared" si="0"/>
        <v>0.59130718284605688</v>
      </c>
      <c r="M8" s="8">
        <f t="shared" si="0"/>
        <v>3.4145768760868238</v>
      </c>
      <c r="N8" s="9">
        <f t="shared" si="0"/>
        <v>6.6230424342463818</v>
      </c>
      <c r="O8" s="9">
        <f t="shared" si="0"/>
        <v>9.1470576710283602</v>
      </c>
    </row>
    <row r="9" spans="1:15" x14ac:dyDescent="0.25">
      <c r="A9" s="1" t="s">
        <v>1</v>
      </c>
      <c r="B9" s="1">
        <v>2019</v>
      </c>
      <c r="C9" s="6">
        <v>3019.7</v>
      </c>
      <c r="D9">
        <v>10.142045454545455</v>
      </c>
      <c r="E9" s="9">
        <f>4150964391.69139/1000000000</f>
        <v>4.1509643916913896</v>
      </c>
      <c r="F9" s="5">
        <v>2478.7976978417264</v>
      </c>
      <c r="G9" s="5">
        <v>4198000</v>
      </c>
      <c r="H9" s="3">
        <v>1408000000</v>
      </c>
      <c r="I9" s="10">
        <v>0</v>
      </c>
      <c r="J9" s="9">
        <f t="shared" si="1"/>
        <v>3.4799637989782517</v>
      </c>
      <c r="K9" s="9">
        <f t="shared" si="0"/>
        <v>1.0061255526340622</v>
      </c>
      <c r="L9" s="7">
        <f t="shared" si="0"/>
        <v>0.61814900787664784</v>
      </c>
      <c r="M9" s="8">
        <f t="shared" si="0"/>
        <v>3.3942410841312238</v>
      </c>
      <c r="N9" s="9">
        <f t="shared" si="0"/>
        <v>6.6230424342463818</v>
      </c>
      <c r="O9" s="9">
        <f t="shared" si="0"/>
        <v>9.1486026548060941</v>
      </c>
    </row>
    <row r="10" spans="1:15" x14ac:dyDescent="0.25">
      <c r="A10" s="1" t="s">
        <v>1</v>
      </c>
      <c r="B10" s="1">
        <v>2020</v>
      </c>
      <c r="C10" s="6">
        <v>2867.5</v>
      </c>
      <c r="D10">
        <v>10.411055988660525</v>
      </c>
      <c r="E10" s="9">
        <f>3893670467.08349/1000000000</f>
        <v>3.8936704670834899</v>
      </c>
      <c r="F10" s="5">
        <v>2543.1432162373144</v>
      </c>
      <c r="G10" s="5">
        <v>4198000</v>
      </c>
      <c r="H10" s="3">
        <v>1411000000</v>
      </c>
      <c r="I10" s="10">
        <v>0</v>
      </c>
      <c r="J10" s="9">
        <f t="shared" si="1"/>
        <v>3.4575034265733051</v>
      </c>
      <c r="K10" s="9">
        <f t="shared" si="0"/>
        <v>1.0174947820359086</v>
      </c>
      <c r="L10" s="7">
        <f t="shared" si="0"/>
        <v>0.59035919310512974</v>
      </c>
      <c r="M10" s="8">
        <f t="shared" si="0"/>
        <v>3.4053708180090636</v>
      </c>
      <c r="N10" s="9">
        <f t="shared" si="0"/>
        <v>6.6230424342463818</v>
      </c>
      <c r="O10" s="9">
        <f t="shared" si="0"/>
        <v>9.1495270137543478</v>
      </c>
    </row>
    <row r="11" spans="1:15" x14ac:dyDescent="0.25">
      <c r="A11" s="1" t="s">
        <v>1</v>
      </c>
      <c r="B11" s="1">
        <v>2021</v>
      </c>
      <c r="C11" s="6">
        <v>4825.8999999999996</v>
      </c>
      <c r="D11">
        <v>12.556657223796034</v>
      </c>
      <c r="E11" s="9">
        <f>4331968590.21183/1000000000</f>
        <v>4.3319685902118303</v>
      </c>
      <c r="F11" s="5">
        <v>2683.6847372488405</v>
      </c>
      <c r="G11" s="5">
        <v>4198000</v>
      </c>
      <c r="H11" s="4">
        <v>1412000000</v>
      </c>
      <c r="I11" s="10">
        <v>1</v>
      </c>
      <c r="J11" s="9">
        <f t="shared" si="1"/>
        <v>3.6835783184227151</v>
      </c>
      <c r="K11" s="9">
        <f t="shared" si="0"/>
        <v>1.0988740388851328</v>
      </c>
      <c r="L11" s="7">
        <f t="shared" si="0"/>
        <v>0.63668529902735171</v>
      </c>
      <c r="M11" s="8">
        <f t="shared" si="0"/>
        <v>3.4287314962529387</v>
      </c>
      <c r="N11" s="9">
        <f t="shared" si="0"/>
        <v>6.6230424342463818</v>
      </c>
      <c r="O11" s="9">
        <f t="shared" si="0"/>
        <v>9.1498346967157858</v>
      </c>
    </row>
    <row r="12" spans="1:15" x14ac:dyDescent="0.25">
      <c r="A12" s="1" t="s">
        <v>2</v>
      </c>
      <c r="B12" s="1">
        <v>2017</v>
      </c>
      <c r="C12" s="6">
        <v>1474.7</v>
      </c>
      <c r="D12">
        <v>15.635908133086875</v>
      </c>
      <c r="E12" s="9">
        <f>3839769376.18147/1000000000</f>
        <v>3.83976937618147</v>
      </c>
      <c r="F12" s="5">
        <v>111.61274436090225</v>
      </c>
      <c r="G12" s="5">
        <v>5847000</v>
      </c>
      <c r="H12" s="3">
        <v>216400000</v>
      </c>
      <c r="I12" s="10">
        <v>0</v>
      </c>
      <c r="J12" s="9">
        <f t="shared" si="1"/>
        <v>3.1687036802490769</v>
      </c>
      <c r="K12" s="9">
        <f t="shared" si="0"/>
        <v>1.1941231101222813</v>
      </c>
      <c r="L12" s="7">
        <f t="shared" si="0"/>
        <v>0.58430514060201466</v>
      </c>
      <c r="M12" s="8">
        <f t="shared" si="0"/>
        <v>2.0477137868023734</v>
      </c>
      <c r="N12" s="9">
        <f t="shared" si="0"/>
        <v>6.7669330938372836</v>
      </c>
      <c r="O12" s="9">
        <f t="shared" si="0"/>
        <v>8.3352572564345326</v>
      </c>
    </row>
    <row r="13" spans="1:15" x14ac:dyDescent="0.25">
      <c r="A13" s="1" t="s">
        <v>2</v>
      </c>
      <c r="B13" s="1">
        <v>2018</v>
      </c>
      <c r="C13" s="6">
        <v>1445.7</v>
      </c>
      <c r="D13">
        <f>16.2084660901229/10</f>
        <v>1.6208466090122902</v>
      </c>
      <c r="E13" s="9">
        <f>3902178959.19131/1000000000</f>
        <v>3.9021789591913101</v>
      </c>
      <c r="F13" s="5">
        <v>106.20403881140084</v>
      </c>
      <c r="G13" s="5">
        <v>5847000</v>
      </c>
      <c r="H13" s="3">
        <v>219700000</v>
      </c>
      <c r="I13" s="10">
        <v>0</v>
      </c>
      <c r="J13" s="9">
        <f t="shared" si="1"/>
        <v>3.1600781810208711</v>
      </c>
      <c r="K13" s="9">
        <f t="shared" si="0"/>
        <v>0.20974191675374354</v>
      </c>
      <c r="L13" s="7">
        <f t="shared" si="0"/>
        <v>0.59130718284605688</v>
      </c>
      <c r="M13" s="8">
        <f t="shared" si="0"/>
        <v>2.0261410327544196</v>
      </c>
      <c r="N13" s="9">
        <f t="shared" si="0"/>
        <v>6.7669330938372836</v>
      </c>
      <c r="O13" s="9">
        <f t="shared" si="0"/>
        <v>8.3418300569205108</v>
      </c>
    </row>
    <row r="14" spans="1:15" x14ac:dyDescent="0.25">
      <c r="A14" s="1" t="s">
        <v>2</v>
      </c>
      <c r="B14" s="1">
        <v>2019</v>
      </c>
      <c r="C14" s="6">
        <v>1169.0999999999999</v>
      </c>
      <c r="D14">
        <f>17.4652933273623/10</f>
        <v>1.7465293327362299</v>
      </c>
      <c r="E14" s="9">
        <f>4150964391.69139/1000000000</f>
        <v>4.1509643916913896</v>
      </c>
      <c r="F14" s="5">
        <v>82.425979155238608</v>
      </c>
      <c r="G14" s="5">
        <v>5847000</v>
      </c>
      <c r="H14" s="3">
        <v>223300000</v>
      </c>
      <c r="I14" s="10">
        <v>0</v>
      </c>
      <c r="J14" s="9">
        <f t="shared" si="1"/>
        <v>3.0678516605123529</v>
      </c>
      <c r="K14" s="9">
        <f t="shared" si="0"/>
        <v>0.2421758839550614</v>
      </c>
      <c r="L14" s="7">
        <f t="shared" si="0"/>
        <v>0.61814900787664784</v>
      </c>
      <c r="M14" s="8">
        <f t="shared" si="0"/>
        <v>1.9160641149197253</v>
      </c>
      <c r="N14" s="9">
        <f t="shared" si="0"/>
        <v>6.7669330938372836</v>
      </c>
      <c r="O14" s="9">
        <f t="shared" si="0"/>
        <v>8.3488887230714379</v>
      </c>
    </row>
    <row r="15" spans="1:15" x14ac:dyDescent="0.25">
      <c r="A15" s="1" t="s">
        <v>2</v>
      </c>
      <c r="B15" s="1">
        <v>2020</v>
      </c>
      <c r="C15" s="6">
        <v>1667.4</v>
      </c>
      <c r="D15">
        <f>18.2702464788732/10</f>
        <v>1.82702464788732</v>
      </c>
      <c r="E15" s="9">
        <f>3893670467.08349/1000000000</f>
        <v>3.8936704670834899</v>
      </c>
      <c r="F15" s="5">
        <v>67.338850574712637</v>
      </c>
      <c r="G15" s="5">
        <v>5847000</v>
      </c>
      <c r="H15" s="3">
        <v>227200000</v>
      </c>
      <c r="I15" s="10">
        <v>0</v>
      </c>
      <c r="J15" s="9">
        <f t="shared" si="1"/>
        <v>3.2220397971610155</v>
      </c>
      <c r="K15" s="9">
        <f t="shared" si="0"/>
        <v>0.26174440633953722</v>
      </c>
      <c r="L15" s="7">
        <f t="shared" si="0"/>
        <v>0.59035919310512974</v>
      </c>
      <c r="M15" s="8">
        <f t="shared" si="0"/>
        <v>1.8282656990238542</v>
      </c>
      <c r="N15" s="9">
        <f t="shared" si="0"/>
        <v>6.7669330938372836</v>
      </c>
      <c r="O15" s="9">
        <f t="shared" si="0"/>
        <v>8.3564083270389808</v>
      </c>
    </row>
    <row r="16" spans="1:15" x14ac:dyDescent="0.25">
      <c r="A16" s="1" t="s">
        <v>2</v>
      </c>
      <c r="B16" s="1">
        <v>2021</v>
      </c>
      <c r="C16" s="6">
        <v>2794.3</v>
      </c>
      <c r="D16">
        <f>20.6828003457217/10</f>
        <v>2.0682800345721697</v>
      </c>
      <c r="E16" s="9">
        <f>4331968590.21183/1000000000</f>
        <v>4.3319685902118303</v>
      </c>
      <c r="F16" s="5">
        <v>61.714285714285722</v>
      </c>
      <c r="G16" s="5">
        <v>5847000</v>
      </c>
      <c r="H16" s="4">
        <v>231400000</v>
      </c>
      <c r="I16" s="10">
        <v>1</v>
      </c>
      <c r="J16" s="9">
        <f t="shared" si="1"/>
        <v>3.4462730307510872</v>
      </c>
      <c r="K16" s="9">
        <f t="shared" si="0"/>
        <v>0.31560933966168786</v>
      </c>
      <c r="L16" s="7">
        <f t="shared" si="0"/>
        <v>0.63668529902735171</v>
      </c>
      <c r="M16" s="8">
        <f t="shared" si="0"/>
        <v>1.7903857068006552</v>
      </c>
      <c r="N16" s="9">
        <f t="shared" si="0"/>
        <v>6.7669330938372836</v>
      </c>
      <c r="O16" s="9">
        <f t="shared" si="0"/>
        <v>8.3643633546157314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2023-01-19T03:38:43Z</dcterms:created>
  <dcterms:modified xsi:type="dcterms:W3CDTF">2023-01-20T11:22:27Z</dcterms:modified>
</cp:coreProperties>
</file>