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<sst xmlns="http://schemas.openxmlformats.org/spreadsheetml/2006/main" count="21" uniqueCount="19">
  <si>
    <t>error tiempo</t>
  </si>
  <si>
    <t>0,5 s</t>
  </si>
  <si>
    <t>D (cm)</t>
  </si>
  <si>
    <t>Altura</t>
  </si>
  <si>
    <t>Masa agua+vaso en 10s</t>
  </si>
  <si>
    <t>Masa agua</t>
  </si>
  <si>
    <t>Caudal (cm3/s)</t>
  </si>
  <si>
    <t>Caudal (L/s)</t>
  </si>
  <si>
    <t>Delta p</t>
  </si>
  <si>
    <t>masa vaso</t>
  </si>
  <si>
    <t>rho (g/cm3)</t>
  </si>
  <si>
    <t>g (cm/s2)</t>
  </si>
  <si>
    <t>masa capilar con agua</t>
  </si>
  <si>
    <t>masa capilar</t>
  </si>
  <si>
    <t>longitud capilar (cm)</t>
  </si>
  <si>
    <t>masa agua en capilar</t>
  </si>
  <si>
    <t>volumen de agua en capilar (cm3)</t>
  </si>
  <si>
    <t>radio capilar</t>
  </si>
  <si>
    <t>diametro (cm)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</si>
</sst>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Hoja1!$I$2:$I$25</c:f>
              <c:numCache>
                <c:formatCode>General</c:formatCode>
                <c:ptCount val="24"/>
                <c:pt idx="0">
                  <c:v>66708</c:v>
                </c:pt>
                <c:pt idx="1">
                  <c:v>61410.6</c:v>
                </c:pt>
                <c:pt idx="2">
                  <c:v>56505.6</c:v>
                </c:pt>
                <c:pt idx="3">
                  <c:v>51993</c:v>
                </c:pt>
                <c:pt idx="4">
                  <c:v>47088</c:v>
                </c:pt>
                <c:pt idx="5">
                  <c:v>41986.8</c:v>
                </c:pt>
                <c:pt idx="6">
                  <c:v>37081.8</c:v>
                </c:pt>
                <c:pt idx="7">
                  <c:v>32176.8</c:v>
                </c:pt>
                <c:pt idx="8">
                  <c:v>27271.8</c:v>
                </c:pt>
                <c:pt idx="9">
                  <c:v>22563</c:v>
                </c:pt>
                <c:pt idx="10">
                  <c:v>17658</c:v>
                </c:pt>
                <c:pt idx="11">
                  <c:v>15696</c:v>
                </c:pt>
                <c:pt idx="12">
                  <c:v>13734</c:v>
                </c:pt>
                <c:pt idx="13">
                  <c:v>11772</c:v>
                </c:pt>
                <c:pt idx="14">
                  <c:v>9810</c:v>
                </c:pt>
                <c:pt idx="15">
                  <c:v>7848</c:v>
                </c:pt>
                <c:pt idx="16">
                  <c:v>6867</c:v>
                </c:pt>
                <c:pt idx="17">
                  <c:v>5886</c:v>
                </c:pt>
                <c:pt idx="18">
                  <c:v>4610.7</c:v>
                </c:pt>
                <c:pt idx="19">
                  <c:v>4022.09999999999</c:v>
                </c:pt>
                <c:pt idx="20">
                  <c:v>3335.40000000001</c:v>
                </c:pt>
                <c:pt idx="21">
                  <c:v>2943</c:v>
                </c:pt>
                <c:pt idx="22">
                  <c:v>2256.3</c:v>
                </c:pt>
                <c:pt idx="23">
                  <c:v>1373.40000000001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0.008626</c:v>
                </c:pt>
                <c:pt idx="1">
                  <c:v>0.008</c:v>
                </c:pt>
                <c:pt idx="2">
                  <c:v>0.007842</c:v>
                </c:pt>
                <c:pt idx="3">
                  <c:v>0.007476</c:v>
                </c:pt>
                <c:pt idx="4">
                  <c:v>0.007417</c:v>
                </c:pt>
                <c:pt idx="5">
                  <c:v>0.006866</c:v>
                </c:pt>
                <c:pt idx="6">
                  <c:v>0.006761</c:v>
                </c:pt>
                <c:pt idx="7">
                  <c:v>0.006544</c:v>
                </c:pt>
                <c:pt idx="8">
                  <c:v>0.006091</c:v>
                </c:pt>
                <c:pt idx="9">
                  <c:v>0.005273</c:v>
                </c:pt>
                <c:pt idx="10">
                  <c:v>0.004238</c:v>
                </c:pt>
                <c:pt idx="11">
                  <c:v>0.003928</c:v>
                </c:pt>
                <c:pt idx="12">
                  <c:v>0.003473</c:v>
                </c:pt>
                <c:pt idx="13">
                  <c:v>0.003117</c:v>
                </c:pt>
                <c:pt idx="14">
                  <c:v>0.00264</c:v>
                </c:pt>
                <c:pt idx="15">
                  <c:v>0.002191</c:v>
                </c:pt>
                <c:pt idx="16">
                  <c:v>0.001964</c:v>
                </c:pt>
                <c:pt idx="17">
                  <c:v>0.001665</c:v>
                </c:pt>
                <c:pt idx="18">
                  <c:v>0.001183</c:v>
                </c:pt>
                <c:pt idx="19">
                  <c:v>0.000986999999999998</c:v>
                </c:pt>
                <c:pt idx="20">
                  <c:v>0.000757999999999998</c:v>
                </c:pt>
                <c:pt idx="21">
                  <c:v>0.000608999999999998</c:v>
                </c:pt>
                <c:pt idx="22">
                  <c:v>0.000433999999999997</c:v>
                </c:pt>
                <c:pt idx="23">
                  <c:v>0.000214999999999998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45841"/>
        <c:axId val="912689635"/>
      </c:scatterChart>
      <c:valAx>
        <c:axId val="7175458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689635"/>
        <c:crosses val="autoZero"/>
        <c:crossBetween val="midCat"/>
      </c:valAx>
      <c:valAx>
        <c:axId val="912689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5458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190500</xdr:colOff>
      <xdr:row>1</xdr:row>
      <xdr:rowOff>107950</xdr:rowOff>
    </xdr:from>
    <xdr:to>
      <xdr:col>17</xdr:col>
      <xdr:colOff>495300</xdr:colOff>
      <xdr:row>16</xdr:row>
      <xdr:rowOff>88900</xdr:rowOff>
    </xdr:to>
    <xdr:graphicFrame>
      <xdr:nvGraphicFramePr>
        <xdr:cNvPr id="4" name="Gráfico 3"/>
        <xdr:cNvGraphicFramePr/>
      </xdr:nvGraphicFramePr>
      <xdr:xfrm>
        <a:off x="7442200" y="29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A17" sqref="A17"/>
    </sheetView>
  </sheetViews>
  <sheetFormatPr defaultColWidth="8.72727272727273" defaultRowHeight="14.5"/>
  <cols>
    <col min="1" max="1" width="21.1818181818182" customWidth="1"/>
    <col min="2" max="2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</row>
    <row r="2" spans="3:10">
      <c r="C2">
        <v>30</v>
      </c>
      <c r="D2">
        <f>98-C2</f>
        <v>68</v>
      </c>
      <c r="E2">
        <v>269.12</v>
      </c>
      <c r="F2">
        <f>E2-$B$3</f>
        <v>86.26</v>
      </c>
      <c r="G2">
        <f>F2/(1*10)</f>
        <v>8.626</v>
      </c>
      <c r="H2">
        <f>G2/1000</f>
        <v>0.008626</v>
      </c>
      <c r="I2">
        <f>$B$5*$B$6*D2</f>
        <v>66708</v>
      </c>
      <c r="J2">
        <v>0.008626</v>
      </c>
    </row>
    <row r="3" spans="1:10">
      <c r="A3" t="s">
        <v>9</v>
      </c>
      <c r="B3">
        <v>182.86</v>
      </c>
      <c r="C3">
        <v>35.4</v>
      </c>
      <c r="D3">
        <f t="shared" ref="D3:D25" si="0">98-C3</f>
        <v>62.6</v>
      </c>
      <c r="E3">
        <v>262.86</v>
      </c>
      <c r="F3">
        <f t="shared" ref="F3:F25" si="1">E3-$B$3</f>
        <v>80</v>
      </c>
      <c r="G3">
        <f t="shared" ref="G3:G25" si="2">F3/(1*10)</f>
        <v>8</v>
      </c>
      <c r="H3">
        <f t="shared" ref="H3:H25" si="3">G3/1000</f>
        <v>0.008</v>
      </c>
      <c r="I3">
        <f t="shared" ref="I3:I25" si="4">$B$5*$B$6*D3</f>
        <v>61410.6</v>
      </c>
      <c r="J3">
        <v>0.008</v>
      </c>
    </row>
    <row r="4" spans="3:10">
      <c r="C4">
        <f>C3+5</f>
        <v>40.4</v>
      </c>
      <c r="D4">
        <f t="shared" si="0"/>
        <v>57.6</v>
      </c>
      <c r="E4">
        <v>261.28</v>
      </c>
      <c r="F4">
        <f t="shared" si="1"/>
        <v>78.42</v>
      </c>
      <c r="G4">
        <f t="shared" si="2"/>
        <v>7.842</v>
      </c>
      <c r="H4">
        <f t="shared" si="3"/>
        <v>0.007842</v>
      </c>
      <c r="I4">
        <f t="shared" si="4"/>
        <v>56505.6</v>
      </c>
      <c r="J4">
        <v>0.007842</v>
      </c>
    </row>
    <row r="5" spans="1:10">
      <c r="A5" t="s">
        <v>10</v>
      </c>
      <c r="B5">
        <v>1</v>
      </c>
      <c r="C5">
        <v>45</v>
      </c>
      <c r="D5">
        <f t="shared" si="0"/>
        <v>53</v>
      </c>
      <c r="E5">
        <v>257.62</v>
      </c>
      <c r="F5">
        <f t="shared" si="1"/>
        <v>74.76</v>
      </c>
      <c r="G5">
        <f t="shared" si="2"/>
        <v>7.476</v>
      </c>
      <c r="H5">
        <f t="shared" si="3"/>
        <v>0.007476</v>
      </c>
      <c r="I5">
        <f t="shared" si="4"/>
        <v>51993</v>
      </c>
      <c r="J5">
        <v>0.007476</v>
      </c>
    </row>
    <row r="6" spans="1:10">
      <c r="A6" t="s">
        <v>11</v>
      </c>
      <c r="B6">
        <v>981</v>
      </c>
      <c r="C6">
        <f>C5+5</f>
        <v>50</v>
      </c>
      <c r="D6">
        <f t="shared" si="0"/>
        <v>48</v>
      </c>
      <c r="E6">
        <v>257.03</v>
      </c>
      <c r="F6">
        <f t="shared" si="1"/>
        <v>74.17</v>
      </c>
      <c r="G6">
        <f t="shared" si="2"/>
        <v>7.417</v>
      </c>
      <c r="H6">
        <f t="shared" si="3"/>
        <v>0.007417</v>
      </c>
      <c r="I6">
        <f t="shared" si="4"/>
        <v>47088</v>
      </c>
      <c r="J6">
        <v>0.007417</v>
      </c>
    </row>
    <row r="7" spans="3:10">
      <c r="C7">
        <v>55.2</v>
      </c>
      <c r="D7">
        <f t="shared" si="0"/>
        <v>42.8</v>
      </c>
      <c r="E7">
        <v>251.52</v>
      </c>
      <c r="F7">
        <f t="shared" si="1"/>
        <v>68.66</v>
      </c>
      <c r="G7">
        <f t="shared" si="2"/>
        <v>6.866</v>
      </c>
      <c r="H7">
        <f t="shared" si="3"/>
        <v>0.006866</v>
      </c>
      <c r="I7">
        <f t="shared" si="4"/>
        <v>41986.8</v>
      </c>
      <c r="J7">
        <v>0.006866</v>
      </c>
    </row>
    <row r="8" spans="1:10">
      <c r="A8" t="s">
        <v>12</v>
      </c>
      <c r="B8">
        <v>45.6433333333333</v>
      </c>
      <c r="C8">
        <f>C7+5</f>
        <v>60.2</v>
      </c>
      <c r="D8">
        <f t="shared" si="0"/>
        <v>37.8</v>
      </c>
      <c r="E8">
        <v>250.47</v>
      </c>
      <c r="F8">
        <f t="shared" si="1"/>
        <v>67.61</v>
      </c>
      <c r="G8">
        <f t="shared" si="2"/>
        <v>6.761</v>
      </c>
      <c r="H8">
        <f t="shared" si="3"/>
        <v>0.006761</v>
      </c>
      <c r="I8">
        <f t="shared" si="4"/>
        <v>37081.8</v>
      </c>
      <c r="J8">
        <v>0.006761</v>
      </c>
    </row>
    <row r="9" spans="1:10">
      <c r="A9" t="s">
        <v>13</v>
      </c>
      <c r="B9">
        <v>41.45</v>
      </c>
      <c r="C9">
        <f>C8+5</f>
        <v>65.2</v>
      </c>
      <c r="D9">
        <f t="shared" si="0"/>
        <v>32.8</v>
      </c>
      <c r="E9">
        <v>248.3</v>
      </c>
      <c r="F9">
        <f t="shared" si="1"/>
        <v>65.44</v>
      </c>
      <c r="G9">
        <f t="shared" si="2"/>
        <v>6.544</v>
      </c>
      <c r="H9">
        <f t="shared" si="3"/>
        <v>0.006544</v>
      </c>
      <c r="I9">
        <f t="shared" si="4"/>
        <v>32176.8</v>
      </c>
      <c r="J9">
        <v>0.006544</v>
      </c>
    </row>
    <row r="10" spans="1:10">
      <c r="A10" t="s">
        <v>14</v>
      </c>
      <c r="B10">
        <v>60</v>
      </c>
      <c r="C10">
        <f>C9+5</f>
        <v>70.2</v>
      </c>
      <c r="D10">
        <f t="shared" si="0"/>
        <v>27.8</v>
      </c>
      <c r="E10">
        <v>243.77</v>
      </c>
      <c r="F10">
        <f t="shared" si="1"/>
        <v>60.91</v>
      </c>
      <c r="G10">
        <f t="shared" si="2"/>
        <v>6.091</v>
      </c>
      <c r="H10">
        <f t="shared" si="3"/>
        <v>0.006091</v>
      </c>
      <c r="I10">
        <f t="shared" si="4"/>
        <v>27271.8</v>
      </c>
      <c r="J10">
        <v>0.006091</v>
      </c>
    </row>
    <row r="11" spans="1:10">
      <c r="A11" t="s">
        <v>15</v>
      </c>
      <c r="B11">
        <f>B8-B9</f>
        <v>4.19333333333334</v>
      </c>
      <c r="C11">
        <v>75</v>
      </c>
      <c r="D11">
        <f t="shared" si="0"/>
        <v>23</v>
      </c>
      <c r="E11">
        <v>235.59</v>
      </c>
      <c r="F11">
        <f t="shared" si="1"/>
        <v>52.73</v>
      </c>
      <c r="G11">
        <f t="shared" si="2"/>
        <v>5.273</v>
      </c>
      <c r="H11">
        <f t="shared" si="3"/>
        <v>0.005273</v>
      </c>
      <c r="I11">
        <f t="shared" si="4"/>
        <v>22563</v>
      </c>
      <c r="J11">
        <v>0.005273</v>
      </c>
    </row>
    <row r="12" spans="1:10">
      <c r="A12" t="s">
        <v>16</v>
      </c>
      <c r="B12">
        <f>B11/1</f>
        <v>4.19333333333334</v>
      </c>
      <c r="C12">
        <f>C11+5</f>
        <v>80</v>
      </c>
      <c r="D12">
        <f t="shared" si="0"/>
        <v>18</v>
      </c>
      <c r="E12">
        <v>225.24</v>
      </c>
      <c r="F12">
        <f t="shared" si="1"/>
        <v>42.38</v>
      </c>
      <c r="G12">
        <f t="shared" si="2"/>
        <v>4.238</v>
      </c>
      <c r="H12">
        <f t="shared" si="3"/>
        <v>0.004238</v>
      </c>
      <c r="I12">
        <f t="shared" si="4"/>
        <v>17658</v>
      </c>
      <c r="J12">
        <v>0.004238</v>
      </c>
    </row>
    <row r="13" spans="1:10">
      <c r="A13" t="s">
        <v>17</v>
      </c>
      <c r="B13">
        <f>SQRT(B12/(PI()*B10))</f>
        <v>0.149152017310306</v>
      </c>
      <c r="C13">
        <f>C12+2</f>
        <v>82</v>
      </c>
      <c r="D13">
        <f t="shared" si="0"/>
        <v>16</v>
      </c>
      <c r="E13">
        <v>222.14</v>
      </c>
      <c r="F13">
        <f t="shared" si="1"/>
        <v>39.28</v>
      </c>
      <c r="G13">
        <f t="shared" si="2"/>
        <v>3.928</v>
      </c>
      <c r="H13">
        <f t="shared" si="3"/>
        <v>0.003928</v>
      </c>
      <c r="I13">
        <f t="shared" si="4"/>
        <v>15696</v>
      </c>
      <c r="J13">
        <v>0.003928</v>
      </c>
    </row>
    <row r="14" spans="1:10">
      <c r="A14" t="s">
        <v>18</v>
      </c>
      <c r="B14">
        <f>B13*2</f>
        <v>0.298304034620612</v>
      </c>
      <c r="C14">
        <f>C13+2</f>
        <v>84</v>
      </c>
      <c r="D14">
        <f t="shared" si="0"/>
        <v>14</v>
      </c>
      <c r="E14">
        <v>217.59</v>
      </c>
      <c r="F14">
        <f t="shared" si="1"/>
        <v>34.73</v>
      </c>
      <c r="G14">
        <f t="shared" si="2"/>
        <v>3.473</v>
      </c>
      <c r="H14">
        <f t="shared" si="3"/>
        <v>0.003473</v>
      </c>
      <c r="I14">
        <f t="shared" si="4"/>
        <v>13734</v>
      </c>
      <c r="J14">
        <v>0.003473</v>
      </c>
    </row>
    <row r="15" spans="3:10">
      <c r="C15">
        <f>C14+2</f>
        <v>86</v>
      </c>
      <c r="D15">
        <f t="shared" si="0"/>
        <v>12</v>
      </c>
      <c r="E15">
        <v>214.03</v>
      </c>
      <c r="F15">
        <f t="shared" si="1"/>
        <v>31.17</v>
      </c>
      <c r="G15">
        <f t="shared" si="2"/>
        <v>3.117</v>
      </c>
      <c r="H15">
        <f t="shared" si="3"/>
        <v>0.003117</v>
      </c>
      <c r="I15">
        <f t="shared" si="4"/>
        <v>11772</v>
      </c>
      <c r="J15">
        <v>0.003117</v>
      </c>
    </row>
    <row r="16" spans="3:10">
      <c r="C16">
        <f>C15+2</f>
        <v>88</v>
      </c>
      <c r="D16">
        <f t="shared" si="0"/>
        <v>10</v>
      </c>
      <c r="E16">
        <v>209.26</v>
      </c>
      <c r="F16">
        <f t="shared" si="1"/>
        <v>26.4</v>
      </c>
      <c r="G16">
        <f t="shared" si="2"/>
        <v>2.64</v>
      </c>
      <c r="H16">
        <f t="shared" si="3"/>
        <v>0.00264</v>
      </c>
      <c r="I16">
        <f t="shared" si="4"/>
        <v>9810</v>
      </c>
      <c r="J16">
        <v>0.00264</v>
      </c>
    </row>
    <row r="17" spans="1:10">
      <c r="A17" t="s">
        <v>12</v>
      </c>
      <c r="B17">
        <v>45.67</v>
      </c>
      <c r="C17" s="1">
        <f>C16+2</f>
        <v>90</v>
      </c>
      <c r="D17">
        <f t="shared" si="0"/>
        <v>8</v>
      </c>
      <c r="E17">
        <v>204.77</v>
      </c>
      <c r="F17">
        <f t="shared" si="1"/>
        <v>21.91</v>
      </c>
      <c r="G17">
        <f t="shared" si="2"/>
        <v>2.191</v>
      </c>
      <c r="H17">
        <f t="shared" si="3"/>
        <v>0.002191</v>
      </c>
      <c r="I17">
        <f t="shared" si="4"/>
        <v>7848</v>
      </c>
      <c r="J17">
        <v>0.002191</v>
      </c>
    </row>
    <row r="18" spans="2:10">
      <c r="B18">
        <v>45.6</v>
      </c>
      <c r="C18">
        <f>C17+1</f>
        <v>91</v>
      </c>
      <c r="D18">
        <f t="shared" si="0"/>
        <v>7</v>
      </c>
      <c r="E18">
        <v>202.5</v>
      </c>
      <c r="F18">
        <f t="shared" si="1"/>
        <v>19.64</v>
      </c>
      <c r="G18">
        <f t="shared" si="2"/>
        <v>1.964</v>
      </c>
      <c r="H18">
        <f t="shared" si="3"/>
        <v>0.001964</v>
      </c>
      <c r="I18">
        <f t="shared" si="4"/>
        <v>6867</v>
      </c>
      <c r="J18">
        <v>0.001964</v>
      </c>
    </row>
    <row r="19" spans="2:10">
      <c r="B19">
        <v>45.66</v>
      </c>
      <c r="C19">
        <f>C18+1</f>
        <v>92</v>
      </c>
      <c r="D19">
        <f t="shared" si="0"/>
        <v>6</v>
      </c>
      <c r="E19">
        <v>199.51</v>
      </c>
      <c r="F19">
        <f t="shared" si="1"/>
        <v>16.65</v>
      </c>
      <c r="G19">
        <f t="shared" si="2"/>
        <v>1.665</v>
      </c>
      <c r="H19">
        <f t="shared" si="3"/>
        <v>0.001665</v>
      </c>
      <c r="I19">
        <f t="shared" si="4"/>
        <v>5886</v>
      </c>
      <c r="J19">
        <v>0.001665</v>
      </c>
    </row>
    <row r="20" spans="2:10">
      <c r="B20">
        <f>AVERAGE(B17:B19)</f>
        <v>45.6433333333333</v>
      </c>
      <c r="C20">
        <v>93.3</v>
      </c>
      <c r="D20">
        <f t="shared" si="0"/>
        <v>4.7</v>
      </c>
      <c r="E20">
        <v>194.69</v>
      </c>
      <c r="F20">
        <f t="shared" si="1"/>
        <v>11.83</v>
      </c>
      <c r="G20">
        <f t="shared" si="2"/>
        <v>1.183</v>
      </c>
      <c r="H20">
        <f t="shared" si="3"/>
        <v>0.001183</v>
      </c>
      <c r="I20">
        <f t="shared" si="4"/>
        <v>4610.7</v>
      </c>
      <c r="J20">
        <v>0.001183</v>
      </c>
    </row>
    <row r="21" spans="3:10">
      <c r="C21">
        <v>93.9</v>
      </c>
      <c r="D21">
        <f t="shared" si="0"/>
        <v>4.09999999999999</v>
      </c>
      <c r="E21">
        <v>192.73</v>
      </c>
      <c r="F21">
        <f t="shared" si="1"/>
        <v>9.86999999999998</v>
      </c>
      <c r="G21">
        <f t="shared" si="2"/>
        <v>0.986999999999998</v>
      </c>
      <c r="H21">
        <f t="shared" si="3"/>
        <v>0.000986999999999998</v>
      </c>
      <c r="I21">
        <f t="shared" si="4"/>
        <v>4022.09999999999</v>
      </c>
      <c r="J21">
        <v>0.000986999999999998</v>
      </c>
    </row>
    <row r="22" spans="3:10">
      <c r="C22">
        <v>94.6</v>
      </c>
      <c r="D22">
        <f t="shared" si="0"/>
        <v>3.40000000000001</v>
      </c>
      <c r="E22">
        <v>190.44</v>
      </c>
      <c r="F22">
        <f t="shared" si="1"/>
        <v>7.57999999999998</v>
      </c>
      <c r="G22">
        <f t="shared" si="2"/>
        <v>0.757999999999998</v>
      </c>
      <c r="H22">
        <f t="shared" si="3"/>
        <v>0.000757999999999998</v>
      </c>
      <c r="I22">
        <f t="shared" si="4"/>
        <v>3335.40000000001</v>
      </c>
      <c r="J22">
        <v>0.000757999999999998</v>
      </c>
    </row>
    <row r="23" spans="3:10">
      <c r="C23">
        <v>95</v>
      </c>
      <c r="D23">
        <f t="shared" si="0"/>
        <v>3</v>
      </c>
      <c r="E23">
        <v>188.95</v>
      </c>
      <c r="F23">
        <f t="shared" si="1"/>
        <v>6.08999999999997</v>
      </c>
      <c r="G23">
        <f t="shared" si="2"/>
        <v>0.608999999999998</v>
      </c>
      <c r="H23">
        <f t="shared" si="3"/>
        <v>0.000608999999999998</v>
      </c>
      <c r="I23">
        <f t="shared" si="4"/>
        <v>2943</v>
      </c>
      <c r="J23">
        <v>0.000608999999999998</v>
      </c>
    </row>
    <row r="24" spans="3:10">
      <c r="C24">
        <v>95.7</v>
      </c>
      <c r="D24">
        <f t="shared" si="0"/>
        <v>2.3</v>
      </c>
      <c r="E24">
        <v>187.2</v>
      </c>
      <c r="F24">
        <f t="shared" si="1"/>
        <v>4.33999999999997</v>
      </c>
      <c r="G24">
        <f t="shared" si="2"/>
        <v>0.433999999999997</v>
      </c>
      <c r="H24">
        <f t="shared" si="3"/>
        <v>0.000433999999999997</v>
      </c>
      <c r="I24">
        <f t="shared" si="4"/>
        <v>2256.3</v>
      </c>
      <c r="J24">
        <v>0.000433999999999997</v>
      </c>
    </row>
    <row r="25" spans="3:10">
      <c r="C25">
        <v>96.6</v>
      </c>
      <c r="D25">
        <f t="shared" si="0"/>
        <v>1.40000000000001</v>
      </c>
      <c r="E25">
        <v>185.01</v>
      </c>
      <c r="F25">
        <f t="shared" si="1"/>
        <v>2.14999999999998</v>
      </c>
      <c r="G25">
        <f t="shared" si="2"/>
        <v>0.214999999999998</v>
      </c>
      <c r="H25">
        <f t="shared" si="3"/>
        <v>0.000214999999999998</v>
      </c>
      <c r="I25">
        <f t="shared" si="4"/>
        <v>1373.40000000001</v>
      </c>
      <c r="J25">
        <v>0.000214999999999998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inmac</dc:creator>
  <cp:lastModifiedBy>inmac</cp:lastModifiedBy>
  <dcterms:created xsi:type="dcterms:W3CDTF">2024-03-07T10:47:06Z</dcterms:created>
  <dcterms:modified xsi:type="dcterms:W3CDTF">2024-03-07T12:10:16Z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B700872266C940B0A3A54773D9FB30B2_11</vt:lpwstr>
  </property>
  <property fmtid="{D5CDD505-2E9C-101B-9397-08002B2CF9AE}" pid="3" name="KSOProductBuildVer">
    <vt:lpwstr>3082-12.2.0.13489</vt:lpwstr>
  </property>
</Properties>
</file>