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50" windowHeight="6380" activeTab="4"/>
  </bookViews>
  <sheets>
    <sheet name="Curva" sheetId="8" r:id="rId1"/>
    <sheet name="t muerto" sheetId="9" r:id="rId2"/>
    <sheet name="eficiencia" sheetId="10" r:id="rId3"/>
    <sheet name="poisson" sheetId="11" r:id="rId4"/>
    <sheet name="atenuación" sheetId="12" r:id="rId5"/>
  </sheets>
  <calcPr calcId="144525"/>
</workbook>
</file>

<file path=xl/sharedStrings.xml><?xml version="1.0" encoding="utf-8"?>
<sst xmlns="http://schemas.openxmlformats.org/spreadsheetml/2006/main" count="28" uniqueCount="25">
  <si>
    <t>V</t>
  </si>
  <si>
    <t>Cuentas en 90s</t>
  </si>
  <si>
    <t>Bq</t>
  </si>
  <si>
    <t>tension de trabajo</t>
  </si>
  <si>
    <t>pdte</t>
  </si>
  <si>
    <t>A1</t>
  </si>
  <si>
    <t>A12</t>
  </si>
  <si>
    <t>A2</t>
  </si>
  <si>
    <t>Fondo</t>
  </si>
  <si>
    <t>Cuentas</t>
  </si>
  <si>
    <t>Promedio</t>
  </si>
  <si>
    <t>Co</t>
  </si>
  <si>
    <t>Sr</t>
  </si>
  <si>
    <t>cuentas</t>
  </si>
  <si>
    <t>bq</t>
  </si>
  <si>
    <t>fondo</t>
  </si>
  <si>
    <t>tasa</t>
  </si>
  <si>
    <t>A corregida</t>
  </si>
  <si>
    <t>A bq</t>
  </si>
  <si>
    <t>Eficiencia</t>
  </si>
  <si>
    <t>(ni-n)^2</t>
  </si>
  <si>
    <t>s</t>
  </si>
  <si>
    <t>chi</t>
  </si>
  <si>
    <t>espesor</t>
  </si>
  <si>
    <t>g/cm2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</si>
</sst>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_ "/>
    <numFmt numFmtId="181" formatCode="0.00000000_ "/>
    <numFmt numFmtId="182" formatCode="0.0_ "/>
    <numFmt numFmtId="183" formatCode="0.00000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" fillId="0" borderId="0" xfId="0" applyFont="1">
      <alignment vertical="center"/>
    </xf>
    <xf numFmtId="183" fontId="0" fillId="0" borderId="0" xfId="0" applyNumberForma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F6F5F5"/>
      <color rgb="00F5F5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Curva!$A$2:$A$11</c:f>
              <c:numCache>
                <c:formatCode>General</c:formatCode>
                <c:ptCount val="10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</c:numCache>
            </c:numRef>
          </c:xVal>
          <c:yVal>
            <c:numRef>
              <c:f>Curva!$B$2:$B$11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5049</c:v>
                </c:pt>
                <c:pt idx="4">
                  <c:v>5173</c:v>
                </c:pt>
                <c:pt idx="5">
                  <c:v>5283</c:v>
                </c:pt>
                <c:pt idx="6">
                  <c:v>5347</c:v>
                </c:pt>
                <c:pt idx="7">
                  <c:v>5500</c:v>
                </c:pt>
                <c:pt idx="8">
                  <c:v>5689</c:v>
                </c:pt>
                <c:pt idx="9">
                  <c:v>5817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95850"/>
        <c:axId val="376930690"/>
      </c:scatterChart>
      <c:valAx>
        <c:axId val="7435958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930690"/>
        <c:crosses val="autoZero"/>
        <c:crossBetween val="midCat"/>
      </c:valAx>
      <c:valAx>
        <c:axId val="3769306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5958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atenuación!$B$2:$B$14</c:f>
              <c:numCache>
                <c:formatCode>General</c:formatCode>
                <c:ptCount val="13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</c:v>
                </c:pt>
                <c:pt idx="11">
                  <c:v>1.21</c:v>
                </c:pt>
                <c:pt idx="12">
                  <c:v>1.54</c:v>
                </c:pt>
              </c:numCache>
            </c:numRef>
          </c:xVal>
          <c:yVal>
            <c:numRef>
              <c:f>atenuación!$C$2:$C$14</c:f>
              <c:numCache>
                <c:formatCode>General</c:formatCode>
                <c:ptCount val="13"/>
                <c:pt idx="0">
                  <c:v>20352</c:v>
                </c:pt>
                <c:pt idx="1">
                  <c:v>13581</c:v>
                </c:pt>
                <c:pt idx="2">
                  <c:v>8564</c:v>
                </c:pt>
                <c:pt idx="3">
                  <c:v>5225</c:v>
                </c:pt>
                <c:pt idx="4">
                  <c:v>2839</c:v>
                </c:pt>
                <c:pt idx="5">
                  <c:v>1480</c:v>
                </c:pt>
                <c:pt idx="6">
                  <c:v>727</c:v>
                </c:pt>
                <c:pt idx="7">
                  <c:v>332</c:v>
                </c:pt>
                <c:pt idx="8">
                  <c:v>145</c:v>
                </c:pt>
                <c:pt idx="9">
                  <c:v>94</c:v>
                </c:pt>
                <c:pt idx="10">
                  <c:v>62</c:v>
                </c:pt>
                <c:pt idx="11">
                  <c:v>65</c:v>
                </c:pt>
                <c:pt idx="12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4652"/>
        <c:axId val="271975710"/>
      </c:scatterChart>
      <c:valAx>
        <c:axId val="771146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975710"/>
        <c:crosses val="autoZero"/>
        <c:crossBetween val="midCat"/>
      </c:valAx>
      <c:valAx>
        <c:axId val="27197571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146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55</xdr:row>
      <xdr:rowOff>129540</xdr:rowOff>
    </xdr:from>
    <xdr:to>
      <xdr:col>10</xdr:col>
      <xdr:colOff>346075</xdr:colOff>
      <xdr:row>110</xdr:row>
      <xdr:rowOff>129540</xdr:rowOff>
    </xdr:to>
    <xdr:pic>
      <xdr:nvPicPr>
        <xdr:cNvPr id="9" name="Picture 8" descr="excel2 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10257790"/>
          <a:ext cx="7226300" cy="101282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106</xdr:row>
      <xdr:rowOff>91440</xdr:rowOff>
    </xdr:from>
    <xdr:to>
      <xdr:col>10</xdr:col>
      <xdr:colOff>346075</xdr:colOff>
      <xdr:row>161</xdr:row>
      <xdr:rowOff>91440</xdr:rowOff>
    </xdr:to>
    <xdr:pic>
      <xdr:nvPicPr>
        <xdr:cNvPr id="10" name="Picture 9" descr="excel3 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19611340"/>
          <a:ext cx="7226300" cy="101282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160</xdr:row>
      <xdr:rowOff>137160</xdr:rowOff>
    </xdr:from>
    <xdr:to>
      <xdr:col>10</xdr:col>
      <xdr:colOff>346075</xdr:colOff>
      <xdr:row>215</xdr:row>
      <xdr:rowOff>137160</xdr:rowOff>
    </xdr:to>
    <xdr:pic>
      <xdr:nvPicPr>
        <xdr:cNvPr id="11" name="Picture 10" descr="excel4 (1)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29601160"/>
          <a:ext cx="7226300" cy="101282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215</xdr:row>
      <xdr:rowOff>129540</xdr:rowOff>
    </xdr:from>
    <xdr:to>
      <xdr:col>10</xdr:col>
      <xdr:colOff>346075</xdr:colOff>
      <xdr:row>270</xdr:row>
      <xdr:rowOff>129540</xdr:rowOff>
    </xdr:to>
    <xdr:pic>
      <xdr:nvPicPr>
        <xdr:cNvPr id="12" name="Picture 11" descr="excel5 (1)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9721790"/>
          <a:ext cx="7226300" cy="101282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267</xdr:row>
      <xdr:rowOff>38100</xdr:rowOff>
    </xdr:from>
    <xdr:to>
      <xdr:col>10</xdr:col>
      <xdr:colOff>374650</xdr:colOff>
      <xdr:row>292</xdr:row>
      <xdr:rowOff>23495</xdr:rowOff>
    </xdr:to>
    <xdr:pic>
      <xdr:nvPicPr>
        <xdr:cNvPr id="13" name="Picture 12" descr="EXCEL6 (2)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620" y="49206150"/>
          <a:ext cx="7247890" cy="4589145"/>
        </a:xfrm>
        <a:prstGeom prst="rect">
          <a:avLst/>
        </a:prstGeom>
      </xdr:spPr>
    </xdr:pic>
    <xdr:clientData/>
  </xdr:twoCellAnchor>
  <xdr:twoCellAnchor>
    <xdr:from>
      <xdr:col>4</xdr:col>
      <xdr:colOff>488950</xdr:colOff>
      <xdr:row>2</xdr:row>
      <xdr:rowOff>50800</xdr:rowOff>
    </xdr:from>
    <xdr:to>
      <xdr:col>12</xdr:col>
      <xdr:colOff>82550</xdr:colOff>
      <xdr:row>17</xdr:row>
      <xdr:rowOff>31750</xdr:rowOff>
    </xdr:to>
    <xdr:graphicFrame>
      <xdr:nvGraphicFramePr>
        <xdr:cNvPr id="2" name="Gráfico 1"/>
        <xdr:cNvGraphicFramePr/>
      </xdr:nvGraphicFramePr>
      <xdr:xfrm>
        <a:off x="3647440" y="419100"/>
        <a:ext cx="4556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330200</xdr:colOff>
      <xdr:row>2</xdr:row>
      <xdr:rowOff>50800</xdr:rowOff>
    </xdr:from>
    <xdr:to>
      <xdr:col>13</xdr:col>
      <xdr:colOff>25400</xdr:colOff>
      <xdr:row>17</xdr:row>
      <xdr:rowOff>31750</xdr:rowOff>
    </xdr:to>
    <xdr:graphicFrame>
      <xdr:nvGraphicFramePr>
        <xdr:cNvPr id="2" name="Gráfico 1"/>
        <xdr:cNvGraphicFramePr/>
      </xdr:nvGraphicFramePr>
      <xdr:xfrm>
        <a:off x="3378200" y="419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showGridLines="0" workbookViewId="0">
      <selection activeCell="B16" sqref="B16"/>
    </sheetView>
  </sheetViews>
  <sheetFormatPr defaultColWidth="8.88181818181818" defaultRowHeight="14.5" outlineLevelCol="2"/>
  <cols>
    <col min="2" max="2" width="14.6363636363636" customWidth="1"/>
    <col min="3" max="3" width="12.8181818181818"/>
  </cols>
  <sheetData>
    <row r="1" spans="1:3">
      <c r="A1" t="s">
        <v>0</v>
      </c>
      <c r="B1" t="s">
        <v>1</v>
      </c>
      <c r="C1" t="s">
        <v>2</v>
      </c>
    </row>
    <row r="2" spans="1:3">
      <c r="A2">
        <v>700</v>
      </c>
      <c r="B2">
        <v>0</v>
      </c>
      <c r="C2" s="4">
        <f>B2/90</f>
        <v>0</v>
      </c>
    </row>
    <row r="3" spans="1:3">
      <c r="A3">
        <v>720</v>
      </c>
      <c r="B3">
        <v>0</v>
      </c>
      <c r="C3" s="4">
        <f t="shared" ref="C3:C11" si="0">B3/90</f>
        <v>0</v>
      </c>
    </row>
    <row r="4" spans="1:3">
      <c r="A4">
        <v>740</v>
      </c>
      <c r="B4">
        <v>6</v>
      </c>
      <c r="C4" s="4">
        <f t="shared" si="0"/>
        <v>0.0666666666666667</v>
      </c>
    </row>
    <row r="5" spans="1:3">
      <c r="A5" s="5">
        <v>760</v>
      </c>
      <c r="B5">
        <v>5049</v>
      </c>
      <c r="C5" s="4">
        <f t="shared" si="0"/>
        <v>56.1</v>
      </c>
    </row>
    <row r="6" spans="1:3">
      <c r="A6" s="5">
        <v>780</v>
      </c>
      <c r="B6">
        <v>5173</v>
      </c>
      <c r="C6" s="4">
        <f t="shared" si="0"/>
        <v>57.4777777777778</v>
      </c>
    </row>
    <row r="7" spans="1:3">
      <c r="A7" s="5">
        <v>800</v>
      </c>
      <c r="B7">
        <v>5283</v>
      </c>
      <c r="C7" s="4">
        <f t="shared" si="0"/>
        <v>58.7</v>
      </c>
    </row>
    <row r="8" spans="1:3">
      <c r="A8" s="5">
        <v>820</v>
      </c>
      <c r="B8">
        <v>5347</v>
      </c>
      <c r="C8" s="4">
        <f t="shared" si="0"/>
        <v>59.4111111111111</v>
      </c>
    </row>
    <row r="9" spans="1:3">
      <c r="A9" s="5">
        <v>840</v>
      </c>
      <c r="B9">
        <v>5500</v>
      </c>
      <c r="C9" s="4">
        <f t="shared" si="0"/>
        <v>61.1111111111111</v>
      </c>
    </row>
    <row r="10" spans="1:3">
      <c r="A10" s="5">
        <v>860</v>
      </c>
      <c r="B10">
        <v>5689</v>
      </c>
      <c r="C10" s="4">
        <f t="shared" si="0"/>
        <v>63.2111111111111</v>
      </c>
    </row>
    <row r="11" spans="1:3">
      <c r="A11" s="5">
        <v>880</v>
      </c>
      <c r="B11">
        <v>5817</v>
      </c>
      <c r="C11" s="4">
        <f t="shared" si="0"/>
        <v>64.6333333333333</v>
      </c>
    </row>
    <row r="14" spans="1:2">
      <c r="A14">
        <f>AVERAGE(A5:A11)</f>
        <v>820</v>
      </c>
      <c r="B14" t="s">
        <v>3</v>
      </c>
    </row>
    <row r="16" spans="1:2">
      <c r="A16" t="s">
        <v>4</v>
      </c>
      <c r="B16" s="6">
        <f>((C11-C5)/((C5+C11)/2))/0.82</f>
        <v>0.172388250663291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7" sqref="E7"/>
    </sheetView>
  </sheetViews>
  <sheetFormatPr defaultColWidth="8.72727272727273" defaultRowHeight="14.5" outlineLevelCol="4"/>
  <cols>
    <col min="2" max="2" width="9.45454545454546"/>
    <col min="3" max="3" width="12.8181818181818"/>
  </cols>
  <sheetData>
    <row r="1" spans="2:5">
      <c r="B1" t="s">
        <v>5</v>
      </c>
      <c r="C1" t="s">
        <v>6</v>
      </c>
      <c r="D1" t="s">
        <v>7</v>
      </c>
      <c r="E1" t="s">
        <v>8</v>
      </c>
    </row>
    <row r="2" spans="1:5">
      <c r="A2" t="s">
        <v>9</v>
      </c>
      <c r="B2">
        <v>5037</v>
      </c>
      <c r="C2">
        <v>6905</v>
      </c>
      <c r="D2">
        <v>1892</v>
      </c>
      <c r="E2">
        <v>47</v>
      </c>
    </row>
    <row r="3" spans="2:5">
      <c r="B3">
        <v>5022</v>
      </c>
      <c r="C3">
        <v>6871</v>
      </c>
      <c r="D3">
        <v>1839</v>
      </c>
      <c r="E3">
        <v>67</v>
      </c>
    </row>
    <row r="4" spans="2:5">
      <c r="B4">
        <v>5070</v>
      </c>
      <c r="C4">
        <v>6777</v>
      </c>
      <c r="D4">
        <v>1883</v>
      </c>
      <c r="E4">
        <v>59</v>
      </c>
    </row>
    <row r="5" spans="2:5">
      <c r="B5">
        <v>5094</v>
      </c>
      <c r="C5">
        <v>6727</v>
      </c>
      <c r="D5">
        <v>1909</v>
      </c>
      <c r="E5">
        <v>43</v>
      </c>
    </row>
    <row r="6" spans="1:5">
      <c r="A6" t="s">
        <v>10</v>
      </c>
      <c r="B6">
        <f>AVERAGE(B2:B5)</f>
        <v>5055.75</v>
      </c>
      <c r="C6">
        <f>AVERAGE(C2:C5)</f>
        <v>6820</v>
      </c>
      <c r="D6">
        <f>AVERAGE(D2:D5)</f>
        <v>1880.75</v>
      </c>
      <c r="E6">
        <f>AVERAGE(E2:E5)</f>
        <v>54</v>
      </c>
    </row>
    <row r="7" spans="1:5">
      <c r="A7" t="s">
        <v>2</v>
      </c>
      <c r="B7" s="2">
        <f>B6/90</f>
        <v>56.175</v>
      </c>
      <c r="C7" s="2">
        <f>C6/90</f>
        <v>75.7777777777778</v>
      </c>
      <c r="D7" s="2">
        <f>D6/90</f>
        <v>20.8972222222222</v>
      </c>
      <c r="E7" s="2">
        <f>E6/90</f>
        <v>0.6</v>
      </c>
    </row>
    <row r="10" spans="3:3">
      <c r="C10" s="3">
        <f>(C7+E7-D7-B7)/(B7^2+D7^2-C7^2-E7^2)</f>
        <v>0.000322951289063306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4" sqref="C4"/>
    </sheetView>
  </sheetViews>
  <sheetFormatPr defaultColWidth="8.72727272727273" defaultRowHeight="14.5" outlineLevelCol="2"/>
  <cols>
    <col min="2" max="3" width="12.8181818181818"/>
    <col min="8" max="8" width="12.8181818181818"/>
  </cols>
  <sheetData>
    <row r="1" spans="2:3">
      <c r="B1" t="s">
        <v>11</v>
      </c>
      <c r="C1" t="s">
        <v>12</v>
      </c>
    </row>
    <row r="2" spans="1:3">
      <c r="A2" t="s">
        <v>13</v>
      </c>
      <c r="B2">
        <v>5410</v>
      </c>
      <c r="C2">
        <v>20412</v>
      </c>
    </row>
    <row r="3" spans="1:3">
      <c r="A3" t="s">
        <v>14</v>
      </c>
      <c r="B3">
        <f>B2/90</f>
        <v>60.1111111111111</v>
      </c>
      <c r="C3">
        <f>C2/90</f>
        <v>226.8</v>
      </c>
    </row>
    <row r="4" spans="1:3">
      <c r="A4" t="s">
        <v>15</v>
      </c>
      <c r="B4">
        <v>0.6</v>
      </c>
      <c r="C4">
        <v>0.6</v>
      </c>
    </row>
    <row r="5" spans="1:3">
      <c r="A5" t="s">
        <v>16</v>
      </c>
      <c r="B5">
        <f>B3-B4</f>
        <v>59.5111111111111</v>
      </c>
      <c r="C5">
        <f>C3-C4</f>
        <v>226.2</v>
      </c>
    </row>
    <row r="6" spans="1:1">
      <c r="A6" t="s">
        <v>17</v>
      </c>
    </row>
    <row r="7" spans="1:3">
      <c r="A7" t="s">
        <v>18</v>
      </c>
      <c r="B7">
        <v>31397.3</v>
      </c>
      <c r="C7">
        <v>2957.4</v>
      </c>
    </row>
    <row r="8" spans="1:3">
      <c r="A8" t="s">
        <v>19</v>
      </c>
      <c r="B8">
        <f>B5/B7</f>
        <v>0.00189542129772659</v>
      </c>
      <c r="C8">
        <f>C5/C7</f>
        <v>0.0764861026577399</v>
      </c>
    </row>
    <row r="9" spans="2:3">
      <c r="B9">
        <f>B8*100</f>
        <v>0.189542129772659</v>
      </c>
      <c r="C9">
        <f>C8*100</f>
        <v>7.64861026577399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18" workbookViewId="0">
      <selection activeCell="E29" sqref="E29"/>
    </sheetView>
  </sheetViews>
  <sheetFormatPr defaultColWidth="8.72727272727273" defaultRowHeight="14.5" outlineLevelCol="5"/>
  <cols>
    <col min="2" max="3" width="12.8181818181818"/>
    <col min="5" max="5" width="12.8181818181818"/>
  </cols>
  <sheetData>
    <row r="1" spans="2:3">
      <c r="B1" t="s">
        <v>13</v>
      </c>
      <c r="C1" t="s">
        <v>20</v>
      </c>
    </row>
    <row r="2" spans="2:3">
      <c r="B2">
        <v>2358</v>
      </c>
      <c r="C2">
        <f>(B2-$B$33)^2</f>
        <v>14544.36</v>
      </c>
    </row>
    <row r="3" spans="2:3">
      <c r="B3">
        <v>2247</v>
      </c>
      <c r="C3">
        <f>(B3-$B$33)^2</f>
        <v>92.1599999999982</v>
      </c>
    </row>
    <row r="4" spans="2:3">
      <c r="B4">
        <v>2217</v>
      </c>
      <c r="C4">
        <f t="shared" ref="C3:C31" si="0">(B4-$B$33)^2</f>
        <v>416.160000000004</v>
      </c>
    </row>
    <row r="5" spans="2:3">
      <c r="B5">
        <v>2232</v>
      </c>
      <c r="C5">
        <f t="shared" si="0"/>
        <v>29.160000000001</v>
      </c>
    </row>
    <row r="6" spans="2:3">
      <c r="B6">
        <v>2209</v>
      </c>
      <c r="C6">
        <f t="shared" si="0"/>
        <v>806.560000000005</v>
      </c>
    </row>
    <row r="7" spans="2:3">
      <c r="B7">
        <v>2219</v>
      </c>
      <c r="C7">
        <f t="shared" si="0"/>
        <v>338.560000000003</v>
      </c>
    </row>
    <row r="8" spans="2:3">
      <c r="B8">
        <v>2256</v>
      </c>
      <c r="C8">
        <f t="shared" si="0"/>
        <v>345.959999999997</v>
      </c>
    </row>
    <row r="9" spans="2:3">
      <c r="B9">
        <v>2247</v>
      </c>
      <c r="C9">
        <f t="shared" si="0"/>
        <v>92.1599999999982</v>
      </c>
    </row>
    <row r="10" spans="2:3">
      <c r="B10">
        <v>2213</v>
      </c>
      <c r="C10">
        <f t="shared" si="0"/>
        <v>595.360000000004</v>
      </c>
    </row>
    <row r="11" spans="2:3">
      <c r="B11">
        <v>2245</v>
      </c>
      <c r="C11">
        <f t="shared" si="0"/>
        <v>57.7599999999986</v>
      </c>
    </row>
    <row r="12" spans="2:3">
      <c r="B12">
        <v>2257</v>
      </c>
      <c r="C12">
        <f t="shared" si="0"/>
        <v>384.159999999996</v>
      </c>
    </row>
    <row r="13" spans="2:3">
      <c r="B13">
        <v>2279</v>
      </c>
      <c r="C13">
        <f t="shared" si="0"/>
        <v>1730.55999999999</v>
      </c>
    </row>
    <row r="14" spans="2:3">
      <c r="B14">
        <v>2196</v>
      </c>
      <c r="C14">
        <f t="shared" si="0"/>
        <v>1713.96000000001</v>
      </c>
    </row>
    <row r="15" spans="2:3">
      <c r="B15">
        <v>2258</v>
      </c>
      <c r="C15">
        <f t="shared" si="0"/>
        <v>424.359999999996</v>
      </c>
    </row>
    <row r="16" spans="2:3">
      <c r="B16">
        <v>2289</v>
      </c>
      <c r="C16">
        <f t="shared" si="0"/>
        <v>2662.55999999999</v>
      </c>
    </row>
    <row r="17" spans="2:3">
      <c r="B17">
        <v>2220</v>
      </c>
      <c r="C17">
        <f t="shared" si="0"/>
        <v>302.760000000003</v>
      </c>
    </row>
    <row r="18" spans="2:3">
      <c r="B18">
        <v>2124</v>
      </c>
      <c r="C18">
        <f t="shared" si="0"/>
        <v>12859.56</v>
      </c>
    </row>
    <row r="19" spans="2:3">
      <c r="B19">
        <v>2272</v>
      </c>
      <c r="C19">
        <f t="shared" si="0"/>
        <v>1197.15999999999</v>
      </c>
    </row>
    <row r="20" spans="2:3">
      <c r="B20">
        <v>2298</v>
      </c>
      <c r="C20">
        <f t="shared" si="0"/>
        <v>3672.35999999999</v>
      </c>
    </row>
    <row r="21" spans="2:3">
      <c r="B21">
        <v>2304</v>
      </c>
      <c r="C21">
        <f t="shared" si="0"/>
        <v>4435.55999999999</v>
      </c>
    </row>
    <row r="22" spans="2:3">
      <c r="B22">
        <v>2149</v>
      </c>
      <c r="C22">
        <f t="shared" si="0"/>
        <v>7814.56000000002</v>
      </c>
    </row>
    <row r="23" spans="2:3">
      <c r="B23">
        <v>2190</v>
      </c>
      <c r="C23">
        <f t="shared" si="0"/>
        <v>2246.76000000001</v>
      </c>
    </row>
    <row r="24" spans="2:3">
      <c r="B24">
        <v>2214</v>
      </c>
      <c r="C24">
        <f t="shared" si="0"/>
        <v>547.560000000004</v>
      </c>
    </row>
    <row r="25" spans="2:3">
      <c r="B25">
        <v>2189</v>
      </c>
      <c r="C25">
        <f t="shared" si="0"/>
        <v>2342.56000000001</v>
      </c>
    </row>
    <row r="26" spans="2:3">
      <c r="B26">
        <v>2275</v>
      </c>
      <c r="C26">
        <f t="shared" si="0"/>
        <v>1413.75999999999</v>
      </c>
    </row>
    <row r="27" spans="2:3">
      <c r="B27">
        <v>2261</v>
      </c>
      <c r="C27">
        <f t="shared" si="0"/>
        <v>556.959999999996</v>
      </c>
    </row>
    <row r="28" spans="2:3">
      <c r="B28">
        <v>2208</v>
      </c>
      <c r="C28">
        <f t="shared" si="0"/>
        <v>864.360000000005</v>
      </c>
    </row>
    <row r="29" spans="2:3">
      <c r="B29">
        <v>2227</v>
      </c>
      <c r="C29">
        <f t="shared" si="0"/>
        <v>108.160000000002</v>
      </c>
    </row>
    <row r="30" spans="2:3">
      <c r="B30">
        <v>2218</v>
      </c>
      <c r="C30">
        <f t="shared" si="0"/>
        <v>376.360000000004</v>
      </c>
    </row>
    <row r="31" spans="2:3">
      <c r="B31">
        <v>2251</v>
      </c>
      <c r="C31">
        <f t="shared" si="0"/>
        <v>184.959999999998</v>
      </c>
    </row>
    <row r="33" spans="2:3">
      <c r="B33">
        <f>SUM(B2:B31)/30</f>
        <v>2237.4</v>
      </c>
      <c r="C33" s="1">
        <f>SUM(C2:C31)</f>
        <v>63157.2</v>
      </c>
    </row>
    <row r="34" spans="1:6">
      <c r="A34" t="s">
        <v>21</v>
      </c>
      <c r="B34">
        <f>SQRT(B33)</f>
        <v>47.3011627764054</v>
      </c>
      <c r="C34">
        <f>SQRT(C33/29)</f>
        <v>46.667274216078</v>
      </c>
      <c r="E34">
        <f>(C34^2/B34^2)*29</f>
        <v>28.2279431482971</v>
      </c>
      <c r="F34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D19" sqref="D19"/>
    </sheetView>
  </sheetViews>
  <sheetFormatPr defaultColWidth="8.72727272727273" defaultRowHeight="14.5" outlineLevelCol="2"/>
  <sheetData>
    <row r="1" spans="1:3">
      <c r="A1" t="s">
        <v>23</v>
      </c>
      <c r="B1" t="s">
        <v>24</v>
      </c>
      <c r="C1" t="s">
        <v>13</v>
      </c>
    </row>
    <row r="2" spans="1:3">
      <c r="A2">
        <v>0</v>
      </c>
      <c r="B2">
        <f>A2*2.75*0.1</f>
        <v>0</v>
      </c>
      <c r="C2">
        <v>20352</v>
      </c>
    </row>
    <row r="3" spans="1:3">
      <c r="A3">
        <v>0.4</v>
      </c>
      <c r="B3">
        <f>A3*2.75*0.1</f>
        <v>0.11</v>
      </c>
      <c r="C3">
        <v>13581</v>
      </c>
    </row>
    <row r="4" spans="1:3">
      <c r="A4">
        <v>0.8</v>
      </c>
      <c r="B4">
        <f t="shared" ref="B4:B12" si="0">A4*2.75*0.1</f>
        <v>0.22</v>
      </c>
      <c r="C4">
        <v>8564</v>
      </c>
    </row>
    <row r="5" spans="1:3">
      <c r="A5">
        <v>1.2</v>
      </c>
      <c r="B5">
        <f t="shared" si="0"/>
        <v>0.33</v>
      </c>
      <c r="C5">
        <v>5225</v>
      </c>
    </row>
    <row r="6" spans="1:3">
      <c r="A6">
        <v>1.6</v>
      </c>
      <c r="B6">
        <f t="shared" si="0"/>
        <v>0.44</v>
      </c>
      <c r="C6">
        <v>2839</v>
      </c>
    </row>
    <row r="7" spans="1:3">
      <c r="A7">
        <v>2</v>
      </c>
      <c r="B7">
        <f t="shared" si="0"/>
        <v>0.55</v>
      </c>
      <c r="C7">
        <v>1480</v>
      </c>
    </row>
    <row r="8" spans="1:3">
      <c r="A8">
        <v>2.4</v>
      </c>
      <c r="B8">
        <f t="shared" si="0"/>
        <v>0.66</v>
      </c>
      <c r="C8">
        <v>727</v>
      </c>
    </row>
    <row r="9" spans="1:3">
      <c r="A9">
        <v>2.8</v>
      </c>
      <c r="B9">
        <f t="shared" si="0"/>
        <v>0.77</v>
      </c>
      <c r="C9">
        <v>332</v>
      </c>
    </row>
    <row r="10" spans="1:3">
      <c r="A10">
        <v>3.2</v>
      </c>
      <c r="B10">
        <f t="shared" si="0"/>
        <v>0.88</v>
      </c>
      <c r="C10">
        <v>145</v>
      </c>
    </row>
    <row r="11" spans="1:3">
      <c r="A11">
        <v>3.6</v>
      </c>
      <c r="B11">
        <f t="shared" si="0"/>
        <v>0.99</v>
      </c>
      <c r="C11">
        <v>94</v>
      </c>
    </row>
    <row r="12" spans="1:3">
      <c r="A12">
        <v>4</v>
      </c>
      <c r="B12">
        <f t="shared" si="0"/>
        <v>1.1</v>
      </c>
      <c r="C12">
        <v>62</v>
      </c>
    </row>
    <row r="13" spans="1:3">
      <c r="A13">
        <v>4.4</v>
      </c>
      <c r="B13">
        <f>A13*2.75*0.1</f>
        <v>1.21</v>
      </c>
      <c r="C13">
        <v>65</v>
      </c>
    </row>
    <row r="14" spans="1:3">
      <c r="A14">
        <f>14*0.4</f>
        <v>5.6</v>
      </c>
      <c r="B14">
        <f>A14*2.75*0.1</f>
        <v>1.54</v>
      </c>
      <c r="C14">
        <v>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Curva</vt:lpstr>
      <vt:lpstr>t muerto</vt:lpstr>
      <vt:lpstr>eficiencia</vt:lpstr>
      <vt:lpstr>poisson</vt:lpstr>
      <vt:lpstr>atenuación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inmac</cp:lastModifiedBy>
  <dcterms:created xsi:type="dcterms:W3CDTF">2023-06-02T06:22:00Z</dcterms:created>
  <dcterms:modified xsi:type="dcterms:W3CDTF">2024-03-04T16:04:56Z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3F27539D4D4540DB85EDDF027658022B_13</vt:lpwstr>
  </property>
  <property fmtid="{D5CDD505-2E9C-101B-9397-08002B2CF9AE}" pid="3" name="KSOProductBuildVer">
    <vt:lpwstr>3082-12.2.0.13489</vt:lpwstr>
  </property>
</Properties>
</file>