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a Desposorio M\Desktop\freelance\"/>
    </mc:Choice>
  </mc:AlternateContent>
  <xr:revisionPtr revIDLastSave="0" documentId="13_ncr:1_{D31BA947-EE11-41E3-9DC2-90022EDD9324}" xr6:coauthVersionLast="47" xr6:coauthVersionMax="47" xr10:uidLastSave="{00000000-0000-0000-0000-000000000000}"/>
  <bookViews>
    <workbookView xWindow="-108" yWindow="-108" windowWidth="23256" windowHeight="12576" xr2:uid="{977A7696-7AF3-4361-80DC-E4180C61E9FC}"/>
  </bookViews>
  <sheets>
    <sheet name="PROGRAMA ARQUITECTÓNICO" sheetId="3" r:id="rId1"/>
  </sheets>
  <definedNames>
    <definedName name="AREA">#REF!</definedName>
    <definedName name="_xlnm.Print_Area" localSheetId="0">'PROGRAMA ARQUITECTÓNICO'!$A$1:$I$78</definedName>
    <definedName name="TIP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3" l="1"/>
  <c r="E58" i="3"/>
  <c r="E57" i="3"/>
  <c r="D25" i="3"/>
  <c r="D16" i="3"/>
  <c r="D7" i="3"/>
  <c r="D40" i="3"/>
  <c r="E52" i="3"/>
  <c r="E51" i="3"/>
  <c r="E13" i="3"/>
  <c r="G13" i="3"/>
  <c r="E46" i="3"/>
  <c r="E47" i="3"/>
  <c r="E48" i="3"/>
  <c r="E50" i="3"/>
  <c r="E53" i="3"/>
  <c r="E54" i="3"/>
  <c r="E55" i="3"/>
  <c r="E41" i="3"/>
  <c r="E42" i="3"/>
  <c r="E43" i="3"/>
  <c r="E44" i="3"/>
  <c r="E45" i="3"/>
  <c r="G11" i="3"/>
  <c r="G12" i="3"/>
  <c r="G14" i="3"/>
  <c r="G20" i="3"/>
  <c r="G21" i="3"/>
  <c r="G22" i="3"/>
  <c r="G23" i="3"/>
  <c r="G19" i="3"/>
  <c r="G18" i="3"/>
  <c r="G17" i="3"/>
  <c r="G29" i="3"/>
  <c r="G30" i="3"/>
  <c r="G31" i="3"/>
  <c r="G32" i="3"/>
  <c r="G33" i="3"/>
  <c r="G34" i="3"/>
  <c r="G35" i="3"/>
  <c r="G36" i="3"/>
  <c r="G37" i="3"/>
  <c r="G28" i="3"/>
  <c r="G27" i="3"/>
  <c r="G26" i="3"/>
  <c r="E35" i="3"/>
  <c r="E36" i="3"/>
  <c r="E37" i="3"/>
  <c r="E28" i="3"/>
  <c r="E29" i="3"/>
  <c r="E30" i="3"/>
  <c r="E31" i="3"/>
  <c r="E32" i="3"/>
  <c r="E33" i="3"/>
  <c r="E34" i="3"/>
  <c r="E27" i="3"/>
  <c r="E26" i="3"/>
  <c r="E18" i="3"/>
  <c r="E19" i="3"/>
  <c r="E20" i="3"/>
  <c r="E21" i="3"/>
  <c r="E22" i="3"/>
  <c r="E23" i="3"/>
  <c r="E17" i="3"/>
  <c r="G9" i="3"/>
  <c r="G10" i="3"/>
  <c r="G8" i="3"/>
  <c r="E9" i="3"/>
  <c r="E10" i="3"/>
  <c r="E11" i="3"/>
  <c r="E12" i="3"/>
  <c r="E14" i="3"/>
  <c r="E8" i="3"/>
  <c r="E40" i="3" l="1"/>
  <c r="C65" i="3"/>
  <c r="E62" i="3"/>
  <c r="E25" i="3"/>
  <c r="H10" i="3"/>
  <c r="H20" i="3"/>
  <c r="H36" i="3"/>
  <c r="H29" i="3"/>
  <c r="H13" i="3"/>
  <c r="H22" i="3"/>
  <c r="E16" i="3"/>
  <c r="H9" i="3"/>
  <c r="H23" i="3"/>
  <c r="H8" i="3"/>
  <c r="H21" i="3"/>
  <c r="H14" i="3"/>
  <c r="H12" i="3"/>
  <c r="H30" i="3"/>
  <c r="H11" i="3"/>
  <c r="E7" i="3"/>
  <c r="H17" i="3"/>
  <c r="H34" i="3"/>
  <c r="H28" i="3"/>
  <c r="H18" i="3"/>
  <c r="H27" i="3"/>
  <c r="H37" i="3"/>
  <c r="H19" i="3"/>
  <c r="H35" i="3"/>
  <c r="H33" i="3"/>
  <c r="H32" i="3"/>
  <c r="H31" i="3"/>
  <c r="H26" i="3"/>
  <c r="H7" i="3" l="1"/>
  <c r="H25" i="3"/>
  <c r="H16" i="3"/>
  <c r="C59" i="3"/>
  <c r="C60" i="3" s="1"/>
  <c r="C61" i="3" s="1"/>
</calcChain>
</file>

<file path=xl/sharedStrings.xml><?xml version="1.0" encoding="utf-8"?>
<sst xmlns="http://schemas.openxmlformats.org/spreadsheetml/2006/main" count="83" uniqueCount="75">
  <si>
    <t>AMBIENTES POSIBLES</t>
  </si>
  <si>
    <t>PISO   -    AMBIENTES Y OTROS</t>
  </si>
  <si>
    <t>EDUCACION INICIAL</t>
  </si>
  <si>
    <t>AULA DE INICIAL  3 AÑOS</t>
  </si>
  <si>
    <t>AULA DE INICIAL 4 AÑOS</t>
  </si>
  <si>
    <t>AULA DE INICIAL 5 AÑOS</t>
  </si>
  <si>
    <t>SALA PSICOMOTRIZ</t>
  </si>
  <si>
    <t>SALA DE COMPUTO</t>
  </si>
  <si>
    <t>COMEDOR</t>
  </si>
  <si>
    <t>DOCENTES + ADM + OTROS</t>
  </si>
  <si>
    <t>OTROS AMBIENTES ADM, SERV.</t>
  </si>
  <si>
    <t>EDUCACION PRIMARIA</t>
  </si>
  <si>
    <t>AULA 1º PRIM</t>
  </si>
  <si>
    <t>AULA 2º PRIM</t>
  </si>
  <si>
    <t>AULA 3º PRIM</t>
  </si>
  <si>
    <t>AULA 4º PRIM</t>
  </si>
  <si>
    <t>AULA 5º PRIM</t>
  </si>
  <si>
    <t>AULA 6º PRIM</t>
  </si>
  <si>
    <t>EDUCACION SECUNDARIA</t>
  </si>
  <si>
    <t>AULA 1º SEC</t>
  </si>
  <si>
    <t>AULA 2º SEC</t>
  </si>
  <si>
    <t>AULA 3º SEC</t>
  </si>
  <si>
    <t>AULA 4º SEC</t>
  </si>
  <si>
    <t>AULA 5º SEC</t>
  </si>
  <si>
    <t>LABORATORIO</t>
  </si>
  <si>
    <t>BIBLIOTECA</t>
  </si>
  <si>
    <t>TALLERES</t>
  </si>
  <si>
    <t>COCINA</t>
  </si>
  <si>
    <t>AUDITORIO</t>
  </si>
  <si>
    <t>COLISEO</t>
  </si>
  <si>
    <t>PISCINA</t>
  </si>
  <si>
    <t>GIMNASIO - CAMERINES</t>
  </si>
  <si>
    <t>DEPOSITOS</t>
  </si>
  <si>
    <t>GUARDIANIA</t>
  </si>
  <si>
    <t>TOPICO</t>
  </si>
  <si>
    <t>SALA DE PROFESORES</t>
  </si>
  <si>
    <t>SALA ESPERA-RECEPCION</t>
  </si>
  <si>
    <t>NOTA 2: CONSIDERAR AFORO EN CASO DE AMBIENTES QUE SE ATIENDE A EXTERNOS QUE NO TRABAJAN EN LA EDIFICACION</t>
  </si>
  <si>
    <t>NOTA 3: EN CASO DE MOBILIARIO SE DEBE CUMPLIR CON LOS ANCHOS PARA CIRCULACION (1 CRUJIA, 2 CRUJIAS)</t>
  </si>
  <si>
    <t>NOTA 4: CONSIDERAR VISITANTE A OFICINA SOLO SI NO ES UN TRABAJADOR DE LA EDIFICACION</t>
  </si>
  <si>
    <t>NOTA 5: REDONDEAR LAS CANTIDADES AL ENTERO MAYOR</t>
  </si>
  <si>
    <t xml:space="preserve">AFORO CERO CUANDO ES UTILIZADO POR LOS MISMOS USUARIOS, </t>
  </si>
  <si>
    <t xml:space="preserve"> INDICAR AFORO DE AMBIENTES UTILIZADOS  POR LOS MISMOS USUARIOS</t>
  </si>
  <si>
    <t>NOTA 7: CONSIDERAR EL MAXIMO AFORO PARA EL AFORO TOTAL PERMITIDO</t>
  </si>
  <si>
    <t>CENTROS DE EDUCACIÓN BÁSICA REGULAR: INICIAL, PRIMARIA, SECUNDARIA</t>
  </si>
  <si>
    <t>AMBIENTE(M2)</t>
  </si>
  <si>
    <t>CIRCULACION(30% DEL AREA)</t>
  </si>
  <si>
    <t>ÁREA PÁRCIAL</t>
  </si>
  <si>
    <t>ÁREA TOTAL</t>
  </si>
  <si>
    <t>CANTIDAD DE AULAS</t>
  </si>
  <si>
    <t>ÁREA MAX.</t>
  </si>
  <si>
    <r>
      <t>NOTA 6:   (</t>
    </r>
    <r>
      <rPr>
        <b/>
        <sz val="10"/>
        <color theme="1"/>
        <rFont val="Calibri"/>
        <family val="2"/>
        <scheme val="minor"/>
      </rPr>
      <t xml:space="preserve">*) </t>
    </r>
    <r>
      <rPr>
        <b/>
        <sz val="6"/>
        <color theme="1"/>
        <rFont val="Calibri"/>
        <family val="2"/>
        <scheme val="minor"/>
      </rPr>
      <t>=    ELEGIR EL MAYOR AFORO, CUANDO HAY VARIOS AFOROS PARA UN MISMO AMBIENTE.</t>
    </r>
  </si>
  <si>
    <t>AFORO DE ALUMNOS</t>
  </si>
  <si>
    <t>AMBIENTES COMPLEMENTARIOS</t>
  </si>
  <si>
    <t xml:space="preserve">OFICINAS </t>
  </si>
  <si>
    <t>DEPÓSITO</t>
  </si>
  <si>
    <t>COEFICIENTE (m2 / persona)</t>
  </si>
  <si>
    <t>ÁREA DE ESTAR</t>
  </si>
  <si>
    <t>ÁREA DE KITCHENET</t>
  </si>
  <si>
    <t>*FACTOR EDITABLE POR EL USUARIO</t>
  </si>
  <si>
    <t>MAX AFORO POR AMBIENTE</t>
  </si>
  <si>
    <t>* A DEFINIR POR EL USUARIO EN BASE A LA CANTIDAD DE AULAS Y AFORO POR NIVEL EDUCATIVO</t>
  </si>
  <si>
    <t>SUM(1)</t>
  </si>
  <si>
    <t>VISITANTE OFICINA</t>
  </si>
  <si>
    <t>CAMPO DEPORTIVO MULTIUSOS</t>
  </si>
  <si>
    <t>TIPO 1(15*28)</t>
  </si>
  <si>
    <t>TIPO 2(20*40)</t>
  </si>
  <si>
    <t>AFORO MÁXIMO DE ESTUDIANTES</t>
  </si>
  <si>
    <t>ÁREA CONSTRUIBLE</t>
  </si>
  <si>
    <t>* Completar la sección de ambientes complementarios</t>
  </si>
  <si>
    <t>ÁREA LIBRE(40% ÁREA DEL TERRENO)</t>
  </si>
  <si>
    <t>ÁREA DE TERRENO(mínima)*En base al cuadro de áreas referentes por cantidad de alumnos en la hoja de capacidad de aula</t>
  </si>
  <si>
    <t>ZONA ADMINISTRATIVA</t>
  </si>
  <si>
    <t>*Seleccionar el tipo de campo deportivo</t>
  </si>
  <si>
    <t>(1)A partir de 5 secciones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</si>
</sst>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6"/>
      <color theme="1"/>
      <name val="Calibri"/>
      <family val="2"/>
      <scheme val="minor"/>
    </font>
    <font>
      <sz val="6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6"/>
      <name val="Calibri"/>
      <family val="2"/>
      <scheme val="minor"/>
    </font>
    <font>
      <b/>
      <sz val="6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theme="0"/>
      <name val="Arial"/>
      <family val="2"/>
    </font>
    <font>
      <b/>
      <sz val="8"/>
      <color theme="0" tint="-0.34998626667073579"/>
      <name val="Arial"/>
      <family val="2"/>
    </font>
    <font>
      <b/>
      <sz val="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6"/>
      <color theme="0" tint="-0.34998626667073579"/>
      <name val="Arial"/>
      <family val="2"/>
    </font>
    <font>
      <b/>
      <sz val="6"/>
      <color rgb="FF0070C0"/>
      <name val="Arial"/>
      <family val="2"/>
    </font>
    <font>
      <b/>
      <sz val="1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6"/>
      <color rgb="FF7030A0"/>
      <name val="Arial"/>
      <family val="2"/>
    </font>
    <font>
      <b/>
      <sz val="8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sz val="6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D9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BF3FB"/>
        <bgColor indexed="64"/>
      </patternFill>
    </fill>
    <fill>
      <patternFill patternType="solid">
        <fgColor rgb="FFC59E6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4" borderId="0" xfId="0" applyFont="1" applyFill="1"/>
    <xf numFmtId="0" fontId="0" fillId="4" borderId="0" xfId="0" applyFill="1"/>
    <xf numFmtId="0" fontId="2" fillId="4" borderId="7" xfId="0" applyFont="1" applyFill="1" applyBorder="1"/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7" xfId="0" applyFont="1" applyFill="1" applyBorder="1"/>
    <xf numFmtId="1" fontId="4" fillId="0" borderId="0" xfId="0" applyNumberFormat="1" applyFont="1" applyAlignment="1">
      <alignment horizontal="center" vertical="center"/>
    </xf>
    <xf numFmtId="0" fontId="8" fillId="4" borderId="10" xfId="0" applyFont="1" applyFill="1" applyBorder="1"/>
    <xf numFmtId="0" fontId="8" fillId="4" borderId="0" xfId="0" applyFont="1" applyFill="1"/>
    <xf numFmtId="0" fontId="2" fillId="0" borderId="0" xfId="0" applyFont="1"/>
    <xf numFmtId="0" fontId="3" fillId="0" borderId="26" xfId="0" applyFont="1" applyBorder="1" applyAlignment="1">
      <alignment vertical="center" wrapText="1"/>
    </xf>
    <xf numFmtId="0" fontId="3" fillId="7" borderId="18" xfId="0" applyFont="1" applyFill="1" applyBorder="1" applyAlignment="1">
      <alignment horizontal="left"/>
    </xf>
    <xf numFmtId="0" fontId="3" fillId="7" borderId="18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7" fillId="0" borderId="29" xfId="0" applyFont="1" applyBorder="1"/>
    <xf numFmtId="0" fontId="4" fillId="8" borderId="29" xfId="0" applyFont="1" applyFill="1" applyBorder="1"/>
    <xf numFmtId="0" fontId="4" fillId="8" borderId="30" xfId="0" applyFont="1" applyFill="1" applyBorder="1"/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16" fillId="4" borderId="0" xfId="0" applyFont="1" applyFill="1"/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4" borderId="0" xfId="0" applyFont="1" applyFill="1"/>
    <xf numFmtId="0" fontId="16" fillId="4" borderId="11" xfId="0" applyFont="1" applyFill="1" applyBorder="1"/>
    <xf numFmtId="0" fontId="16" fillId="0" borderId="0" xfId="0" applyFont="1"/>
    <xf numFmtId="1" fontId="17" fillId="0" borderId="19" xfId="0" applyNumberFormat="1" applyFont="1" applyBorder="1" applyAlignment="1">
      <alignment horizontal="center" vertical="center"/>
    </xf>
    <xf numFmtId="0" fontId="17" fillId="4" borderId="0" xfId="0" applyFont="1" applyFill="1" applyAlignment="1">
      <alignment wrapText="1"/>
    </xf>
    <xf numFmtId="0" fontId="14" fillId="4" borderId="0" xfId="0" applyFont="1" applyFill="1" applyAlignment="1">
      <alignment horizontal="center" vertical="center"/>
    </xf>
    <xf numFmtId="1" fontId="17" fillId="0" borderId="19" xfId="0" applyNumberFormat="1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8" fillId="4" borderId="0" xfId="0" applyFont="1" applyFill="1" applyAlignment="1">
      <alignment wrapText="1"/>
    </xf>
    <xf numFmtId="1" fontId="4" fillId="0" borderId="0" xfId="0" applyNumberFormat="1" applyFont="1" applyAlignment="1">
      <alignment horizontal="center"/>
    </xf>
    <xf numFmtId="0" fontId="19" fillId="4" borderId="0" xfId="0" applyFont="1" applyFill="1"/>
    <xf numFmtId="0" fontId="10" fillId="0" borderId="0" xfId="0" applyFont="1"/>
    <xf numFmtId="0" fontId="16" fillId="3" borderId="23" xfId="0" applyFont="1" applyFill="1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0" fillId="4" borderId="0" xfId="0" applyFont="1" applyFill="1"/>
    <xf numFmtId="0" fontId="20" fillId="4" borderId="0" xfId="0" applyFont="1" applyFill="1" applyAlignment="1">
      <alignment horizontal="left" indent="7"/>
    </xf>
    <xf numFmtId="0" fontId="20" fillId="4" borderId="11" xfId="0" applyFont="1" applyFill="1" applyBorder="1"/>
    <xf numFmtId="0" fontId="17" fillId="0" borderId="2" xfId="0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1" fontId="4" fillId="0" borderId="12" xfId="0" applyNumberFormat="1" applyFont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4" fillId="8" borderId="32" xfId="0" applyNumberFormat="1" applyFont="1" applyFill="1" applyBorder="1"/>
    <xf numFmtId="1" fontId="4" fillId="6" borderId="30" xfId="0" applyNumberFormat="1" applyFont="1" applyFill="1" applyBorder="1" applyAlignment="1">
      <alignment vertical="center"/>
    </xf>
    <xf numFmtId="0" fontId="17" fillId="2" borderId="29" xfId="0" applyFont="1" applyFill="1" applyBorder="1"/>
    <xf numFmtId="0" fontId="17" fillId="2" borderId="30" xfId="0" applyFont="1" applyFill="1" applyBorder="1"/>
    <xf numFmtId="0" fontId="22" fillId="4" borderId="0" xfId="0" applyFont="1" applyFill="1" applyAlignment="1">
      <alignment wrapText="1"/>
    </xf>
    <xf numFmtId="0" fontId="23" fillId="4" borderId="0" xfId="0" applyFont="1" applyFill="1" applyAlignment="1">
      <alignment horizontal="center" vertical="center"/>
    </xf>
    <xf numFmtId="0" fontId="24" fillId="4" borderId="0" xfId="0" applyFont="1" applyFill="1"/>
    <xf numFmtId="0" fontId="24" fillId="4" borderId="0" xfId="0" applyFont="1" applyFill="1" applyAlignment="1">
      <alignment horizontal="center"/>
    </xf>
    <xf numFmtId="0" fontId="25" fillId="4" borderId="0" xfId="0" applyFont="1" applyFill="1" applyAlignment="1">
      <alignment horizontal="left"/>
    </xf>
    <xf numFmtId="0" fontId="24" fillId="4" borderId="11" xfId="0" applyFont="1" applyFill="1" applyBorder="1" applyAlignment="1">
      <alignment horizontal="center"/>
    </xf>
    <xf numFmtId="0" fontId="24" fillId="0" borderId="0" xfId="0" applyFont="1"/>
    <xf numFmtId="0" fontId="3" fillId="9" borderId="18" xfId="0" applyFont="1" applyFill="1" applyBorder="1" applyAlignment="1">
      <alignment horizontal="left"/>
    </xf>
    <xf numFmtId="1" fontId="4" fillId="8" borderId="30" xfId="0" applyNumberFormat="1" applyFont="1" applyFill="1" applyBorder="1"/>
    <xf numFmtId="0" fontId="7" fillId="10" borderId="31" xfId="0" applyFont="1" applyFill="1" applyBorder="1"/>
    <xf numFmtId="0" fontId="24" fillId="3" borderId="24" xfId="0" applyFont="1" applyFill="1" applyBorder="1" applyAlignment="1">
      <alignment horizontal="center" wrapText="1"/>
    </xf>
    <xf numFmtId="0" fontId="22" fillId="0" borderId="19" xfId="0" applyFont="1" applyBorder="1" applyAlignment="1">
      <alignment horizontal="center" vertical="center" wrapText="1"/>
    </xf>
    <xf numFmtId="1" fontId="22" fillId="0" borderId="19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1" fontId="17" fillId="0" borderId="21" xfId="0" applyNumberFormat="1" applyFont="1" applyBorder="1" applyAlignment="1">
      <alignment horizontal="center"/>
    </xf>
    <xf numFmtId="0" fontId="3" fillId="9" borderId="20" xfId="0" applyFont="1" applyFill="1" applyBorder="1" applyAlignment="1">
      <alignment horizontal="left"/>
    </xf>
    <xf numFmtId="0" fontId="13" fillId="5" borderId="13" xfId="0" applyFont="1" applyFill="1" applyBorder="1" applyAlignment="1">
      <alignment horizontal="left"/>
    </xf>
    <xf numFmtId="1" fontId="17" fillId="0" borderId="9" xfId="0" applyNumberFormat="1" applyFont="1" applyBorder="1" applyAlignment="1">
      <alignment horizontal="center"/>
    </xf>
    <xf numFmtId="0" fontId="7" fillId="0" borderId="0" xfId="0" applyFont="1"/>
    <xf numFmtId="1" fontId="22" fillId="2" borderId="32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1" fontId="14" fillId="0" borderId="30" xfId="0" applyNumberFormat="1" applyFont="1" applyBorder="1"/>
    <xf numFmtId="0" fontId="7" fillId="10" borderId="31" xfId="0" applyFont="1" applyFill="1" applyBorder="1" applyAlignment="1">
      <alignment wrapText="1"/>
    </xf>
    <xf numFmtId="0" fontId="4" fillId="7" borderId="18" xfId="0" applyFont="1" applyFill="1" applyBorder="1" applyAlignment="1">
      <alignment horizontal="left"/>
    </xf>
    <xf numFmtId="0" fontId="4" fillId="6" borderId="15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14" fillId="0" borderId="30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3" fillId="4" borderId="7" xfId="0" applyFont="1" applyFill="1" applyBorder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12" fillId="3" borderId="22" xfId="0" applyFont="1" applyFill="1" applyBorder="1" applyAlignment="1">
      <alignment horizontal="center" wrapText="1"/>
    </xf>
    <xf numFmtId="0" fontId="12" fillId="3" borderId="23" xfId="0" applyFont="1" applyFill="1" applyBorder="1" applyAlignment="1">
      <alignment horizontal="center" wrapText="1"/>
    </xf>
    <xf numFmtId="0" fontId="12" fillId="3" borderId="24" xfId="0" applyFont="1" applyFill="1" applyBorder="1" applyAlignment="1">
      <alignment horizontal="center" wrapText="1"/>
    </xf>
    <xf numFmtId="1" fontId="11" fillId="4" borderId="29" xfId="0" applyNumberFormat="1" applyFont="1" applyFill="1" applyBorder="1" applyAlignment="1">
      <alignment horizontal="center" vertical="center"/>
    </xf>
    <xf numFmtId="1" fontId="11" fillId="4" borderId="30" xfId="0" applyNumberFormat="1" applyFont="1" applyFill="1" applyBorder="1" applyAlignment="1">
      <alignment horizontal="center" vertical="center"/>
    </xf>
    <xf numFmtId="1" fontId="11" fillId="4" borderId="32" xfId="0" applyNumberFormat="1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center"/>
    </xf>
    <xf numFmtId="0" fontId="16" fillId="4" borderId="30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4" fillId="4" borderId="0" xfId="0" applyFont="1" applyFill="1" applyAlignment="1">
      <alignment horizontal="center" wrapText="1"/>
    </xf>
    <xf numFmtId="0" fontId="18" fillId="4" borderId="0" xfId="0" applyFont="1" applyFill="1" applyAlignment="1">
      <alignment horizontal="center" wrapText="1"/>
    </xf>
    <xf numFmtId="0" fontId="18" fillId="4" borderId="9" xfId="0" applyFont="1" applyFill="1" applyBorder="1" applyAlignment="1">
      <alignment horizontal="center" wrapText="1"/>
    </xf>
    <xf numFmtId="1" fontId="16" fillId="4" borderId="29" xfId="0" applyNumberFormat="1" applyFont="1" applyFill="1" applyBorder="1" applyAlignment="1">
      <alignment horizontal="center"/>
    </xf>
    <xf numFmtId="1" fontId="16" fillId="4" borderId="30" xfId="0" applyNumberFormat="1" applyFont="1" applyFill="1" applyBorder="1" applyAlignment="1">
      <alignment horizontal="center"/>
    </xf>
    <xf numFmtId="1" fontId="16" fillId="4" borderId="32" xfId="0" applyNumberFormat="1" applyFont="1" applyFill="1" applyBorder="1" applyAlignment="1">
      <alignment horizontal="center"/>
    </xf>
    <xf numFmtId="1" fontId="17" fillId="0" borderId="16" xfId="0" applyNumberFormat="1" applyFont="1" applyBorder="1" applyAlignment="1">
      <alignment horizontal="center" vertical="center" wrapText="1"/>
    </xf>
    <xf numFmtId="1" fontId="17" fillId="0" borderId="12" xfId="0" applyNumberFormat="1" applyFont="1" applyBorder="1" applyAlignment="1">
      <alignment horizontal="center" vertical="center" wrapText="1"/>
    </xf>
    <xf numFmtId="1" fontId="17" fillId="0" borderId="17" xfId="0" applyNumberFormat="1" applyFont="1" applyBorder="1" applyAlignment="1">
      <alignment horizontal="center" vertical="center" wrapText="1"/>
    </xf>
    <xf numFmtId="1" fontId="17" fillId="0" borderId="18" xfId="0" applyNumberFormat="1" applyFont="1" applyBorder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7" fillId="0" borderId="19" xfId="0" applyNumberFormat="1" applyFont="1" applyBorder="1" applyAlignment="1">
      <alignment horizontal="center" vertical="center" wrapText="1"/>
    </xf>
    <xf numFmtId="1" fontId="17" fillId="0" borderId="20" xfId="0" applyNumberFormat="1" applyFont="1" applyBorder="1" applyAlignment="1">
      <alignment horizontal="center" vertical="center" wrapText="1"/>
    </xf>
    <xf numFmtId="1" fontId="17" fillId="0" borderId="9" xfId="0" applyNumberFormat="1" applyFont="1" applyBorder="1" applyAlignment="1">
      <alignment horizontal="center" vertical="center" wrapText="1"/>
    </xf>
    <xf numFmtId="1" fontId="17" fillId="0" borderId="21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9E69"/>
      <color rgb="FFFBF3FB"/>
      <color rgb="FF425684"/>
      <color rgb="FFF2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439-9097-40C2-AD9D-34C287DF7454}">
  <dimension ref="A1:I78"/>
  <sheetViews>
    <sheetView tabSelected="1" view="pageBreakPreview" topLeftCell="A7" zoomScale="170" zoomScaleNormal="91" zoomScaleSheetLayoutView="170" workbookViewId="0">
      <selection activeCell="C23" sqref="C23"/>
    </sheetView>
  </sheetViews>
  <sheetFormatPr baseColWidth="10" defaultColWidth="11.44140625" defaultRowHeight="14.4"/>
  <cols>
    <col min="1" max="1" width="1.6640625" style="5" customWidth="1"/>
    <col min="2" max="2" width="21.5546875" customWidth="1"/>
    <col min="3" max="3" width="11.109375" style="29" customWidth="1"/>
    <col min="4" max="4" width="13.33203125" style="40" customWidth="1"/>
    <col min="5" max="5" width="8.88671875" style="29" customWidth="1"/>
    <col min="6" max="7" width="10.6640625" style="29" customWidth="1"/>
    <col min="8" max="8" width="10.6640625" style="66" customWidth="1"/>
    <col min="9" max="9" width="2.44140625" style="11" customWidth="1"/>
    <col min="240" max="240" width="4.6640625" customWidth="1"/>
    <col min="241" max="241" width="16.44140625" customWidth="1"/>
    <col min="242" max="242" width="4.44140625" customWidth="1"/>
    <col min="243" max="243" width="10" customWidth="1"/>
    <col min="244" max="244" width="6.109375" customWidth="1"/>
    <col min="245" max="245" width="5.6640625" customWidth="1"/>
    <col min="246" max="246" width="5.33203125" customWidth="1"/>
    <col min="247" max="247" width="5.109375" customWidth="1"/>
    <col min="248" max="248" width="5.44140625" customWidth="1"/>
    <col min="249" max="249" width="6.109375" customWidth="1"/>
    <col min="250" max="250" width="8.44140625" customWidth="1"/>
    <col min="251" max="251" width="8" customWidth="1"/>
    <col min="252" max="252" width="11" customWidth="1"/>
    <col min="253" max="253" width="8.109375" customWidth="1"/>
    <col min="496" max="496" width="4.6640625" customWidth="1"/>
    <col min="497" max="497" width="16.44140625" customWidth="1"/>
    <col min="498" max="498" width="4.44140625" customWidth="1"/>
    <col min="499" max="499" width="10" customWidth="1"/>
    <col min="500" max="500" width="6.109375" customWidth="1"/>
    <col min="501" max="501" width="5.6640625" customWidth="1"/>
    <col min="502" max="502" width="5.33203125" customWidth="1"/>
    <col min="503" max="503" width="5.109375" customWidth="1"/>
    <col min="504" max="504" width="5.44140625" customWidth="1"/>
    <col min="505" max="505" width="6.109375" customWidth="1"/>
    <col min="506" max="506" width="8.44140625" customWidth="1"/>
    <col min="507" max="507" width="8" customWidth="1"/>
    <col min="508" max="508" width="11" customWidth="1"/>
    <col min="509" max="509" width="8.109375" customWidth="1"/>
    <col min="752" max="752" width="4.6640625" customWidth="1"/>
    <col min="753" max="753" width="16.44140625" customWidth="1"/>
    <col min="754" max="754" width="4.44140625" customWidth="1"/>
    <col min="755" max="755" width="10" customWidth="1"/>
    <col min="756" max="756" width="6.109375" customWidth="1"/>
    <col min="757" max="757" width="5.6640625" customWidth="1"/>
    <col min="758" max="758" width="5.33203125" customWidth="1"/>
    <col min="759" max="759" width="5.109375" customWidth="1"/>
    <col min="760" max="760" width="5.44140625" customWidth="1"/>
    <col min="761" max="761" width="6.109375" customWidth="1"/>
    <col min="762" max="762" width="8.44140625" customWidth="1"/>
    <col min="763" max="763" width="8" customWidth="1"/>
    <col min="764" max="764" width="11" customWidth="1"/>
    <col min="765" max="765" width="8.109375" customWidth="1"/>
    <col min="1008" max="1008" width="4.6640625" customWidth="1"/>
    <col min="1009" max="1009" width="16.44140625" customWidth="1"/>
    <col min="1010" max="1010" width="4.44140625" customWidth="1"/>
    <col min="1011" max="1011" width="10" customWidth="1"/>
    <col min="1012" max="1012" width="6.109375" customWidth="1"/>
    <col min="1013" max="1013" width="5.6640625" customWidth="1"/>
    <col min="1014" max="1014" width="5.33203125" customWidth="1"/>
    <col min="1015" max="1015" width="5.109375" customWidth="1"/>
    <col min="1016" max="1016" width="5.44140625" customWidth="1"/>
    <col min="1017" max="1017" width="6.109375" customWidth="1"/>
    <col min="1018" max="1018" width="8.44140625" customWidth="1"/>
    <col min="1019" max="1019" width="8" customWidth="1"/>
    <col min="1020" max="1020" width="11" customWidth="1"/>
    <col min="1021" max="1021" width="8.109375" customWidth="1"/>
    <col min="1264" max="1264" width="4.6640625" customWidth="1"/>
    <col min="1265" max="1265" width="16.44140625" customWidth="1"/>
    <col min="1266" max="1266" width="4.44140625" customWidth="1"/>
    <col min="1267" max="1267" width="10" customWidth="1"/>
    <col min="1268" max="1268" width="6.109375" customWidth="1"/>
    <col min="1269" max="1269" width="5.6640625" customWidth="1"/>
    <col min="1270" max="1270" width="5.33203125" customWidth="1"/>
    <col min="1271" max="1271" width="5.109375" customWidth="1"/>
    <col min="1272" max="1272" width="5.44140625" customWidth="1"/>
    <col min="1273" max="1273" width="6.109375" customWidth="1"/>
    <col min="1274" max="1274" width="8.44140625" customWidth="1"/>
    <col min="1275" max="1275" width="8" customWidth="1"/>
    <col min="1276" max="1276" width="11" customWidth="1"/>
    <col min="1277" max="1277" width="8.109375" customWidth="1"/>
    <col min="1520" max="1520" width="4.6640625" customWidth="1"/>
    <col min="1521" max="1521" width="16.44140625" customWidth="1"/>
    <col min="1522" max="1522" width="4.44140625" customWidth="1"/>
    <col min="1523" max="1523" width="10" customWidth="1"/>
    <col min="1524" max="1524" width="6.109375" customWidth="1"/>
    <col min="1525" max="1525" width="5.6640625" customWidth="1"/>
    <col min="1526" max="1526" width="5.33203125" customWidth="1"/>
    <col min="1527" max="1527" width="5.109375" customWidth="1"/>
    <col min="1528" max="1528" width="5.44140625" customWidth="1"/>
    <col min="1529" max="1529" width="6.109375" customWidth="1"/>
    <col min="1530" max="1530" width="8.44140625" customWidth="1"/>
    <col min="1531" max="1531" width="8" customWidth="1"/>
    <col min="1532" max="1532" width="11" customWidth="1"/>
    <col min="1533" max="1533" width="8.109375" customWidth="1"/>
    <col min="1776" max="1776" width="4.6640625" customWidth="1"/>
    <col min="1777" max="1777" width="16.44140625" customWidth="1"/>
    <col min="1778" max="1778" width="4.44140625" customWidth="1"/>
    <col min="1779" max="1779" width="10" customWidth="1"/>
    <col min="1780" max="1780" width="6.109375" customWidth="1"/>
    <col min="1781" max="1781" width="5.6640625" customWidth="1"/>
    <col min="1782" max="1782" width="5.33203125" customWidth="1"/>
    <col min="1783" max="1783" width="5.109375" customWidth="1"/>
    <col min="1784" max="1784" width="5.44140625" customWidth="1"/>
    <col min="1785" max="1785" width="6.109375" customWidth="1"/>
    <col min="1786" max="1786" width="8.44140625" customWidth="1"/>
    <col min="1787" max="1787" width="8" customWidth="1"/>
    <col min="1788" max="1788" width="11" customWidth="1"/>
    <col min="1789" max="1789" width="8.109375" customWidth="1"/>
    <col min="2032" max="2032" width="4.6640625" customWidth="1"/>
    <col min="2033" max="2033" width="16.44140625" customWidth="1"/>
    <col min="2034" max="2034" width="4.44140625" customWidth="1"/>
    <col min="2035" max="2035" width="10" customWidth="1"/>
    <col min="2036" max="2036" width="6.109375" customWidth="1"/>
    <col min="2037" max="2037" width="5.6640625" customWidth="1"/>
    <col min="2038" max="2038" width="5.33203125" customWidth="1"/>
    <col min="2039" max="2039" width="5.109375" customWidth="1"/>
    <col min="2040" max="2040" width="5.44140625" customWidth="1"/>
    <col min="2041" max="2041" width="6.109375" customWidth="1"/>
    <col min="2042" max="2042" width="8.44140625" customWidth="1"/>
    <col min="2043" max="2043" width="8" customWidth="1"/>
    <col min="2044" max="2044" width="11" customWidth="1"/>
    <col min="2045" max="2045" width="8.109375" customWidth="1"/>
    <col min="2288" max="2288" width="4.6640625" customWidth="1"/>
    <col min="2289" max="2289" width="16.44140625" customWidth="1"/>
    <col min="2290" max="2290" width="4.44140625" customWidth="1"/>
    <col min="2291" max="2291" width="10" customWidth="1"/>
    <col min="2292" max="2292" width="6.109375" customWidth="1"/>
    <col min="2293" max="2293" width="5.6640625" customWidth="1"/>
    <col min="2294" max="2294" width="5.33203125" customWidth="1"/>
    <col min="2295" max="2295" width="5.109375" customWidth="1"/>
    <col min="2296" max="2296" width="5.44140625" customWidth="1"/>
    <col min="2297" max="2297" width="6.109375" customWidth="1"/>
    <col min="2298" max="2298" width="8.44140625" customWidth="1"/>
    <col min="2299" max="2299" width="8" customWidth="1"/>
    <col min="2300" max="2300" width="11" customWidth="1"/>
    <col min="2301" max="2301" width="8.109375" customWidth="1"/>
    <col min="2544" max="2544" width="4.6640625" customWidth="1"/>
    <col min="2545" max="2545" width="16.44140625" customWidth="1"/>
    <col min="2546" max="2546" width="4.44140625" customWidth="1"/>
    <col min="2547" max="2547" width="10" customWidth="1"/>
    <col min="2548" max="2548" width="6.109375" customWidth="1"/>
    <col min="2549" max="2549" width="5.6640625" customWidth="1"/>
    <col min="2550" max="2550" width="5.33203125" customWidth="1"/>
    <col min="2551" max="2551" width="5.109375" customWidth="1"/>
    <col min="2552" max="2552" width="5.44140625" customWidth="1"/>
    <col min="2553" max="2553" width="6.109375" customWidth="1"/>
    <col min="2554" max="2554" width="8.44140625" customWidth="1"/>
    <col min="2555" max="2555" width="8" customWidth="1"/>
    <col min="2556" max="2556" width="11" customWidth="1"/>
    <col min="2557" max="2557" width="8.109375" customWidth="1"/>
    <col min="2800" max="2800" width="4.6640625" customWidth="1"/>
    <col min="2801" max="2801" width="16.44140625" customWidth="1"/>
    <col min="2802" max="2802" width="4.44140625" customWidth="1"/>
    <col min="2803" max="2803" width="10" customWidth="1"/>
    <col min="2804" max="2804" width="6.109375" customWidth="1"/>
    <col min="2805" max="2805" width="5.6640625" customWidth="1"/>
    <col min="2806" max="2806" width="5.33203125" customWidth="1"/>
    <col min="2807" max="2807" width="5.109375" customWidth="1"/>
    <col min="2808" max="2808" width="5.44140625" customWidth="1"/>
    <col min="2809" max="2809" width="6.109375" customWidth="1"/>
    <col min="2810" max="2810" width="8.44140625" customWidth="1"/>
    <col min="2811" max="2811" width="8" customWidth="1"/>
    <col min="2812" max="2812" width="11" customWidth="1"/>
    <col min="2813" max="2813" width="8.109375" customWidth="1"/>
    <col min="3056" max="3056" width="4.6640625" customWidth="1"/>
    <col min="3057" max="3057" width="16.44140625" customWidth="1"/>
    <col min="3058" max="3058" width="4.44140625" customWidth="1"/>
    <col min="3059" max="3059" width="10" customWidth="1"/>
    <col min="3060" max="3060" width="6.109375" customWidth="1"/>
    <col min="3061" max="3061" width="5.6640625" customWidth="1"/>
    <col min="3062" max="3062" width="5.33203125" customWidth="1"/>
    <col min="3063" max="3063" width="5.109375" customWidth="1"/>
    <col min="3064" max="3064" width="5.44140625" customWidth="1"/>
    <col min="3065" max="3065" width="6.109375" customWidth="1"/>
    <col min="3066" max="3066" width="8.44140625" customWidth="1"/>
    <col min="3067" max="3067" width="8" customWidth="1"/>
    <col min="3068" max="3068" width="11" customWidth="1"/>
    <col min="3069" max="3069" width="8.109375" customWidth="1"/>
    <col min="3312" max="3312" width="4.6640625" customWidth="1"/>
    <col min="3313" max="3313" width="16.44140625" customWidth="1"/>
    <col min="3314" max="3314" width="4.44140625" customWidth="1"/>
    <col min="3315" max="3315" width="10" customWidth="1"/>
    <col min="3316" max="3316" width="6.109375" customWidth="1"/>
    <col min="3317" max="3317" width="5.6640625" customWidth="1"/>
    <col min="3318" max="3318" width="5.33203125" customWidth="1"/>
    <col min="3319" max="3319" width="5.109375" customWidth="1"/>
    <col min="3320" max="3320" width="5.44140625" customWidth="1"/>
    <col min="3321" max="3321" width="6.109375" customWidth="1"/>
    <col min="3322" max="3322" width="8.44140625" customWidth="1"/>
    <col min="3323" max="3323" width="8" customWidth="1"/>
    <col min="3324" max="3324" width="11" customWidth="1"/>
    <col min="3325" max="3325" width="8.109375" customWidth="1"/>
    <col min="3568" max="3568" width="4.6640625" customWidth="1"/>
    <col min="3569" max="3569" width="16.44140625" customWidth="1"/>
    <col min="3570" max="3570" width="4.44140625" customWidth="1"/>
    <col min="3571" max="3571" width="10" customWidth="1"/>
    <col min="3572" max="3572" width="6.109375" customWidth="1"/>
    <col min="3573" max="3573" width="5.6640625" customWidth="1"/>
    <col min="3574" max="3574" width="5.33203125" customWidth="1"/>
    <col min="3575" max="3575" width="5.109375" customWidth="1"/>
    <col min="3576" max="3576" width="5.44140625" customWidth="1"/>
    <col min="3577" max="3577" width="6.109375" customWidth="1"/>
    <col min="3578" max="3578" width="8.44140625" customWidth="1"/>
    <col min="3579" max="3579" width="8" customWidth="1"/>
    <col min="3580" max="3580" width="11" customWidth="1"/>
    <col min="3581" max="3581" width="8.109375" customWidth="1"/>
    <col min="3824" max="3824" width="4.6640625" customWidth="1"/>
    <col min="3825" max="3825" width="16.44140625" customWidth="1"/>
    <col min="3826" max="3826" width="4.44140625" customWidth="1"/>
    <col min="3827" max="3827" width="10" customWidth="1"/>
    <col min="3828" max="3828" width="6.109375" customWidth="1"/>
    <col min="3829" max="3829" width="5.6640625" customWidth="1"/>
    <col min="3830" max="3830" width="5.33203125" customWidth="1"/>
    <col min="3831" max="3831" width="5.109375" customWidth="1"/>
    <col min="3832" max="3832" width="5.44140625" customWidth="1"/>
    <col min="3833" max="3833" width="6.109375" customWidth="1"/>
    <col min="3834" max="3834" width="8.44140625" customWidth="1"/>
    <col min="3835" max="3835" width="8" customWidth="1"/>
    <col min="3836" max="3836" width="11" customWidth="1"/>
    <col min="3837" max="3837" width="8.109375" customWidth="1"/>
    <col min="4080" max="4080" width="4.6640625" customWidth="1"/>
    <col min="4081" max="4081" width="16.44140625" customWidth="1"/>
    <col min="4082" max="4082" width="4.44140625" customWidth="1"/>
    <col min="4083" max="4083" width="10" customWidth="1"/>
    <col min="4084" max="4084" width="6.109375" customWidth="1"/>
    <col min="4085" max="4085" width="5.6640625" customWidth="1"/>
    <col min="4086" max="4086" width="5.33203125" customWidth="1"/>
    <col min="4087" max="4087" width="5.109375" customWidth="1"/>
    <col min="4088" max="4088" width="5.44140625" customWidth="1"/>
    <col min="4089" max="4089" width="6.109375" customWidth="1"/>
    <col min="4090" max="4090" width="8.44140625" customWidth="1"/>
    <col min="4091" max="4091" width="8" customWidth="1"/>
    <col min="4092" max="4092" width="11" customWidth="1"/>
    <col min="4093" max="4093" width="8.109375" customWidth="1"/>
    <col min="4336" max="4336" width="4.6640625" customWidth="1"/>
    <col min="4337" max="4337" width="16.44140625" customWidth="1"/>
    <col min="4338" max="4338" width="4.44140625" customWidth="1"/>
    <col min="4339" max="4339" width="10" customWidth="1"/>
    <col min="4340" max="4340" width="6.109375" customWidth="1"/>
    <col min="4341" max="4341" width="5.6640625" customWidth="1"/>
    <col min="4342" max="4342" width="5.33203125" customWidth="1"/>
    <col min="4343" max="4343" width="5.109375" customWidth="1"/>
    <col min="4344" max="4344" width="5.44140625" customWidth="1"/>
    <col min="4345" max="4345" width="6.109375" customWidth="1"/>
    <col min="4346" max="4346" width="8.44140625" customWidth="1"/>
    <col min="4347" max="4347" width="8" customWidth="1"/>
    <col min="4348" max="4348" width="11" customWidth="1"/>
    <col min="4349" max="4349" width="8.109375" customWidth="1"/>
    <col min="4592" max="4592" width="4.6640625" customWidth="1"/>
    <col min="4593" max="4593" width="16.44140625" customWidth="1"/>
    <col min="4594" max="4594" width="4.44140625" customWidth="1"/>
    <col min="4595" max="4595" width="10" customWidth="1"/>
    <col min="4596" max="4596" width="6.109375" customWidth="1"/>
    <col min="4597" max="4597" width="5.6640625" customWidth="1"/>
    <col min="4598" max="4598" width="5.33203125" customWidth="1"/>
    <col min="4599" max="4599" width="5.109375" customWidth="1"/>
    <col min="4600" max="4600" width="5.44140625" customWidth="1"/>
    <col min="4601" max="4601" width="6.109375" customWidth="1"/>
    <col min="4602" max="4602" width="8.44140625" customWidth="1"/>
    <col min="4603" max="4603" width="8" customWidth="1"/>
    <col min="4604" max="4604" width="11" customWidth="1"/>
    <col min="4605" max="4605" width="8.109375" customWidth="1"/>
    <col min="4848" max="4848" width="4.6640625" customWidth="1"/>
    <col min="4849" max="4849" width="16.44140625" customWidth="1"/>
    <col min="4850" max="4850" width="4.44140625" customWidth="1"/>
    <col min="4851" max="4851" width="10" customWidth="1"/>
    <col min="4852" max="4852" width="6.109375" customWidth="1"/>
    <col min="4853" max="4853" width="5.6640625" customWidth="1"/>
    <col min="4854" max="4854" width="5.33203125" customWidth="1"/>
    <col min="4855" max="4855" width="5.109375" customWidth="1"/>
    <col min="4856" max="4856" width="5.44140625" customWidth="1"/>
    <col min="4857" max="4857" width="6.109375" customWidth="1"/>
    <col min="4858" max="4858" width="8.44140625" customWidth="1"/>
    <col min="4859" max="4859" width="8" customWidth="1"/>
    <col min="4860" max="4860" width="11" customWidth="1"/>
    <col min="4861" max="4861" width="8.109375" customWidth="1"/>
    <col min="5104" max="5104" width="4.6640625" customWidth="1"/>
    <col min="5105" max="5105" width="16.44140625" customWidth="1"/>
    <col min="5106" max="5106" width="4.44140625" customWidth="1"/>
    <col min="5107" max="5107" width="10" customWidth="1"/>
    <col min="5108" max="5108" width="6.109375" customWidth="1"/>
    <col min="5109" max="5109" width="5.6640625" customWidth="1"/>
    <col min="5110" max="5110" width="5.33203125" customWidth="1"/>
    <col min="5111" max="5111" width="5.109375" customWidth="1"/>
    <col min="5112" max="5112" width="5.44140625" customWidth="1"/>
    <col min="5113" max="5113" width="6.109375" customWidth="1"/>
    <col min="5114" max="5114" width="8.44140625" customWidth="1"/>
    <col min="5115" max="5115" width="8" customWidth="1"/>
    <col min="5116" max="5116" width="11" customWidth="1"/>
    <col min="5117" max="5117" width="8.109375" customWidth="1"/>
    <col min="5360" max="5360" width="4.6640625" customWidth="1"/>
    <col min="5361" max="5361" width="16.44140625" customWidth="1"/>
    <col min="5362" max="5362" width="4.44140625" customWidth="1"/>
    <col min="5363" max="5363" width="10" customWidth="1"/>
    <col min="5364" max="5364" width="6.109375" customWidth="1"/>
    <col min="5365" max="5365" width="5.6640625" customWidth="1"/>
    <col min="5366" max="5366" width="5.33203125" customWidth="1"/>
    <col min="5367" max="5367" width="5.109375" customWidth="1"/>
    <col min="5368" max="5368" width="5.44140625" customWidth="1"/>
    <col min="5369" max="5369" width="6.109375" customWidth="1"/>
    <col min="5370" max="5370" width="8.44140625" customWidth="1"/>
    <col min="5371" max="5371" width="8" customWidth="1"/>
    <col min="5372" max="5372" width="11" customWidth="1"/>
    <col min="5373" max="5373" width="8.109375" customWidth="1"/>
    <col min="5616" max="5616" width="4.6640625" customWidth="1"/>
    <col min="5617" max="5617" width="16.44140625" customWidth="1"/>
    <col min="5618" max="5618" width="4.44140625" customWidth="1"/>
    <col min="5619" max="5619" width="10" customWidth="1"/>
    <col min="5620" max="5620" width="6.109375" customWidth="1"/>
    <col min="5621" max="5621" width="5.6640625" customWidth="1"/>
    <col min="5622" max="5622" width="5.33203125" customWidth="1"/>
    <col min="5623" max="5623" width="5.109375" customWidth="1"/>
    <col min="5624" max="5624" width="5.44140625" customWidth="1"/>
    <col min="5625" max="5625" width="6.109375" customWidth="1"/>
    <col min="5626" max="5626" width="8.44140625" customWidth="1"/>
    <col min="5627" max="5627" width="8" customWidth="1"/>
    <col min="5628" max="5628" width="11" customWidth="1"/>
    <col min="5629" max="5629" width="8.109375" customWidth="1"/>
    <col min="5872" max="5872" width="4.6640625" customWidth="1"/>
    <col min="5873" max="5873" width="16.44140625" customWidth="1"/>
    <col min="5874" max="5874" width="4.44140625" customWidth="1"/>
    <col min="5875" max="5875" width="10" customWidth="1"/>
    <col min="5876" max="5876" width="6.109375" customWidth="1"/>
    <col min="5877" max="5877" width="5.6640625" customWidth="1"/>
    <col min="5878" max="5878" width="5.33203125" customWidth="1"/>
    <col min="5879" max="5879" width="5.109375" customWidth="1"/>
    <col min="5880" max="5880" width="5.44140625" customWidth="1"/>
    <col min="5881" max="5881" width="6.109375" customWidth="1"/>
    <col min="5882" max="5882" width="8.44140625" customWidth="1"/>
    <col min="5883" max="5883" width="8" customWidth="1"/>
    <col min="5884" max="5884" width="11" customWidth="1"/>
    <col min="5885" max="5885" width="8.109375" customWidth="1"/>
    <col min="6128" max="6128" width="4.6640625" customWidth="1"/>
    <col min="6129" max="6129" width="16.44140625" customWidth="1"/>
    <col min="6130" max="6130" width="4.44140625" customWidth="1"/>
    <col min="6131" max="6131" width="10" customWidth="1"/>
    <col min="6132" max="6132" width="6.109375" customWidth="1"/>
    <col min="6133" max="6133" width="5.6640625" customWidth="1"/>
    <col min="6134" max="6134" width="5.33203125" customWidth="1"/>
    <col min="6135" max="6135" width="5.109375" customWidth="1"/>
    <col min="6136" max="6136" width="5.44140625" customWidth="1"/>
    <col min="6137" max="6137" width="6.109375" customWidth="1"/>
    <col min="6138" max="6138" width="8.44140625" customWidth="1"/>
    <col min="6139" max="6139" width="8" customWidth="1"/>
    <col min="6140" max="6140" width="11" customWidth="1"/>
    <col min="6141" max="6141" width="8.109375" customWidth="1"/>
    <col min="6384" max="6384" width="4.6640625" customWidth="1"/>
    <col min="6385" max="6385" width="16.44140625" customWidth="1"/>
    <col min="6386" max="6386" width="4.44140625" customWidth="1"/>
    <col min="6387" max="6387" width="10" customWidth="1"/>
    <col min="6388" max="6388" width="6.109375" customWidth="1"/>
    <col min="6389" max="6389" width="5.6640625" customWidth="1"/>
    <col min="6390" max="6390" width="5.33203125" customWidth="1"/>
    <col min="6391" max="6391" width="5.109375" customWidth="1"/>
    <col min="6392" max="6392" width="5.44140625" customWidth="1"/>
    <col min="6393" max="6393" width="6.109375" customWidth="1"/>
    <col min="6394" max="6394" width="8.44140625" customWidth="1"/>
    <col min="6395" max="6395" width="8" customWidth="1"/>
    <col min="6396" max="6396" width="11" customWidth="1"/>
    <col min="6397" max="6397" width="8.109375" customWidth="1"/>
    <col min="6640" max="6640" width="4.6640625" customWidth="1"/>
    <col min="6641" max="6641" width="16.44140625" customWidth="1"/>
    <col min="6642" max="6642" width="4.44140625" customWidth="1"/>
    <col min="6643" max="6643" width="10" customWidth="1"/>
    <col min="6644" max="6644" width="6.109375" customWidth="1"/>
    <col min="6645" max="6645" width="5.6640625" customWidth="1"/>
    <col min="6646" max="6646" width="5.33203125" customWidth="1"/>
    <col min="6647" max="6647" width="5.109375" customWidth="1"/>
    <col min="6648" max="6648" width="5.44140625" customWidth="1"/>
    <col min="6649" max="6649" width="6.109375" customWidth="1"/>
    <col min="6650" max="6650" width="8.44140625" customWidth="1"/>
    <col min="6651" max="6651" width="8" customWidth="1"/>
    <col min="6652" max="6652" width="11" customWidth="1"/>
    <col min="6653" max="6653" width="8.109375" customWidth="1"/>
    <col min="6896" max="6896" width="4.6640625" customWidth="1"/>
    <col min="6897" max="6897" width="16.44140625" customWidth="1"/>
    <col min="6898" max="6898" width="4.44140625" customWidth="1"/>
    <col min="6899" max="6899" width="10" customWidth="1"/>
    <col min="6900" max="6900" width="6.109375" customWidth="1"/>
    <col min="6901" max="6901" width="5.6640625" customWidth="1"/>
    <col min="6902" max="6902" width="5.33203125" customWidth="1"/>
    <col min="6903" max="6903" width="5.109375" customWidth="1"/>
    <col min="6904" max="6904" width="5.44140625" customWidth="1"/>
    <col min="6905" max="6905" width="6.109375" customWidth="1"/>
    <col min="6906" max="6906" width="8.44140625" customWidth="1"/>
    <col min="6907" max="6907" width="8" customWidth="1"/>
    <col min="6908" max="6908" width="11" customWidth="1"/>
    <col min="6909" max="6909" width="8.109375" customWidth="1"/>
    <col min="7152" max="7152" width="4.6640625" customWidth="1"/>
    <col min="7153" max="7153" width="16.44140625" customWidth="1"/>
    <col min="7154" max="7154" width="4.44140625" customWidth="1"/>
    <col min="7155" max="7155" width="10" customWidth="1"/>
    <col min="7156" max="7156" width="6.109375" customWidth="1"/>
    <col min="7157" max="7157" width="5.6640625" customWidth="1"/>
    <col min="7158" max="7158" width="5.33203125" customWidth="1"/>
    <col min="7159" max="7159" width="5.109375" customWidth="1"/>
    <col min="7160" max="7160" width="5.44140625" customWidth="1"/>
    <col min="7161" max="7161" width="6.109375" customWidth="1"/>
    <col min="7162" max="7162" width="8.44140625" customWidth="1"/>
    <col min="7163" max="7163" width="8" customWidth="1"/>
    <col min="7164" max="7164" width="11" customWidth="1"/>
    <col min="7165" max="7165" width="8.109375" customWidth="1"/>
    <col min="7408" max="7408" width="4.6640625" customWidth="1"/>
    <col min="7409" max="7409" width="16.44140625" customWidth="1"/>
    <col min="7410" max="7410" width="4.44140625" customWidth="1"/>
    <col min="7411" max="7411" width="10" customWidth="1"/>
    <col min="7412" max="7412" width="6.109375" customWidth="1"/>
    <col min="7413" max="7413" width="5.6640625" customWidth="1"/>
    <col min="7414" max="7414" width="5.33203125" customWidth="1"/>
    <col min="7415" max="7415" width="5.109375" customWidth="1"/>
    <col min="7416" max="7416" width="5.44140625" customWidth="1"/>
    <col min="7417" max="7417" width="6.109375" customWidth="1"/>
    <col min="7418" max="7418" width="8.44140625" customWidth="1"/>
    <col min="7419" max="7419" width="8" customWidth="1"/>
    <col min="7420" max="7420" width="11" customWidth="1"/>
    <col min="7421" max="7421" width="8.109375" customWidth="1"/>
    <col min="7664" max="7664" width="4.6640625" customWidth="1"/>
    <col min="7665" max="7665" width="16.44140625" customWidth="1"/>
    <col min="7666" max="7666" width="4.44140625" customWidth="1"/>
    <col min="7667" max="7667" width="10" customWidth="1"/>
    <col min="7668" max="7668" width="6.109375" customWidth="1"/>
    <col min="7669" max="7669" width="5.6640625" customWidth="1"/>
    <col min="7670" max="7670" width="5.33203125" customWidth="1"/>
    <col min="7671" max="7671" width="5.109375" customWidth="1"/>
    <col min="7672" max="7672" width="5.44140625" customWidth="1"/>
    <col min="7673" max="7673" width="6.109375" customWidth="1"/>
    <col min="7674" max="7674" width="8.44140625" customWidth="1"/>
    <col min="7675" max="7675" width="8" customWidth="1"/>
    <col min="7676" max="7676" width="11" customWidth="1"/>
    <col min="7677" max="7677" width="8.109375" customWidth="1"/>
    <col min="7920" max="7920" width="4.6640625" customWidth="1"/>
    <col min="7921" max="7921" width="16.44140625" customWidth="1"/>
    <col min="7922" max="7922" width="4.44140625" customWidth="1"/>
    <col min="7923" max="7923" width="10" customWidth="1"/>
    <col min="7924" max="7924" width="6.109375" customWidth="1"/>
    <col min="7925" max="7925" width="5.6640625" customWidth="1"/>
    <col min="7926" max="7926" width="5.33203125" customWidth="1"/>
    <col min="7927" max="7927" width="5.109375" customWidth="1"/>
    <col min="7928" max="7928" width="5.44140625" customWidth="1"/>
    <col min="7929" max="7929" width="6.109375" customWidth="1"/>
    <col min="7930" max="7930" width="8.44140625" customWidth="1"/>
    <col min="7931" max="7931" width="8" customWidth="1"/>
    <col min="7932" max="7932" width="11" customWidth="1"/>
    <col min="7933" max="7933" width="8.109375" customWidth="1"/>
    <col min="8176" max="8176" width="4.6640625" customWidth="1"/>
    <col min="8177" max="8177" width="16.44140625" customWidth="1"/>
    <col min="8178" max="8178" width="4.44140625" customWidth="1"/>
    <col min="8179" max="8179" width="10" customWidth="1"/>
    <col min="8180" max="8180" width="6.109375" customWidth="1"/>
    <col min="8181" max="8181" width="5.6640625" customWidth="1"/>
    <col min="8182" max="8182" width="5.33203125" customWidth="1"/>
    <col min="8183" max="8183" width="5.109375" customWidth="1"/>
    <col min="8184" max="8184" width="5.44140625" customWidth="1"/>
    <col min="8185" max="8185" width="6.109375" customWidth="1"/>
    <col min="8186" max="8186" width="8.44140625" customWidth="1"/>
    <col min="8187" max="8187" width="8" customWidth="1"/>
    <col min="8188" max="8188" width="11" customWidth="1"/>
    <col min="8189" max="8189" width="8.109375" customWidth="1"/>
    <col min="8432" max="8432" width="4.6640625" customWidth="1"/>
    <col min="8433" max="8433" width="16.44140625" customWidth="1"/>
    <col min="8434" max="8434" width="4.44140625" customWidth="1"/>
    <col min="8435" max="8435" width="10" customWidth="1"/>
    <col min="8436" max="8436" width="6.109375" customWidth="1"/>
    <col min="8437" max="8437" width="5.6640625" customWidth="1"/>
    <col min="8438" max="8438" width="5.33203125" customWidth="1"/>
    <col min="8439" max="8439" width="5.109375" customWidth="1"/>
    <col min="8440" max="8440" width="5.44140625" customWidth="1"/>
    <col min="8441" max="8441" width="6.109375" customWidth="1"/>
    <col min="8442" max="8442" width="8.44140625" customWidth="1"/>
    <col min="8443" max="8443" width="8" customWidth="1"/>
    <col min="8444" max="8444" width="11" customWidth="1"/>
    <col min="8445" max="8445" width="8.109375" customWidth="1"/>
    <col min="8688" max="8688" width="4.6640625" customWidth="1"/>
    <col min="8689" max="8689" width="16.44140625" customWidth="1"/>
    <col min="8690" max="8690" width="4.44140625" customWidth="1"/>
    <col min="8691" max="8691" width="10" customWidth="1"/>
    <col min="8692" max="8692" width="6.109375" customWidth="1"/>
    <col min="8693" max="8693" width="5.6640625" customWidth="1"/>
    <col min="8694" max="8694" width="5.33203125" customWidth="1"/>
    <col min="8695" max="8695" width="5.109375" customWidth="1"/>
    <col min="8696" max="8696" width="5.44140625" customWidth="1"/>
    <col min="8697" max="8697" width="6.109375" customWidth="1"/>
    <col min="8698" max="8698" width="8.44140625" customWidth="1"/>
    <col min="8699" max="8699" width="8" customWidth="1"/>
    <col min="8700" max="8700" width="11" customWidth="1"/>
    <col min="8701" max="8701" width="8.109375" customWidth="1"/>
    <col min="8944" max="8944" width="4.6640625" customWidth="1"/>
    <col min="8945" max="8945" width="16.44140625" customWidth="1"/>
    <col min="8946" max="8946" width="4.44140625" customWidth="1"/>
    <col min="8947" max="8947" width="10" customWidth="1"/>
    <col min="8948" max="8948" width="6.109375" customWidth="1"/>
    <col min="8949" max="8949" width="5.6640625" customWidth="1"/>
    <col min="8950" max="8950" width="5.33203125" customWidth="1"/>
    <col min="8951" max="8951" width="5.109375" customWidth="1"/>
    <col min="8952" max="8952" width="5.44140625" customWidth="1"/>
    <col min="8953" max="8953" width="6.109375" customWidth="1"/>
    <col min="8954" max="8954" width="8.44140625" customWidth="1"/>
    <col min="8955" max="8955" width="8" customWidth="1"/>
    <col min="8956" max="8956" width="11" customWidth="1"/>
    <col min="8957" max="8957" width="8.109375" customWidth="1"/>
    <col min="9200" max="9200" width="4.6640625" customWidth="1"/>
    <col min="9201" max="9201" width="16.44140625" customWidth="1"/>
    <col min="9202" max="9202" width="4.44140625" customWidth="1"/>
    <col min="9203" max="9203" width="10" customWidth="1"/>
    <col min="9204" max="9204" width="6.109375" customWidth="1"/>
    <col min="9205" max="9205" width="5.6640625" customWidth="1"/>
    <col min="9206" max="9206" width="5.33203125" customWidth="1"/>
    <col min="9207" max="9207" width="5.109375" customWidth="1"/>
    <col min="9208" max="9208" width="5.44140625" customWidth="1"/>
    <col min="9209" max="9209" width="6.109375" customWidth="1"/>
    <col min="9210" max="9210" width="8.44140625" customWidth="1"/>
    <col min="9211" max="9211" width="8" customWidth="1"/>
    <col min="9212" max="9212" width="11" customWidth="1"/>
    <col min="9213" max="9213" width="8.109375" customWidth="1"/>
    <col min="9456" max="9456" width="4.6640625" customWidth="1"/>
    <col min="9457" max="9457" width="16.44140625" customWidth="1"/>
    <col min="9458" max="9458" width="4.44140625" customWidth="1"/>
    <col min="9459" max="9459" width="10" customWidth="1"/>
    <col min="9460" max="9460" width="6.109375" customWidth="1"/>
    <col min="9461" max="9461" width="5.6640625" customWidth="1"/>
    <col min="9462" max="9462" width="5.33203125" customWidth="1"/>
    <col min="9463" max="9463" width="5.109375" customWidth="1"/>
    <col min="9464" max="9464" width="5.44140625" customWidth="1"/>
    <col min="9465" max="9465" width="6.109375" customWidth="1"/>
    <col min="9466" max="9466" width="8.44140625" customWidth="1"/>
    <col min="9467" max="9467" width="8" customWidth="1"/>
    <col min="9468" max="9468" width="11" customWidth="1"/>
    <col min="9469" max="9469" width="8.109375" customWidth="1"/>
    <col min="9712" max="9712" width="4.6640625" customWidth="1"/>
    <col min="9713" max="9713" width="16.44140625" customWidth="1"/>
    <col min="9714" max="9714" width="4.44140625" customWidth="1"/>
    <col min="9715" max="9715" width="10" customWidth="1"/>
    <col min="9716" max="9716" width="6.109375" customWidth="1"/>
    <col min="9717" max="9717" width="5.6640625" customWidth="1"/>
    <col min="9718" max="9718" width="5.33203125" customWidth="1"/>
    <col min="9719" max="9719" width="5.109375" customWidth="1"/>
    <col min="9720" max="9720" width="5.44140625" customWidth="1"/>
    <col min="9721" max="9721" width="6.109375" customWidth="1"/>
    <col min="9722" max="9722" width="8.44140625" customWidth="1"/>
    <col min="9723" max="9723" width="8" customWidth="1"/>
    <col min="9724" max="9724" width="11" customWidth="1"/>
    <col min="9725" max="9725" width="8.109375" customWidth="1"/>
    <col min="9968" max="9968" width="4.6640625" customWidth="1"/>
    <col min="9969" max="9969" width="16.44140625" customWidth="1"/>
    <col min="9970" max="9970" width="4.44140625" customWidth="1"/>
    <col min="9971" max="9971" width="10" customWidth="1"/>
    <col min="9972" max="9972" width="6.109375" customWidth="1"/>
    <col min="9973" max="9973" width="5.6640625" customWidth="1"/>
    <col min="9974" max="9974" width="5.33203125" customWidth="1"/>
    <col min="9975" max="9975" width="5.109375" customWidth="1"/>
    <col min="9976" max="9976" width="5.44140625" customWidth="1"/>
    <col min="9977" max="9977" width="6.109375" customWidth="1"/>
    <col min="9978" max="9978" width="8.44140625" customWidth="1"/>
    <col min="9979" max="9979" width="8" customWidth="1"/>
    <col min="9980" max="9980" width="11" customWidth="1"/>
    <col min="9981" max="9981" width="8.109375" customWidth="1"/>
    <col min="10224" max="10224" width="4.6640625" customWidth="1"/>
    <col min="10225" max="10225" width="16.44140625" customWidth="1"/>
    <col min="10226" max="10226" width="4.44140625" customWidth="1"/>
    <col min="10227" max="10227" width="10" customWidth="1"/>
    <col min="10228" max="10228" width="6.109375" customWidth="1"/>
    <col min="10229" max="10229" width="5.6640625" customWidth="1"/>
    <col min="10230" max="10230" width="5.33203125" customWidth="1"/>
    <col min="10231" max="10231" width="5.109375" customWidth="1"/>
    <col min="10232" max="10232" width="5.44140625" customWidth="1"/>
    <col min="10233" max="10233" width="6.109375" customWidth="1"/>
    <col min="10234" max="10234" width="8.44140625" customWidth="1"/>
    <col min="10235" max="10235" width="8" customWidth="1"/>
    <col min="10236" max="10236" width="11" customWidth="1"/>
    <col min="10237" max="10237" width="8.109375" customWidth="1"/>
    <col min="10480" max="10480" width="4.6640625" customWidth="1"/>
    <col min="10481" max="10481" width="16.44140625" customWidth="1"/>
    <col min="10482" max="10482" width="4.44140625" customWidth="1"/>
    <col min="10483" max="10483" width="10" customWidth="1"/>
    <col min="10484" max="10484" width="6.109375" customWidth="1"/>
    <col min="10485" max="10485" width="5.6640625" customWidth="1"/>
    <col min="10486" max="10486" width="5.33203125" customWidth="1"/>
    <col min="10487" max="10487" width="5.109375" customWidth="1"/>
    <col min="10488" max="10488" width="5.44140625" customWidth="1"/>
    <col min="10489" max="10489" width="6.109375" customWidth="1"/>
    <col min="10490" max="10490" width="8.44140625" customWidth="1"/>
    <col min="10491" max="10491" width="8" customWidth="1"/>
    <col min="10492" max="10492" width="11" customWidth="1"/>
    <col min="10493" max="10493" width="8.109375" customWidth="1"/>
    <col min="10736" max="10736" width="4.6640625" customWidth="1"/>
    <col min="10737" max="10737" width="16.44140625" customWidth="1"/>
    <col min="10738" max="10738" width="4.44140625" customWidth="1"/>
    <col min="10739" max="10739" width="10" customWidth="1"/>
    <col min="10740" max="10740" width="6.109375" customWidth="1"/>
    <col min="10741" max="10741" width="5.6640625" customWidth="1"/>
    <col min="10742" max="10742" width="5.33203125" customWidth="1"/>
    <col min="10743" max="10743" width="5.109375" customWidth="1"/>
    <col min="10744" max="10744" width="5.44140625" customWidth="1"/>
    <col min="10745" max="10745" width="6.109375" customWidth="1"/>
    <col min="10746" max="10746" width="8.44140625" customWidth="1"/>
    <col min="10747" max="10747" width="8" customWidth="1"/>
    <col min="10748" max="10748" width="11" customWidth="1"/>
    <col min="10749" max="10749" width="8.109375" customWidth="1"/>
    <col min="10992" max="10992" width="4.6640625" customWidth="1"/>
    <col min="10993" max="10993" width="16.44140625" customWidth="1"/>
    <col min="10994" max="10994" width="4.44140625" customWidth="1"/>
    <col min="10995" max="10995" width="10" customWidth="1"/>
    <col min="10996" max="10996" width="6.109375" customWidth="1"/>
    <col min="10997" max="10997" width="5.6640625" customWidth="1"/>
    <col min="10998" max="10998" width="5.33203125" customWidth="1"/>
    <col min="10999" max="10999" width="5.109375" customWidth="1"/>
    <col min="11000" max="11000" width="5.44140625" customWidth="1"/>
    <col min="11001" max="11001" width="6.109375" customWidth="1"/>
    <col min="11002" max="11002" width="8.44140625" customWidth="1"/>
    <col min="11003" max="11003" width="8" customWidth="1"/>
    <col min="11004" max="11004" width="11" customWidth="1"/>
    <col min="11005" max="11005" width="8.109375" customWidth="1"/>
    <col min="11248" max="11248" width="4.6640625" customWidth="1"/>
    <col min="11249" max="11249" width="16.44140625" customWidth="1"/>
    <col min="11250" max="11250" width="4.44140625" customWidth="1"/>
    <col min="11251" max="11251" width="10" customWidth="1"/>
    <col min="11252" max="11252" width="6.109375" customWidth="1"/>
    <col min="11253" max="11253" width="5.6640625" customWidth="1"/>
    <col min="11254" max="11254" width="5.33203125" customWidth="1"/>
    <col min="11255" max="11255" width="5.109375" customWidth="1"/>
    <col min="11256" max="11256" width="5.44140625" customWidth="1"/>
    <col min="11257" max="11257" width="6.109375" customWidth="1"/>
    <col min="11258" max="11258" width="8.44140625" customWidth="1"/>
    <col min="11259" max="11259" width="8" customWidth="1"/>
    <col min="11260" max="11260" width="11" customWidth="1"/>
    <col min="11261" max="11261" width="8.109375" customWidth="1"/>
    <col min="11504" max="11504" width="4.6640625" customWidth="1"/>
    <col min="11505" max="11505" width="16.44140625" customWidth="1"/>
    <col min="11506" max="11506" width="4.44140625" customWidth="1"/>
    <col min="11507" max="11507" width="10" customWidth="1"/>
    <col min="11508" max="11508" width="6.109375" customWidth="1"/>
    <col min="11509" max="11509" width="5.6640625" customWidth="1"/>
    <col min="11510" max="11510" width="5.33203125" customWidth="1"/>
    <col min="11511" max="11511" width="5.109375" customWidth="1"/>
    <col min="11512" max="11512" width="5.44140625" customWidth="1"/>
    <col min="11513" max="11513" width="6.109375" customWidth="1"/>
    <col min="11514" max="11514" width="8.44140625" customWidth="1"/>
    <col min="11515" max="11515" width="8" customWidth="1"/>
    <col min="11516" max="11516" width="11" customWidth="1"/>
    <col min="11517" max="11517" width="8.109375" customWidth="1"/>
    <col min="11760" max="11760" width="4.6640625" customWidth="1"/>
    <col min="11761" max="11761" width="16.44140625" customWidth="1"/>
    <col min="11762" max="11762" width="4.44140625" customWidth="1"/>
    <col min="11763" max="11763" width="10" customWidth="1"/>
    <col min="11764" max="11764" width="6.109375" customWidth="1"/>
    <col min="11765" max="11765" width="5.6640625" customWidth="1"/>
    <col min="11766" max="11766" width="5.33203125" customWidth="1"/>
    <col min="11767" max="11767" width="5.109375" customWidth="1"/>
    <col min="11768" max="11768" width="5.44140625" customWidth="1"/>
    <col min="11769" max="11769" width="6.109375" customWidth="1"/>
    <col min="11770" max="11770" width="8.44140625" customWidth="1"/>
    <col min="11771" max="11771" width="8" customWidth="1"/>
    <col min="11772" max="11772" width="11" customWidth="1"/>
    <col min="11773" max="11773" width="8.109375" customWidth="1"/>
    <col min="12016" max="12016" width="4.6640625" customWidth="1"/>
    <col min="12017" max="12017" width="16.44140625" customWidth="1"/>
    <col min="12018" max="12018" width="4.44140625" customWidth="1"/>
    <col min="12019" max="12019" width="10" customWidth="1"/>
    <col min="12020" max="12020" width="6.109375" customWidth="1"/>
    <col min="12021" max="12021" width="5.6640625" customWidth="1"/>
    <col min="12022" max="12022" width="5.33203125" customWidth="1"/>
    <col min="12023" max="12023" width="5.109375" customWidth="1"/>
    <col min="12024" max="12024" width="5.44140625" customWidth="1"/>
    <col min="12025" max="12025" width="6.109375" customWidth="1"/>
    <col min="12026" max="12026" width="8.44140625" customWidth="1"/>
    <col min="12027" max="12027" width="8" customWidth="1"/>
    <col min="12028" max="12028" width="11" customWidth="1"/>
    <col min="12029" max="12029" width="8.109375" customWidth="1"/>
    <col min="12272" max="12272" width="4.6640625" customWidth="1"/>
    <col min="12273" max="12273" width="16.44140625" customWidth="1"/>
    <col min="12274" max="12274" width="4.44140625" customWidth="1"/>
    <col min="12275" max="12275" width="10" customWidth="1"/>
    <col min="12276" max="12276" width="6.109375" customWidth="1"/>
    <col min="12277" max="12277" width="5.6640625" customWidth="1"/>
    <col min="12278" max="12278" width="5.33203125" customWidth="1"/>
    <col min="12279" max="12279" width="5.109375" customWidth="1"/>
    <col min="12280" max="12280" width="5.44140625" customWidth="1"/>
    <col min="12281" max="12281" width="6.109375" customWidth="1"/>
    <col min="12282" max="12282" width="8.44140625" customWidth="1"/>
    <col min="12283" max="12283" width="8" customWidth="1"/>
    <col min="12284" max="12284" width="11" customWidth="1"/>
    <col min="12285" max="12285" width="8.109375" customWidth="1"/>
    <col min="12528" max="12528" width="4.6640625" customWidth="1"/>
    <col min="12529" max="12529" width="16.44140625" customWidth="1"/>
    <col min="12530" max="12530" width="4.44140625" customWidth="1"/>
    <col min="12531" max="12531" width="10" customWidth="1"/>
    <col min="12532" max="12532" width="6.109375" customWidth="1"/>
    <col min="12533" max="12533" width="5.6640625" customWidth="1"/>
    <col min="12534" max="12534" width="5.33203125" customWidth="1"/>
    <col min="12535" max="12535" width="5.109375" customWidth="1"/>
    <col min="12536" max="12536" width="5.44140625" customWidth="1"/>
    <col min="12537" max="12537" width="6.109375" customWidth="1"/>
    <col min="12538" max="12538" width="8.44140625" customWidth="1"/>
    <col min="12539" max="12539" width="8" customWidth="1"/>
    <col min="12540" max="12540" width="11" customWidth="1"/>
    <col min="12541" max="12541" width="8.109375" customWidth="1"/>
    <col min="12784" max="12784" width="4.6640625" customWidth="1"/>
    <col min="12785" max="12785" width="16.44140625" customWidth="1"/>
    <col min="12786" max="12786" width="4.44140625" customWidth="1"/>
    <col min="12787" max="12787" width="10" customWidth="1"/>
    <col min="12788" max="12788" width="6.109375" customWidth="1"/>
    <col min="12789" max="12789" width="5.6640625" customWidth="1"/>
    <col min="12790" max="12790" width="5.33203125" customWidth="1"/>
    <col min="12791" max="12791" width="5.109375" customWidth="1"/>
    <col min="12792" max="12792" width="5.44140625" customWidth="1"/>
    <col min="12793" max="12793" width="6.109375" customWidth="1"/>
    <col min="12794" max="12794" width="8.44140625" customWidth="1"/>
    <col min="12795" max="12795" width="8" customWidth="1"/>
    <col min="12796" max="12796" width="11" customWidth="1"/>
    <col min="12797" max="12797" width="8.109375" customWidth="1"/>
    <col min="13040" max="13040" width="4.6640625" customWidth="1"/>
    <col min="13041" max="13041" width="16.44140625" customWidth="1"/>
    <col min="13042" max="13042" width="4.44140625" customWidth="1"/>
    <col min="13043" max="13043" width="10" customWidth="1"/>
    <col min="13044" max="13044" width="6.109375" customWidth="1"/>
    <col min="13045" max="13045" width="5.6640625" customWidth="1"/>
    <col min="13046" max="13046" width="5.33203125" customWidth="1"/>
    <col min="13047" max="13047" width="5.109375" customWidth="1"/>
    <col min="13048" max="13048" width="5.44140625" customWidth="1"/>
    <col min="13049" max="13049" width="6.109375" customWidth="1"/>
    <col min="13050" max="13050" width="8.44140625" customWidth="1"/>
    <col min="13051" max="13051" width="8" customWidth="1"/>
    <col min="13052" max="13052" width="11" customWidth="1"/>
    <col min="13053" max="13053" width="8.109375" customWidth="1"/>
    <col min="13296" max="13296" width="4.6640625" customWidth="1"/>
    <col min="13297" max="13297" width="16.44140625" customWidth="1"/>
    <col min="13298" max="13298" width="4.44140625" customWidth="1"/>
    <col min="13299" max="13299" width="10" customWidth="1"/>
    <col min="13300" max="13300" width="6.109375" customWidth="1"/>
    <col min="13301" max="13301" width="5.6640625" customWidth="1"/>
    <col min="13302" max="13302" width="5.33203125" customWidth="1"/>
    <col min="13303" max="13303" width="5.109375" customWidth="1"/>
    <col min="13304" max="13304" width="5.44140625" customWidth="1"/>
    <col min="13305" max="13305" width="6.109375" customWidth="1"/>
    <col min="13306" max="13306" width="8.44140625" customWidth="1"/>
    <col min="13307" max="13307" width="8" customWidth="1"/>
    <col min="13308" max="13308" width="11" customWidth="1"/>
    <col min="13309" max="13309" width="8.109375" customWidth="1"/>
    <col min="13552" max="13552" width="4.6640625" customWidth="1"/>
    <col min="13553" max="13553" width="16.44140625" customWidth="1"/>
    <col min="13554" max="13554" width="4.44140625" customWidth="1"/>
    <col min="13555" max="13555" width="10" customWidth="1"/>
    <col min="13556" max="13556" width="6.109375" customWidth="1"/>
    <col min="13557" max="13557" width="5.6640625" customWidth="1"/>
    <col min="13558" max="13558" width="5.33203125" customWidth="1"/>
    <col min="13559" max="13559" width="5.109375" customWidth="1"/>
    <col min="13560" max="13560" width="5.44140625" customWidth="1"/>
    <col min="13561" max="13561" width="6.109375" customWidth="1"/>
    <col min="13562" max="13562" width="8.44140625" customWidth="1"/>
    <col min="13563" max="13563" width="8" customWidth="1"/>
    <col min="13564" max="13564" width="11" customWidth="1"/>
    <col min="13565" max="13565" width="8.109375" customWidth="1"/>
    <col min="13808" max="13808" width="4.6640625" customWidth="1"/>
    <col min="13809" max="13809" width="16.44140625" customWidth="1"/>
    <col min="13810" max="13810" width="4.44140625" customWidth="1"/>
    <col min="13811" max="13811" width="10" customWidth="1"/>
    <col min="13812" max="13812" width="6.109375" customWidth="1"/>
    <col min="13813" max="13813" width="5.6640625" customWidth="1"/>
    <col min="13814" max="13814" width="5.33203125" customWidth="1"/>
    <col min="13815" max="13815" width="5.109375" customWidth="1"/>
    <col min="13816" max="13816" width="5.44140625" customWidth="1"/>
    <col min="13817" max="13817" width="6.109375" customWidth="1"/>
    <col min="13818" max="13818" width="8.44140625" customWidth="1"/>
    <col min="13819" max="13819" width="8" customWidth="1"/>
    <col min="13820" max="13820" width="11" customWidth="1"/>
    <col min="13821" max="13821" width="8.109375" customWidth="1"/>
    <col min="14064" max="14064" width="4.6640625" customWidth="1"/>
    <col min="14065" max="14065" width="16.44140625" customWidth="1"/>
    <col min="14066" max="14066" width="4.44140625" customWidth="1"/>
    <col min="14067" max="14067" width="10" customWidth="1"/>
    <col min="14068" max="14068" width="6.109375" customWidth="1"/>
    <col min="14069" max="14069" width="5.6640625" customWidth="1"/>
    <col min="14070" max="14070" width="5.33203125" customWidth="1"/>
    <col min="14071" max="14071" width="5.109375" customWidth="1"/>
    <col min="14072" max="14072" width="5.44140625" customWidth="1"/>
    <col min="14073" max="14073" width="6.109375" customWidth="1"/>
    <col min="14074" max="14074" width="8.44140625" customWidth="1"/>
    <col min="14075" max="14075" width="8" customWidth="1"/>
    <col min="14076" max="14076" width="11" customWidth="1"/>
    <col min="14077" max="14077" width="8.109375" customWidth="1"/>
    <col min="14320" max="14320" width="4.6640625" customWidth="1"/>
    <col min="14321" max="14321" width="16.44140625" customWidth="1"/>
    <col min="14322" max="14322" width="4.44140625" customWidth="1"/>
    <col min="14323" max="14323" width="10" customWidth="1"/>
    <col min="14324" max="14324" width="6.109375" customWidth="1"/>
    <col min="14325" max="14325" width="5.6640625" customWidth="1"/>
    <col min="14326" max="14326" width="5.33203125" customWidth="1"/>
    <col min="14327" max="14327" width="5.109375" customWidth="1"/>
    <col min="14328" max="14328" width="5.44140625" customWidth="1"/>
    <col min="14329" max="14329" width="6.109375" customWidth="1"/>
    <col min="14330" max="14330" width="8.44140625" customWidth="1"/>
    <col min="14331" max="14331" width="8" customWidth="1"/>
    <col min="14332" max="14332" width="11" customWidth="1"/>
    <col min="14333" max="14333" width="8.109375" customWidth="1"/>
    <col min="14576" max="14576" width="4.6640625" customWidth="1"/>
    <col min="14577" max="14577" width="16.44140625" customWidth="1"/>
    <col min="14578" max="14578" width="4.44140625" customWidth="1"/>
    <col min="14579" max="14579" width="10" customWidth="1"/>
    <col min="14580" max="14580" width="6.109375" customWidth="1"/>
    <col min="14581" max="14581" width="5.6640625" customWidth="1"/>
    <col min="14582" max="14582" width="5.33203125" customWidth="1"/>
    <col min="14583" max="14583" width="5.109375" customWidth="1"/>
    <col min="14584" max="14584" width="5.44140625" customWidth="1"/>
    <col min="14585" max="14585" width="6.109375" customWidth="1"/>
    <col min="14586" max="14586" width="8.44140625" customWidth="1"/>
    <col min="14587" max="14587" width="8" customWidth="1"/>
    <col min="14588" max="14588" width="11" customWidth="1"/>
    <col min="14589" max="14589" width="8.109375" customWidth="1"/>
    <col min="14832" max="14832" width="4.6640625" customWidth="1"/>
    <col min="14833" max="14833" width="16.44140625" customWidth="1"/>
    <col min="14834" max="14834" width="4.44140625" customWidth="1"/>
    <col min="14835" max="14835" width="10" customWidth="1"/>
    <col min="14836" max="14836" width="6.109375" customWidth="1"/>
    <col min="14837" max="14837" width="5.6640625" customWidth="1"/>
    <col min="14838" max="14838" width="5.33203125" customWidth="1"/>
    <col min="14839" max="14839" width="5.109375" customWidth="1"/>
    <col min="14840" max="14840" width="5.44140625" customWidth="1"/>
    <col min="14841" max="14841" width="6.109375" customWidth="1"/>
    <col min="14842" max="14842" width="8.44140625" customWidth="1"/>
    <col min="14843" max="14843" width="8" customWidth="1"/>
    <col min="14844" max="14844" width="11" customWidth="1"/>
    <col min="14845" max="14845" width="8.109375" customWidth="1"/>
    <col min="15088" max="15088" width="4.6640625" customWidth="1"/>
    <col min="15089" max="15089" width="16.44140625" customWidth="1"/>
    <col min="15090" max="15090" width="4.44140625" customWidth="1"/>
    <col min="15091" max="15091" width="10" customWidth="1"/>
    <col min="15092" max="15092" width="6.109375" customWidth="1"/>
    <col min="15093" max="15093" width="5.6640625" customWidth="1"/>
    <col min="15094" max="15094" width="5.33203125" customWidth="1"/>
    <col min="15095" max="15095" width="5.109375" customWidth="1"/>
    <col min="15096" max="15096" width="5.44140625" customWidth="1"/>
    <col min="15097" max="15097" width="6.109375" customWidth="1"/>
    <col min="15098" max="15098" width="8.44140625" customWidth="1"/>
    <col min="15099" max="15099" width="8" customWidth="1"/>
    <col min="15100" max="15100" width="11" customWidth="1"/>
    <col min="15101" max="15101" width="8.109375" customWidth="1"/>
    <col min="15344" max="15344" width="4.6640625" customWidth="1"/>
    <col min="15345" max="15345" width="16.44140625" customWidth="1"/>
    <col min="15346" max="15346" width="4.44140625" customWidth="1"/>
    <col min="15347" max="15347" width="10" customWidth="1"/>
    <col min="15348" max="15348" width="6.109375" customWidth="1"/>
    <col min="15349" max="15349" width="5.6640625" customWidth="1"/>
    <col min="15350" max="15350" width="5.33203125" customWidth="1"/>
    <col min="15351" max="15351" width="5.109375" customWidth="1"/>
    <col min="15352" max="15352" width="5.44140625" customWidth="1"/>
    <col min="15353" max="15353" width="6.109375" customWidth="1"/>
    <col min="15354" max="15354" width="8.44140625" customWidth="1"/>
    <col min="15355" max="15355" width="8" customWidth="1"/>
    <col min="15356" max="15356" width="11" customWidth="1"/>
    <col min="15357" max="15357" width="8.109375" customWidth="1"/>
    <col min="15600" max="15600" width="4.6640625" customWidth="1"/>
    <col min="15601" max="15601" width="16.44140625" customWidth="1"/>
    <col min="15602" max="15602" width="4.44140625" customWidth="1"/>
    <col min="15603" max="15603" width="10" customWidth="1"/>
    <col min="15604" max="15604" width="6.109375" customWidth="1"/>
    <col min="15605" max="15605" width="5.6640625" customWidth="1"/>
    <col min="15606" max="15606" width="5.33203125" customWidth="1"/>
    <col min="15607" max="15607" width="5.109375" customWidth="1"/>
    <col min="15608" max="15608" width="5.44140625" customWidth="1"/>
    <col min="15609" max="15609" width="6.109375" customWidth="1"/>
    <col min="15610" max="15610" width="8.44140625" customWidth="1"/>
    <col min="15611" max="15611" width="8" customWidth="1"/>
    <col min="15612" max="15612" width="11" customWidth="1"/>
    <col min="15613" max="15613" width="8.109375" customWidth="1"/>
    <col min="15856" max="15856" width="4.6640625" customWidth="1"/>
    <col min="15857" max="15857" width="16.44140625" customWidth="1"/>
    <col min="15858" max="15858" width="4.44140625" customWidth="1"/>
    <col min="15859" max="15859" width="10" customWidth="1"/>
    <col min="15860" max="15860" width="6.109375" customWidth="1"/>
    <col min="15861" max="15861" width="5.6640625" customWidth="1"/>
    <col min="15862" max="15862" width="5.33203125" customWidth="1"/>
    <col min="15863" max="15863" width="5.109375" customWidth="1"/>
    <col min="15864" max="15864" width="5.44140625" customWidth="1"/>
    <col min="15865" max="15865" width="6.109375" customWidth="1"/>
    <col min="15866" max="15866" width="8.44140625" customWidth="1"/>
    <col min="15867" max="15867" width="8" customWidth="1"/>
    <col min="15868" max="15868" width="11" customWidth="1"/>
    <col min="15869" max="15869" width="8.109375" customWidth="1"/>
    <col min="16112" max="16112" width="4.6640625" customWidth="1"/>
    <col min="16113" max="16113" width="16.44140625" customWidth="1"/>
    <col min="16114" max="16114" width="4.44140625" customWidth="1"/>
    <col min="16115" max="16115" width="10" customWidth="1"/>
    <col min="16116" max="16116" width="6.109375" customWidth="1"/>
    <col min="16117" max="16117" width="5.6640625" customWidth="1"/>
    <col min="16118" max="16118" width="5.33203125" customWidth="1"/>
    <col min="16119" max="16119" width="5.109375" customWidth="1"/>
    <col min="16120" max="16120" width="5.44140625" customWidth="1"/>
    <col min="16121" max="16121" width="6.109375" customWidth="1"/>
    <col min="16122" max="16122" width="8.44140625" customWidth="1"/>
    <col min="16123" max="16123" width="8" customWidth="1"/>
    <col min="16124" max="16124" width="11" customWidth="1"/>
    <col min="16125" max="16125" width="8.109375" customWidth="1"/>
  </cols>
  <sheetData>
    <row r="1" spans="1:9" ht="27.75" customHeight="1">
      <c r="A1"/>
      <c r="B1" s="91" t="s">
        <v>44</v>
      </c>
      <c r="C1" s="92"/>
      <c r="D1" s="92"/>
      <c r="E1" s="92"/>
      <c r="F1" s="92"/>
      <c r="G1" s="92"/>
      <c r="H1" s="92"/>
      <c r="I1" s="1"/>
    </row>
    <row r="2" spans="1:9" ht="25.2" customHeight="1">
      <c r="A2"/>
      <c r="B2" s="95"/>
      <c r="C2" s="96"/>
      <c r="D2" s="37"/>
      <c r="E2" s="31"/>
      <c r="F2" s="31"/>
      <c r="G2" s="31"/>
      <c r="H2" s="60"/>
      <c r="I2" s="1"/>
    </row>
    <row r="3" spans="1:9" ht="19.95" customHeight="1">
      <c r="A3"/>
      <c r="B3" s="95"/>
      <c r="C3" s="96"/>
      <c r="D3" s="107" t="s">
        <v>59</v>
      </c>
      <c r="E3" s="31"/>
      <c r="F3" s="31"/>
      <c r="G3" s="31"/>
      <c r="H3" s="60"/>
      <c r="I3" s="1"/>
    </row>
    <row r="4" spans="1:9" ht="9.75" customHeight="1" thickBot="1">
      <c r="A4"/>
      <c r="B4" s="3"/>
      <c r="C4" s="24"/>
      <c r="D4" s="108"/>
      <c r="E4" s="32"/>
      <c r="F4" s="32"/>
      <c r="G4" s="32"/>
      <c r="H4" s="61"/>
      <c r="I4" s="1"/>
    </row>
    <row r="5" spans="1:9" ht="13.2" customHeight="1">
      <c r="A5"/>
      <c r="B5" s="97" t="s">
        <v>0</v>
      </c>
      <c r="C5" s="98"/>
      <c r="D5" s="98"/>
      <c r="E5" s="99"/>
      <c r="F5" s="41"/>
      <c r="G5" s="41"/>
      <c r="H5" s="70"/>
      <c r="I5" s="1"/>
    </row>
    <row r="6" spans="1:9" ht="16.2" thickBot="1">
      <c r="A6"/>
      <c r="B6" s="12" t="s">
        <v>1</v>
      </c>
      <c r="C6" s="51" t="s">
        <v>56</v>
      </c>
      <c r="D6" s="47" t="s">
        <v>52</v>
      </c>
      <c r="E6" s="25" t="s">
        <v>45</v>
      </c>
      <c r="F6" s="42" t="s">
        <v>60</v>
      </c>
      <c r="G6" s="46" t="s">
        <v>50</v>
      </c>
      <c r="H6" s="71" t="s">
        <v>49</v>
      </c>
      <c r="I6" s="1"/>
    </row>
    <row r="7" spans="1:9" ht="9.75" customHeight="1" thickBot="1">
      <c r="A7"/>
      <c r="B7" s="20" t="s">
        <v>2</v>
      </c>
      <c r="C7" s="21"/>
      <c r="D7" s="68">
        <f>SUM(D8:D10)</f>
        <v>60</v>
      </c>
      <c r="E7" s="56">
        <f>SUM(E8:E14)</f>
        <v>310</v>
      </c>
      <c r="F7" s="58"/>
      <c r="G7" s="59"/>
      <c r="H7" s="79">
        <f>SUM(H8:H14)</f>
        <v>6.8000000000000007</v>
      </c>
      <c r="I7" s="1"/>
    </row>
    <row r="8" spans="1:9" ht="9.75" customHeight="1">
      <c r="A8"/>
      <c r="B8" s="17" t="s">
        <v>3</v>
      </c>
      <c r="C8" s="26">
        <v>2</v>
      </c>
      <c r="D8" s="8">
        <v>10</v>
      </c>
      <c r="E8" s="30">
        <f>C8*D8</f>
        <v>20</v>
      </c>
      <c r="F8" s="43">
        <v>25</v>
      </c>
      <c r="G8" s="43">
        <f>F8*C8</f>
        <v>50</v>
      </c>
      <c r="H8" s="72">
        <f>E8/G8</f>
        <v>0.4</v>
      </c>
      <c r="I8" s="1"/>
    </row>
    <row r="9" spans="1:9" ht="9.75" customHeight="1">
      <c r="A9"/>
      <c r="B9" s="17" t="s">
        <v>4</v>
      </c>
      <c r="C9" s="26">
        <v>2</v>
      </c>
      <c r="D9" s="8">
        <v>40</v>
      </c>
      <c r="E9" s="30">
        <f t="shared" ref="E9:E14" si="0">C9*D9</f>
        <v>80</v>
      </c>
      <c r="F9" s="43">
        <v>25</v>
      </c>
      <c r="G9" s="43">
        <f t="shared" ref="G9:G10" si="1">F9*C9</f>
        <v>50</v>
      </c>
      <c r="H9" s="72">
        <f t="shared" ref="H9:H10" si="2">E9/G9</f>
        <v>1.6</v>
      </c>
      <c r="I9" s="1"/>
    </row>
    <row r="10" spans="1:9" ht="9.75" customHeight="1">
      <c r="A10"/>
      <c r="B10" s="17" t="s">
        <v>5</v>
      </c>
      <c r="C10" s="26">
        <v>2</v>
      </c>
      <c r="D10" s="8">
        <v>10</v>
      </c>
      <c r="E10" s="30">
        <f t="shared" si="0"/>
        <v>20</v>
      </c>
      <c r="F10" s="43">
        <v>25</v>
      </c>
      <c r="G10" s="43">
        <f t="shared" si="1"/>
        <v>50</v>
      </c>
      <c r="H10" s="72">
        <f t="shared" si="2"/>
        <v>0.4</v>
      </c>
      <c r="I10" s="1"/>
    </row>
    <row r="11" spans="1:9" ht="9.75" customHeight="1">
      <c r="A11"/>
      <c r="B11" s="17" t="s">
        <v>6</v>
      </c>
      <c r="C11" s="26">
        <v>2</v>
      </c>
      <c r="D11" s="8">
        <v>50</v>
      </c>
      <c r="E11" s="30">
        <f t="shared" si="0"/>
        <v>100</v>
      </c>
      <c r="F11" s="43">
        <v>25</v>
      </c>
      <c r="G11" s="43">
        <f t="shared" ref="G11:G14" si="3">F11*C11</f>
        <v>50</v>
      </c>
      <c r="H11" s="72">
        <f t="shared" ref="H11:H14" si="4">E11/G11</f>
        <v>2</v>
      </c>
      <c r="I11" s="1"/>
    </row>
    <row r="12" spans="1:9" ht="9.75" customHeight="1">
      <c r="A12"/>
      <c r="B12" s="17" t="s">
        <v>7</v>
      </c>
      <c r="C12" s="26">
        <v>1.5</v>
      </c>
      <c r="D12" s="38">
        <v>60</v>
      </c>
      <c r="E12" s="30">
        <f t="shared" si="0"/>
        <v>90</v>
      </c>
      <c r="F12" s="43">
        <v>25</v>
      </c>
      <c r="G12" s="45">
        <f t="shared" si="3"/>
        <v>37.5</v>
      </c>
      <c r="H12" s="72">
        <f t="shared" si="4"/>
        <v>2.4</v>
      </c>
      <c r="I12" s="1"/>
    </row>
    <row r="13" spans="1:9" ht="9.75" customHeight="1">
      <c r="A13"/>
      <c r="B13" s="17" t="s">
        <v>55</v>
      </c>
      <c r="C13" s="26">
        <v>1.5</v>
      </c>
      <c r="D13" s="38">
        <v>0</v>
      </c>
      <c r="E13" s="30">
        <f t="shared" ref="E13" si="5">C13*D13</f>
        <v>0</v>
      </c>
      <c r="F13" s="43">
        <v>7</v>
      </c>
      <c r="G13" s="45">
        <f t="shared" ref="G13" si="6">F13*C13</f>
        <v>10.5</v>
      </c>
      <c r="H13" s="72">
        <f t="shared" ref="H13" si="7">E13/G13</f>
        <v>0</v>
      </c>
      <c r="I13" s="1"/>
    </row>
    <row r="14" spans="1:9" ht="9.75" customHeight="1">
      <c r="A14"/>
      <c r="B14" s="17" t="s">
        <v>8</v>
      </c>
      <c r="C14" s="26">
        <v>1.52</v>
      </c>
      <c r="D14" s="38">
        <v>0</v>
      </c>
      <c r="E14" s="30">
        <f t="shared" si="0"/>
        <v>0</v>
      </c>
      <c r="F14" s="43">
        <v>25</v>
      </c>
      <c r="G14" s="43">
        <f t="shared" si="3"/>
        <v>38</v>
      </c>
      <c r="H14" s="72">
        <f t="shared" si="4"/>
        <v>0</v>
      </c>
      <c r="I14" s="1"/>
    </row>
    <row r="15" spans="1:9" ht="9.75" customHeight="1" thickBot="1">
      <c r="A15"/>
      <c r="B15" s="18" t="s">
        <v>10</v>
      </c>
      <c r="C15" s="93" t="s">
        <v>69</v>
      </c>
      <c r="D15" s="93"/>
      <c r="E15" s="94"/>
      <c r="F15" s="44"/>
      <c r="G15" s="44"/>
      <c r="H15" s="73"/>
      <c r="I15" s="2"/>
    </row>
    <row r="16" spans="1:9" ht="9.75" customHeight="1" thickBot="1">
      <c r="A16"/>
      <c r="B16" s="20" t="s">
        <v>11</v>
      </c>
      <c r="C16" s="21"/>
      <c r="D16" s="68">
        <f>SUM(D17:D22)</f>
        <v>70</v>
      </c>
      <c r="E16" s="56">
        <f>SUM(E17:E22)</f>
        <v>91</v>
      </c>
      <c r="F16" s="58"/>
      <c r="G16" s="59"/>
      <c r="H16" s="79">
        <f>SUM(H17:H24)</f>
        <v>2.8</v>
      </c>
      <c r="I16" s="2"/>
    </row>
    <row r="17" spans="1:9" ht="9.75" customHeight="1">
      <c r="A17"/>
      <c r="B17" s="17" t="s">
        <v>12</v>
      </c>
      <c r="C17" s="26">
        <v>1.3</v>
      </c>
      <c r="D17" s="8">
        <v>10</v>
      </c>
      <c r="E17" s="30">
        <f t="shared" ref="E17:E23" si="8">C17*D17</f>
        <v>13</v>
      </c>
      <c r="F17" s="43">
        <v>25</v>
      </c>
      <c r="G17" s="45">
        <f>F17*C17</f>
        <v>32.5</v>
      </c>
      <c r="H17" s="72">
        <f>E17/G17</f>
        <v>0.4</v>
      </c>
      <c r="I17" s="2"/>
    </row>
    <row r="18" spans="1:9" ht="9.75" customHeight="1">
      <c r="A18"/>
      <c r="B18" s="17" t="s">
        <v>13</v>
      </c>
      <c r="C18" s="26">
        <v>1.3</v>
      </c>
      <c r="D18" s="8">
        <v>10</v>
      </c>
      <c r="E18" s="30">
        <f t="shared" si="8"/>
        <v>13</v>
      </c>
      <c r="F18" s="43">
        <v>25</v>
      </c>
      <c r="G18" s="45">
        <f t="shared" ref="G18:G19" si="9">F18*C18</f>
        <v>32.5</v>
      </c>
      <c r="H18" s="72">
        <f t="shared" ref="H18:H19" si="10">E18/G18</f>
        <v>0.4</v>
      </c>
      <c r="I18" s="2"/>
    </row>
    <row r="19" spans="1:9" ht="9.75" customHeight="1">
      <c r="A19"/>
      <c r="B19" s="17" t="s">
        <v>14</v>
      </c>
      <c r="C19" s="26">
        <v>1.3</v>
      </c>
      <c r="D19" s="8">
        <v>50</v>
      </c>
      <c r="E19" s="30">
        <f t="shared" si="8"/>
        <v>65</v>
      </c>
      <c r="F19" s="43">
        <v>25</v>
      </c>
      <c r="G19" s="45">
        <f t="shared" si="9"/>
        <v>32.5</v>
      </c>
      <c r="H19" s="72">
        <f t="shared" si="10"/>
        <v>2</v>
      </c>
      <c r="I19" s="2"/>
    </row>
    <row r="20" spans="1:9" ht="9.75" customHeight="1">
      <c r="A20"/>
      <c r="B20" s="17" t="s">
        <v>15</v>
      </c>
      <c r="C20" s="26">
        <v>1.3</v>
      </c>
      <c r="D20" s="8">
        <v>0</v>
      </c>
      <c r="E20" s="30">
        <f t="shared" si="8"/>
        <v>0</v>
      </c>
      <c r="F20" s="43">
        <v>25</v>
      </c>
      <c r="G20" s="45">
        <f t="shared" ref="G20:G23" si="11">F20*C20</f>
        <v>32.5</v>
      </c>
      <c r="H20" s="72">
        <f t="shared" ref="H20:H23" si="12">E20/G20</f>
        <v>0</v>
      </c>
      <c r="I20" s="2"/>
    </row>
    <row r="21" spans="1:9" ht="9.75" customHeight="1">
      <c r="A21"/>
      <c r="B21" s="17" t="s">
        <v>16</v>
      </c>
      <c r="C21" s="26">
        <v>1.3</v>
      </c>
      <c r="D21" s="8">
        <v>0</v>
      </c>
      <c r="E21" s="30">
        <f t="shared" si="8"/>
        <v>0</v>
      </c>
      <c r="F21" s="43">
        <v>25</v>
      </c>
      <c r="G21" s="45">
        <f t="shared" si="11"/>
        <v>32.5</v>
      </c>
      <c r="H21" s="72">
        <f t="shared" si="12"/>
        <v>0</v>
      </c>
      <c r="I21" s="2"/>
    </row>
    <row r="22" spans="1:9" ht="9.75" customHeight="1">
      <c r="A22"/>
      <c r="B22" s="17" t="s">
        <v>17</v>
      </c>
      <c r="C22" s="26">
        <v>1.3</v>
      </c>
      <c r="D22" s="8">
        <v>0</v>
      </c>
      <c r="E22" s="30">
        <f t="shared" si="8"/>
        <v>0</v>
      </c>
      <c r="F22" s="43">
        <v>25</v>
      </c>
      <c r="G22" s="45">
        <f t="shared" si="11"/>
        <v>32.5</v>
      </c>
      <c r="H22" s="72">
        <f t="shared" si="12"/>
        <v>0</v>
      </c>
      <c r="I22" s="2"/>
    </row>
    <row r="23" spans="1:9" ht="9.75" customHeight="1">
      <c r="A23"/>
      <c r="B23" s="17" t="s">
        <v>7</v>
      </c>
      <c r="C23" s="26">
        <v>1.5</v>
      </c>
      <c r="D23" s="38">
        <v>0</v>
      </c>
      <c r="E23" s="30">
        <f t="shared" si="8"/>
        <v>0</v>
      </c>
      <c r="F23" s="43">
        <v>25</v>
      </c>
      <c r="G23" s="45">
        <f t="shared" si="11"/>
        <v>37.5</v>
      </c>
      <c r="H23" s="72">
        <f t="shared" si="12"/>
        <v>0</v>
      </c>
      <c r="I23" s="2"/>
    </row>
    <row r="24" spans="1:9" ht="9.75" customHeight="1" thickBot="1">
      <c r="A24"/>
      <c r="B24" s="18" t="s">
        <v>10</v>
      </c>
      <c r="C24" s="93" t="s">
        <v>69</v>
      </c>
      <c r="D24" s="93"/>
      <c r="E24" s="94"/>
      <c r="F24" s="44"/>
      <c r="G24" s="44"/>
      <c r="H24" s="73"/>
      <c r="I24" s="2"/>
    </row>
    <row r="25" spans="1:9" ht="9.75" customHeight="1" thickBot="1">
      <c r="A25"/>
      <c r="B25" s="20" t="s">
        <v>18</v>
      </c>
      <c r="C25" s="21"/>
      <c r="D25" s="68">
        <f>SUM(D26:D30)</f>
        <v>50</v>
      </c>
      <c r="E25" s="56">
        <f>SUM(E26:E31)</f>
        <v>85</v>
      </c>
      <c r="F25" s="58"/>
      <c r="G25" s="59"/>
      <c r="H25" s="79">
        <f>SUM(H26:H37)</f>
        <v>2.4</v>
      </c>
      <c r="I25" s="2"/>
    </row>
    <row r="26" spans="1:9" ht="9.75" customHeight="1">
      <c r="A26"/>
      <c r="B26" s="17" t="s">
        <v>19</v>
      </c>
      <c r="C26" s="26">
        <v>1.4</v>
      </c>
      <c r="D26" s="8">
        <v>10</v>
      </c>
      <c r="E26" s="30">
        <f t="shared" ref="E26:E37" si="13">C26*D26</f>
        <v>14</v>
      </c>
      <c r="F26" s="43">
        <v>25</v>
      </c>
      <c r="G26" s="43">
        <f>F26*C26</f>
        <v>35</v>
      </c>
      <c r="H26" s="72">
        <f>E26/G26</f>
        <v>0.4</v>
      </c>
      <c r="I26" s="2"/>
    </row>
    <row r="27" spans="1:9" ht="9.75" customHeight="1">
      <c r="A27"/>
      <c r="B27" s="17" t="s">
        <v>20</v>
      </c>
      <c r="C27" s="26">
        <v>1.4</v>
      </c>
      <c r="D27" s="8">
        <v>10</v>
      </c>
      <c r="E27" s="30">
        <f t="shared" si="13"/>
        <v>14</v>
      </c>
      <c r="F27" s="43">
        <v>25</v>
      </c>
      <c r="G27" s="43">
        <f t="shared" ref="G27" si="14">F27*C27</f>
        <v>35</v>
      </c>
      <c r="H27" s="72">
        <f t="shared" ref="H27:H28" si="15">E27/G27</f>
        <v>0.4</v>
      </c>
      <c r="I27" s="2"/>
    </row>
    <row r="28" spans="1:9" ht="9.75" customHeight="1">
      <c r="A28"/>
      <c r="B28" s="17" t="s">
        <v>21</v>
      </c>
      <c r="C28" s="26">
        <v>1.4</v>
      </c>
      <c r="D28" s="8">
        <v>10</v>
      </c>
      <c r="E28" s="30">
        <f t="shared" si="13"/>
        <v>14</v>
      </c>
      <c r="F28" s="43">
        <v>25</v>
      </c>
      <c r="G28" s="43">
        <f>F28*C28</f>
        <v>35</v>
      </c>
      <c r="H28" s="72">
        <f t="shared" si="15"/>
        <v>0.4</v>
      </c>
      <c r="I28" s="2"/>
    </row>
    <row r="29" spans="1:9" ht="9.75" customHeight="1">
      <c r="A29"/>
      <c r="B29" s="17" t="s">
        <v>22</v>
      </c>
      <c r="C29" s="26">
        <v>1.4</v>
      </c>
      <c r="D29" s="8">
        <v>10</v>
      </c>
      <c r="E29" s="30">
        <f t="shared" si="13"/>
        <v>14</v>
      </c>
      <c r="F29" s="43">
        <v>25</v>
      </c>
      <c r="G29" s="43">
        <f t="shared" ref="G29:G37" si="16">F29*C29</f>
        <v>35</v>
      </c>
      <c r="H29" s="72">
        <f t="shared" ref="H29:H37" si="17">E29/G29</f>
        <v>0.4</v>
      </c>
      <c r="I29" s="2"/>
    </row>
    <row r="30" spans="1:9" ht="9.75" customHeight="1">
      <c r="A30"/>
      <c r="B30" s="17" t="s">
        <v>23</v>
      </c>
      <c r="C30" s="26">
        <v>1.4</v>
      </c>
      <c r="D30" s="8">
        <v>10</v>
      </c>
      <c r="E30" s="30">
        <f t="shared" si="13"/>
        <v>14</v>
      </c>
      <c r="F30" s="43">
        <v>25</v>
      </c>
      <c r="G30" s="43">
        <f t="shared" si="16"/>
        <v>35</v>
      </c>
      <c r="H30" s="72">
        <f t="shared" si="17"/>
        <v>0.4</v>
      </c>
      <c r="I30" s="2"/>
    </row>
    <row r="31" spans="1:9" ht="9.75" customHeight="1">
      <c r="A31"/>
      <c r="B31" s="17" t="s">
        <v>7</v>
      </c>
      <c r="C31" s="26">
        <v>1.5</v>
      </c>
      <c r="D31" s="8">
        <v>10</v>
      </c>
      <c r="E31" s="30">
        <f t="shared" si="13"/>
        <v>15</v>
      </c>
      <c r="F31" s="43">
        <v>25</v>
      </c>
      <c r="G31" s="43">
        <f t="shared" si="16"/>
        <v>37.5</v>
      </c>
      <c r="H31" s="72">
        <f t="shared" si="17"/>
        <v>0.4</v>
      </c>
      <c r="I31" s="2"/>
    </row>
    <row r="32" spans="1:9" ht="9.75" customHeight="1">
      <c r="A32"/>
      <c r="B32" s="17" t="s">
        <v>9</v>
      </c>
      <c r="C32" s="26">
        <v>1</v>
      </c>
      <c r="D32" s="8">
        <v>0</v>
      </c>
      <c r="E32" s="30">
        <f t="shared" si="13"/>
        <v>0</v>
      </c>
      <c r="F32" s="43">
        <v>25</v>
      </c>
      <c r="G32" s="43">
        <f t="shared" si="16"/>
        <v>25</v>
      </c>
      <c r="H32" s="72">
        <f t="shared" si="17"/>
        <v>0</v>
      </c>
      <c r="I32" s="2"/>
    </row>
    <row r="33" spans="1:9" ht="9.75" customHeight="1">
      <c r="A33"/>
      <c r="B33" s="17" t="s">
        <v>7</v>
      </c>
      <c r="C33" s="26">
        <v>1.5</v>
      </c>
      <c r="D33" s="8">
        <v>0</v>
      </c>
      <c r="E33" s="30">
        <f t="shared" si="13"/>
        <v>0</v>
      </c>
      <c r="F33" s="43">
        <v>25</v>
      </c>
      <c r="G33" s="43">
        <f t="shared" si="16"/>
        <v>37.5</v>
      </c>
      <c r="H33" s="72">
        <f t="shared" si="17"/>
        <v>0</v>
      </c>
      <c r="I33" s="2"/>
    </row>
    <row r="34" spans="1:9" ht="9.75" customHeight="1">
      <c r="A34"/>
      <c r="B34" s="17" t="s">
        <v>24</v>
      </c>
      <c r="C34" s="26">
        <v>1.5</v>
      </c>
      <c r="D34" s="8">
        <v>0</v>
      </c>
      <c r="E34" s="30">
        <f t="shared" si="13"/>
        <v>0</v>
      </c>
      <c r="F34" s="43">
        <v>30</v>
      </c>
      <c r="G34" s="43">
        <f t="shared" si="16"/>
        <v>45</v>
      </c>
      <c r="H34" s="72">
        <f t="shared" si="17"/>
        <v>0</v>
      </c>
      <c r="I34" s="2"/>
    </row>
    <row r="35" spans="1:9" ht="9.75" customHeight="1">
      <c r="A35"/>
      <c r="B35" s="17" t="s">
        <v>25</v>
      </c>
      <c r="C35" s="26">
        <v>3</v>
      </c>
      <c r="D35" s="8">
        <v>0</v>
      </c>
      <c r="E35" s="30">
        <f t="shared" si="13"/>
        <v>0</v>
      </c>
      <c r="F35" s="43">
        <v>30</v>
      </c>
      <c r="G35" s="43">
        <f t="shared" si="16"/>
        <v>90</v>
      </c>
      <c r="H35" s="72">
        <f t="shared" si="17"/>
        <v>0</v>
      </c>
      <c r="I35" s="2"/>
    </row>
    <row r="36" spans="1:9" ht="9.75" customHeight="1">
      <c r="A36"/>
      <c r="B36" s="17" t="s">
        <v>26</v>
      </c>
      <c r="C36" s="26">
        <v>3</v>
      </c>
      <c r="D36" s="8">
        <v>0</v>
      </c>
      <c r="E36" s="30">
        <f t="shared" si="13"/>
        <v>0</v>
      </c>
      <c r="F36" s="43">
        <v>25</v>
      </c>
      <c r="G36" s="43">
        <f t="shared" si="16"/>
        <v>75</v>
      </c>
      <c r="H36" s="72">
        <f t="shared" si="17"/>
        <v>0</v>
      </c>
      <c r="I36" s="2"/>
    </row>
    <row r="37" spans="1:9" ht="9.75" customHeight="1">
      <c r="A37"/>
      <c r="B37" s="17" t="s">
        <v>8</v>
      </c>
      <c r="C37" s="26">
        <v>1.5</v>
      </c>
      <c r="D37" s="8">
        <v>0</v>
      </c>
      <c r="E37" s="30">
        <f t="shared" si="13"/>
        <v>0</v>
      </c>
      <c r="F37" s="43">
        <v>25</v>
      </c>
      <c r="G37" s="43">
        <f t="shared" si="16"/>
        <v>37.5</v>
      </c>
      <c r="H37" s="72">
        <f t="shared" si="17"/>
        <v>0</v>
      </c>
      <c r="I37" s="2"/>
    </row>
    <row r="38" spans="1:9" ht="9.75" customHeight="1">
      <c r="A38"/>
      <c r="B38" s="17" t="s">
        <v>27</v>
      </c>
      <c r="C38" s="26"/>
      <c r="D38" s="8"/>
      <c r="E38" s="30"/>
      <c r="F38" s="45"/>
      <c r="G38" s="45"/>
      <c r="H38" s="72"/>
      <c r="I38" s="2"/>
    </row>
    <row r="39" spans="1:9" ht="9.75" customHeight="1" thickBot="1">
      <c r="A39"/>
      <c r="B39" s="18" t="s">
        <v>10</v>
      </c>
      <c r="C39" s="93" t="s">
        <v>69</v>
      </c>
      <c r="D39" s="93"/>
      <c r="E39" s="94"/>
      <c r="F39" s="44"/>
      <c r="G39" s="44"/>
      <c r="H39" s="73"/>
      <c r="I39" s="2"/>
    </row>
    <row r="40" spans="1:9" ht="9.75" customHeight="1" thickBot="1">
      <c r="A40"/>
      <c r="B40" s="22" t="s">
        <v>53</v>
      </c>
      <c r="C40" s="23"/>
      <c r="D40" s="57">
        <f>SUM(D41:D56)</f>
        <v>168</v>
      </c>
      <c r="E40" s="57">
        <f>SUM(E41:E58)</f>
        <v>1672.1</v>
      </c>
      <c r="F40" s="112" t="s">
        <v>61</v>
      </c>
      <c r="G40" s="113"/>
      <c r="H40" s="114"/>
      <c r="I40" s="87"/>
    </row>
    <row r="41" spans="1:9" ht="9.6" customHeight="1">
      <c r="B41" s="52" t="s">
        <v>28</v>
      </c>
      <c r="C41" s="53">
        <v>0.5</v>
      </c>
      <c r="D41" s="54">
        <v>30</v>
      </c>
      <c r="E41" s="55">
        <f t="shared" ref="E41:E58" si="18">D41*C41</f>
        <v>15</v>
      </c>
      <c r="F41" s="115"/>
      <c r="G41" s="116"/>
      <c r="H41" s="117"/>
      <c r="I41" s="87"/>
    </row>
    <row r="42" spans="1:9" ht="9.6" customHeight="1">
      <c r="B42" s="13" t="s">
        <v>29</v>
      </c>
      <c r="C42" s="26">
        <v>0.5</v>
      </c>
      <c r="D42" s="8">
        <v>30</v>
      </c>
      <c r="E42" s="33">
        <f t="shared" si="18"/>
        <v>15</v>
      </c>
      <c r="F42" s="115"/>
      <c r="G42" s="116"/>
      <c r="H42" s="117"/>
      <c r="I42" s="87"/>
    </row>
    <row r="43" spans="1:9" ht="9.6" customHeight="1">
      <c r="B43" s="13" t="s">
        <v>62</v>
      </c>
      <c r="C43" s="26">
        <v>1</v>
      </c>
      <c r="D43" s="8">
        <v>30</v>
      </c>
      <c r="E43" s="33">
        <f t="shared" si="18"/>
        <v>30</v>
      </c>
      <c r="F43" s="115"/>
      <c r="G43" s="116"/>
      <c r="H43" s="117"/>
      <c r="I43" s="87"/>
    </row>
    <row r="44" spans="1:9" ht="9.75" customHeight="1">
      <c r="B44" s="13" t="s">
        <v>30</v>
      </c>
      <c r="C44" s="26">
        <v>4.5</v>
      </c>
      <c r="D44" s="8">
        <v>0</v>
      </c>
      <c r="E44" s="33">
        <f t="shared" si="18"/>
        <v>0</v>
      </c>
      <c r="F44" s="115"/>
      <c r="G44" s="116"/>
      <c r="H44" s="117"/>
      <c r="I44" s="1"/>
    </row>
    <row r="45" spans="1:9" ht="9.75" customHeight="1">
      <c r="A45"/>
      <c r="B45" s="13" t="s">
        <v>31</v>
      </c>
      <c r="C45" s="26">
        <v>4</v>
      </c>
      <c r="D45" s="8">
        <v>0</v>
      </c>
      <c r="E45" s="33">
        <f t="shared" si="18"/>
        <v>0</v>
      </c>
      <c r="F45" s="115"/>
      <c r="G45" s="116"/>
      <c r="H45" s="117"/>
      <c r="I45" s="1"/>
    </row>
    <row r="46" spans="1:9" ht="9.75" customHeight="1">
      <c r="A46" s="6"/>
      <c r="B46" s="13" t="s">
        <v>32</v>
      </c>
      <c r="C46" s="26">
        <v>40</v>
      </c>
      <c r="D46" s="8">
        <v>1</v>
      </c>
      <c r="E46" s="33">
        <f t="shared" si="18"/>
        <v>40</v>
      </c>
      <c r="F46" s="115"/>
      <c r="G46" s="116"/>
      <c r="H46" s="117"/>
      <c r="I46" s="1"/>
    </row>
    <row r="47" spans="1:9" ht="9.75" customHeight="1">
      <c r="A47" s="4"/>
      <c r="B47" s="13" t="s">
        <v>33</v>
      </c>
      <c r="C47" s="26">
        <v>1</v>
      </c>
      <c r="D47" s="8">
        <v>2</v>
      </c>
      <c r="E47" s="33">
        <f t="shared" si="18"/>
        <v>2</v>
      </c>
      <c r="F47" s="115"/>
      <c r="G47" s="116"/>
      <c r="H47" s="117"/>
      <c r="I47" s="1"/>
    </row>
    <row r="48" spans="1:9" ht="9.75" customHeight="1" thickBot="1">
      <c r="A48" s="4"/>
      <c r="B48" s="14" t="s">
        <v>34</v>
      </c>
      <c r="C48" s="26">
        <v>7</v>
      </c>
      <c r="D48" s="8">
        <v>1</v>
      </c>
      <c r="E48" s="33">
        <f t="shared" si="18"/>
        <v>7</v>
      </c>
      <c r="F48" s="115"/>
      <c r="G48" s="116"/>
      <c r="H48" s="117"/>
      <c r="I48" s="1"/>
    </row>
    <row r="49" spans="1:9" ht="9.75" customHeight="1" thickBot="1">
      <c r="A49" s="4"/>
      <c r="B49" s="22" t="s">
        <v>72</v>
      </c>
      <c r="C49" s="85"/>
      <c r="D49" s="86"/>
      <c r="E49" s="86"/>
      <c r="F49" s="116"/>
      <c r="G49" s="116"/>
      <c r="H49" s="117"/>
      <c r="I49" s="1"/>
    </row>
    <row r="50" spans="1:9" ht="12" customHeight="1">
      <c r="A50" s="4"/>
      <c r="B50" s="84" t="s">
        <v>35</v>
      </c>
      <c r="C50" s="26">
        <v>1.5</v>
      </c>
      <c r="D50" s="8">
        <v>10</v>
      </c>
      <c r="E50" s="33">
        <f t="shared" si="18"/>
        <v>15</v>
      </c>
      <c r="F50" s="115"/>
      <c r="G50" s="116"/>
      <c r="H50" s="117"/>
      <c r="I50" s="1"/>
    </row>
    <row r="51" spans="1:9" ht="12" customHeight="1">
      <c r="A51" s="4"/>
      <c r="B51" s="67" t="s">
        <v>57</v>
      </c>
      <c r="C51" s="26">
        <v>4</v>
      </c>
      <c r="D51" s="26">
        <v>1</v>
      </c>
      <c r="E51" s="33">
        <f t="shared" si="18"/>
        <v>4</v>
      </c>
      <c r="F51" s="115"/>
      <c r="G51" s="116"/>
      <c r="H51" s="117"/>
      <c r="I51" s="1"/>
    </row>
    <row r="52" spans="1:9" ht="12" customHeight="1">
      <c r="A52" s="4"/>
      <c r="B52" s="67" t="s">
        <v>58</v>
      </c>
      <c r="C52" s="26">
        <v>6</v>
      </c>
      <c r="D52" s="26">
        <v>1</v>
      </c>
      <c r="E52" s="33">
        <f t="shared" si="18"/>
        <v>6</v>
      </c>
      <c r="F52" s="115"/>
      <c r="G52" s="116"/>
      <c r="H52" s="117"/>
      <c r="I52" s="1"/>
    </row>
    <row r="53" spans="1:9" ht="12" customHeight="1">
      <c r="A53" s="4"/>
      <c r="B53" s="13" t="s">
        <v>36</v>
      </c>
      <c r="C53" s="26">
        <v>0.47</v>
      </c>
      <c r="D53" s="8">
        <v>30</v>
      </c>
      <c r="E53" s="33">
        <f t="shared" si="18"/>
        <v>14.1</v>
      </c>
      <c r="F53" s="115"/>
      <c r="G53" s="116"/>
      <c r="H53" s="117"/>
      <c r="I53" s="1"/>
    </row>
    <row r="54" spans="1:9" ht="12" customHeight="1">
      <c r="A54" s="4"/>
      <c r="B54" s="13" t="s">
        <v>54</v>
      </c>
      <c r="C54" s="26">
        <v>10</v>
      </c>
      <c r="D54" s="8">
        <v>30</v>
      </c>
      <c r="E54" s="33">
        <f t="shared" si="18"/>
        <v>300</v>
      </c>
      <c r="F54" s="115"/>
      <c r="G54" s="116"/>
      <c r="H54" s="117"/>
      <c r="I54" s="1"/>
    </row>
    <row r="55" spans="1:9" ht="12" customHeight="1">
      <c r="A55" s="4"/>
      <c r="B55" s="13" t="s">
        <v>63</v>
      </c>
      <c r="C55" s="26">
        <v>2</v>
      </c>
      <c r="D55" s="8">
        <v>2</v>
      </c>
      <c r="E55" s="33">
        <f t="shared" si="18"/>
        <v>4</v>
      </c>
      <c r="F55" s="115"/>
      <c r="G55" s="116"/>
      <c r="H55" s="117"/>
      <c r="I55" s="1"/>
    </row>
    <row r="56" spans="1:9" ht="12" customHeight="1">
      <c r="A56" s="4"/>
      <c r="B56" s="84" t="s">
        <v>64</v>
      </c>
      <c r="C56" s="131" t="s">
        <v>73</v>
      </c>
      <c r="D56" s="131"/>
      <c r="E56" s="132"/>
      <c r="F56" s="115"/>
      <c r="G56" s="116"/>
      <c r="H56" s="117"/>
      <c r="I56" s="1"/>
    </row>
    <row r="57" spans="1:9" ht="12" customHeight="1">
      <c r="A57" s="4"/>
      <c r="B57" s="67" t="s">
        <v>65</v>
      </c>
      <c r="C57" s="26">
        <v>420</v>
      </c>
      <c r="D57" s="80">
        <v>1</v>
      </c>
      <c r="E57" s="33">
        <f t="shared" si="18"/>
        <v>420</v>
      </c>
      <c r="F57" s="115"/>
      <c r="G57" s="116"/>
      <c r="H57" s="117"/>
      <c r="I57" s="1"/>
    </row>
    <row r="58" spans="1:9" ht="12" customHeight="1" thickBot="1">
      <c r="A58" s="4"/>
      <c r="B58" s="75" t="s">
        <v>66</v>
      </c>
      <c r="C58" s="77">
        <v>800</v>
      </c>
      <c r="D58" s="81">
        <v>1</v>
      </c>
      <c r="E58" s="74">
        <f t="shared" si="18"/>
        <v>800</v>
      </c>
      <c r="F58" s="118"/>
      <c r="G58" s="119"/>
      <c r="H58" s="120"/>
      <c r="I58" s="1"/>
    </row>
    <row r="59" spans="1:9" ht="12" customHeight="1">
      <c r="A59" s="4"/>
      <c r="B59" s="76" t="s">
        <v>47</v>
      </c>
      <c r="C59" s="121">
        <f>E40+E25+E7+E16</f>
        <v>2158.1</v>
      </c>
      <c r="D59" s="122"/>
      <c r="E59" s="122"/>
      <c r="F59" s="123"/>
      <c r="G59" s="123"/>
      <c r="H59" s="124"/>
      <c r="I59" s="1"/>
    </row>
    <row r="60" spans="1:9" ht="12" customHeight="1">
      <c r="A60" s="4"/>
      <c r="B60" s="15" t="s">
        <v>46</v>
      </c>
      <c r="C60" s="125">
        <f>C59*0.3</f>
        <v>647.42999999999995</v>
      </c>
      <c r="D60" s="126"/>
      <c r="E60" s="126"/>
      <c r="F60" s="126"/>
      <c r="G60" s="126"/>
      <c r="H60" s="127"/>
      <c r="I60" s="1"/>
    </row>
    <row r="61" spans="1:9" ht="12" customHeight="1" thickBot="1">
      <c r="A61" s="4"/>
      <c r="B61" s="16" t="s">
        <v>48</v>
      </c>
      <c r="C61" s="128">
        <f>C59+C60</f>
        <v>2805.5299999999997</v>
      </c>
      <c r="D61" s="129"/>
      <c r="E61" s="129"/>
      <c r="F61" s="129"/>
      <c r="G61" s="129"/>
      <c r="H61" s="130"/>
      <c r="I61" s="1"/>
    </row>
    <row r="62" spans="1:9" ht="12" customHeight="1" thickBot="1">
      <c r="A62" s="4"/>
      <c r="B62" s="19" t="s">
        <v>67</v>
      </c>
      <c r="C62" s="90"/>
      <c r="D62" s="90"/>
      <c r="E62" s="82">
        <f>D40+D25+D16+D7</f>
        <v>348</v>
      </c>
      <c r="F62" s="88"/>
      <c r="G62" s="88"/>
      <c r="H62" s="89"/>
      <c r="I62" s="1"/>
    </row>
    <row r="63" spans="1:9" ht="39" customHeight="1" thickBot="1">
      <c r="A63" s="4"/>
      <c r="B63" s="83" t="s">
        <v>71</v>
      </c>
      <c r="C63" s="100">
        <v>4550</v>
      </c>
      <c r="D63" s="101"/>
      <c r="E63" s="101"/>
      <c r="F63" s="101"/>
      <c r="G63" s="101"/>
      <c r="H63" s="102"/>
      <c r="I63" s="2"/>
    </row>
    <row r="64" spans="1:9" ht="12" customHeight="1" thickBot="1">
      <c r="A64" s="4"/>
      <c r="B64" s="69" t="s">
        <v>70</v>
      </c>
      <c r="C64" s="103">
        <f>0.4*C63</f>
        <v>1820</v>
      </c>
      <c r="D64" s="104"/>
      <c r="E64" s="104"/>
      <c r="F64" s="104"/>
      <c r="G64" s="104"/>
      <c r="H64" s="105"/>
      <c r="I64" s="2"/>
    </row>
    <row r="65" spans="1:9" ht="12" customHeight="1" thickBot="1">
      <c r="A65" s="4"/>
      <c r="B65" s="69" t="s">
        <v>68</v>
      </c>
      <c r="C65" s="109">
        <f>C63-C64</f>
        <v>2730</v>
      </c>
      <c r="D65" s="110"/>
      <c r="E65" s="110"/>
      <c r="F65" s="110"/>
      <c r="G65" s="110"/>
      <c r="H65" s="111"/>
      <c r="I65" s="2"/>
    </row>
    <row r="66" spans="1:9" ht="12" customHeight="1">
      <c r="A66" s="4"/>
      <c r="B66" s="78"/>
      <c r="C66" s="34"/>
      <c r="D66" s="34"/>
      <c r="E66" s="34"/>
      <c r="F66" s="34"/>
      <c r="G66" s="34"/>
      <c r="H66" s="34"/>
      <c r="I66" s="2"/>
    </row>
    <row r="67" spans="1:9" ht="12" customHeight="1">
      <c r="A67" s="4"/>
      <c r="B67" s="7" t="s">
        <v>74</v>
      </c>
      <c r="C67" s="27"/>
      <c r="D67" s="39"/>
      <c r="E67" s="24"/>
      <c r="F67" s="24"/>
      <c r="G67" s="24"/>
      <c r="H67" s="62"/>
      <c r="I67" s="2"/>
    </row>
    <row r="68" spans="1:9" ht="12" customHeight="1">
      <c r="A68" s="4"/>
      <c r="B68" s="7"/>
      <c r="C68" s="27"/>
      <c r="D68" s="96"/>
      <c r="E68" s="96"/>
      <c r="F68" s="96"/>
      <c r="G68" s="96"/>
      <c r="H68" s="96"/>
      <c r="I68" s="2"/>
    </row>
    <row r="69" spans="1:9" ht="21.75" customHeight="1">
      <c r="A69" s="8"/>
      <c r="B69" s="7"/>
      <c r="C69" s="27"/>
      <c r="D69" s="106" t="s">
        <v>37</v>
      </c>
      <c r="E69" s="106"/>
      <c r="F69" s="106"/>
      <c r="G69" s="106"/>
      <c r="H69" s="106"/>
      <c r="I69" s="2"/>
    </row>
    <row r="70" spans="1:9" ht="12" customHeight="1">
      <c r="A70" s="8"/>
      <c r="B70" s="7"/>
      <c r="C70" s="27"/>
      <c r="D70" s="48" t="s">
        <v>38</v>
      </c>
      <c r="E70" s="24"/>
      <c r="F70" s="24"/>
      <c r="G70" s="24"/>
      <c r="H70" s="62"/>
      <c r="I70" s="2"/>
    </row>
    <row r="71" spans="1:9" ht="12" customHeight="1">
      <c r="A71" s="8"/>
      <c r="B71" s="7"/>
      <c r="C71" s="27"/>
      <c r="D71" s="48" t="s">
        <v>39</v>
      </c>
      <c r="E71" s="24"/>
      <c r="F71" s="24"/>
      <c r="G71" s="24"/>
      <c r="H71" s="62"/>
      <c r="I71" s="2"/>
    </row>
    <row r="72" spans="1:9" ht="12" customHeight="1">
      <c r="A72" s="8"/>
      <c r="B72" s="7"/>
      <c r="C72" s="27"/>
      <c r="D72" s="48" t="s">
        <v>40</v>
      </c>
      <c r="E72" s="24"/>
      <c r="F72" s="24"/>
      <c r="G72" s="24"/>
      <c r="H72" s="62"/>
      <c r="I72" s="2"/>
    </row>
    <row r="73" spans="1:9" ht="12" customHeight="1">
      <c r="A73" s="8"/>
      <c r="B73" s="7"/>
      <c r="C73" s="27"/>
      <c r="D73" s="48" t="s">
        <v>51</v>
      </c>
      <c r="E73" s="24"/>
      <c r="F73" s="24"/>
      <c r="G73" s="24"/>
      <c r="H73" s="62"/>
      <c r="I73" s="2"/>
    </row>
    <row r="74" spans="1:9" ht="12" customHeight="1">
      <c r="A74" s="8"/>
      <c r="B74" s="7"/>
      <c r="C74" s="27"/>
      <c r="D74" s="49" t="s">
        <v>41</v>
      </c>
      <c r="E74" s="34"/>
      <c r="F74" s="34"/>
      <c r="G74" s="34"/>
      <c r="H74" s="63"/>
      <c r="I74" s="2"/>
    </row>
    <row r="75" spans="1:9" ht="12" customHeight="1">
      <c r="A75" s="8"/>
      <c r="B75" s="7"/>
      <c r="C75" s="27"/>
      <c r="D75" s="49" t="s">
        <v>42</v>
      </c>
      <c r="E75" s="35"/>
      <c r="F75" s="35"/>
      <c r="G75" s="35"/>
      <c r="H75" s="64"/>
      <c r="I75" s="2"/>
    </row>
    <row r="76" spans="1:9" ht="12" customHeight="1">
      <c r="A76" s="8"/>
      <c r="B76" s="9"/>
      <c r="C76" s="28"/>
      <c r="D76" s="50" t="s">
        <v>43</v>
      </c>
      <c r="E76" s="36"/>
      <c r="F76" s="36"/>
      <c r="G76" s="36"/>
      <c r="H76" s="65"/>
      <c r="I76" s="2"/>
    </row>
    <row r="77" spans="1:9" ht="12" customHeight="1">
      <c r="A77" s="8"/>
      <c r="B77" s="10"/>
      <c r="C77" s="24"/>
      <c r="D77" s="48"/>
      <c r="E77" s="34"/>
      <c r="F77" s="34"/>
      <c r="G77" s="34"/>
      <c r="H77" s="63"/>
      <c r="I77" s="2"/>
    </row>
    <row r="78" spans="1:9" ht="12" customHeight="1">
      <c r="A78" s="8"/>
      <c r="B78" s="10"/>
      <c r="C78" s="24"/>
      <c r="D78" s="39"/>
      <c r="E78" s="35"/>
      <c r="F78" s="35"/>
      <c r="G78" s="35"/>
      <c r="H78" s="64"/>
      <c r="I78" s="2"/>
    </row>
  </sheetData>
  <mergeCells count="21">
    <mergeCell ref="C63:H63"/>
    <mergeCell ref="C64:H64"/>
    <mergeCell ref="D69:H69"/>
    <mergeCell ref="D3:D4"/>
    <mergeCell ref="C65:H65"/>
    <mergeCell ref="F40:H58"/>
    <mergeCell ref="C59:H59"/>
    <mergeCell ref="C60:H60"/>
    <mergeCell ref="C61:H61"/>
    <mergeCell ref="D68:H68"/>
    <mergeCell ref="C56:E56"/>
    <mergeCell ref="C39:E39"/>
    <mergeCell ref="I40:I43"/>
    <mergeCell ref="F62:H62"/>
    <mergeCell ref="C62:D62"/>
    <mergeCell ref="B1:H1"/>
    <mergeCell ref="C15:E15"/>
    <mergeCell ref="C24:E24"/>
    <mergeCell ref="B2:C2"/>
    <mergeCell ref="B3:C3"/>
    <mergeCell ref="B5:E5"/>
  </mergeCells>
  <printOptions horizontalCentered="1" verticalCentered="1"/>
  <pageMargins left="0.11811023622047245" right="0.11811023622047245" top="0.35433070866141736" bottom="0.15748031496062992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PROGRAMA ARQUITECTÓNICO</vt:lpstr>
      <vt:lpstr>'PROGRAMA ARQUITECTÓNICO'!Área_de_impresión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Roxana Desposorio M</cp:lastModifiedBy>
  <cp:revision/>
  <dcterms:created xsi:type="dcterms:W3CDTF">2021-09-28T18:09:52Z</dcterms:created>
  <dcterms:modified xsi:type="dcterms:W3CDTF">2022-08-21T06:18:31Z</dcterms:modified>
  <cp:category/>
  <cp:contentStatus/>
</cp:coreProperties>
</file>