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1_{B1D2024D-9ABA-47B4-9F73-1CAD3D9E5C12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SOMA" sheetId="1" r:id="rId1"/>
    <sheet name="MINIMO E MAXIMO" sheetId="2" r:id="rId2"/>
    <sheet name="MÉDIA E ALEATORIO.ENTRE" sheetId="3" r:id="rId3"/>
    <sheet name="CONT.VALORES E CONTAR.VAZIO" sheetId="4" r:id="rId4"/>
    <sheet name="SOMA.SE" sheetId="5" r:id="rId5"/>
    <sheet name="SOMA.SES" sheetId="6" r:id="rId6"/>
    <sheet name="CONT.SE" sheetId="7" r:id="rId7"/>
    <sheet name="CONT.SES" sheetId="8" r:id="rId8"/>
    <sheet name="Planilha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M4" i="7"/>
  <c r="L4" i="6"/>
  <c r="L7" i="5"/>
  <c r="I7" i="5" s="1"/>
  <c r="I13" i="5"/>
  <c r="L19" i="5"/>
  <c r="I19" i="5" s="1"/>
  <c r="L16" i="5"/>
  <c r="I16" i="5" s="1"/>
  <c r="L13" i="5"/>
  <c r="L10" i="5"/>
  <c r="I10" i="5" s="1"/>
  <c r="K9" i="4"/>
  <c r="K6" i="4"/>
  <c r="D3" i="4"/>
  <c r="D2" i="4"/>
  <c r="D3" i="3"/>
  <c r="D4" i="3"/>
  <c r="D5" i="3"/>
  <c r="D6" i="3"/>
  <c r="G15" i="2"/>
  <c r="D15" i="2"/>
  <c r="G7" i="2"/>
  <c r="D7" i="2"/>
  <c r="H14" i="1"/>
  <c r="E14" i="1"/>
  <c r="D7" i="3" l="1"/>
</calcChain>
</file>

<file path=xl/sharedStrings.xml><?xml version="1.0" encoding="utf-8"?>
<sst xmlns="http://schemas.openxmlformats.org/spreadsheetml/2006/main" count="244" uniqueCount="102">
  <si>
    <t>FRUTA</t>
  </si>
  <si>
    <t>VALOR</t>
  </si>
  <si>
    <t>Maçãs</t>
  </si>
  <si>
    <t>Laranjas</t>
  </si>
  <si>
    <t>Bananas</t>
  </si>
  <si>
    <t>Limões</t>
  </si>
  <si>
    <t>SOMA</t>
  </si>
  <si>
    <t>CARNE</t>
  </si>
  <si>
    <t>Vaca</t>
  </si>
  <si>
    <t>Frango</t>
  </si>
  <si>
    <t>Porco</t>
  </si>
  <si>
    <t>Peixe</t>
  </si>
  <si>
    <t>FORMULAS</t>
  </si>
  <si>
    <t>MÍNIMO</t>
  </si>
  <si>
    <t>MÁXIMO</t>
  </si>
  <si>
    <t>ITEM</t>
  </si>
  <si>
    <t>Pão</t>
  </si>
  <si>
    <t>Roscas</t>
  </si>
  <si>
    <t>Biscoitos</t>
  </si>
  <si>
    <t>Bolos</t>
  </si>
  <si>
    <t>Tortas</t>
  </si>
  <si>
    <t>MÍNIMO ou MÁXIMO</t>
  </si>
  <si>
    <t>ALUNO</t>
  </si>
  <si>
    <t>NOTA</t>
  </si>
  <si>
    <t>João</t>
  </si>
  <si>
    <t>Maria</t>
  </si>
  <si>
    <t>Carlos</t>
  </si>
  <si>
    <t>Silvera</t>
  </si>
  <si>
    <t>Média</t>
  </si>
  <si>
    <t>NOME</t>
  </si>
  <si>
    <t>IDADE</t>
  </si>
  <si>
    <t>CIDADE</t>
  </si>
  <si>
    <t>CARGO</t>
  </si>
  <si>
    <t>DEPARTAMENTO</t>
  </si>
  <si>
    <t>DATA DE INÍCIO</t>
  </si>
  <si>
    <t>SALÁRIO</t>
  </si>
  <si>
    <t>Ana</t>
  </si>
  <si>
    <t>São Paulo</t>
  </si>
  <si>
    <t>Desenvolvedora</t>
  </si>
  <si>
    <t>TI</t>
  </si>
  <si>
    <t>Bruno</t>
  </si>
  <si>
    <t>Rio de Janeiro</t>
  </si>
  <si>
    <t>Analista</t>
  </si>
  <si>
    <t>Marketing</t>
  </si>
  <si>
    <t>Designer</t>
  </si>
  <si>
    <t>Diana</t>
  </si>
  <si>
    <t>Belo Horizonte</t>
  </si>
  <si>
    <t>Gerente</t>
  </si>
  <si>
    <t>RH</t>
  </si>
  <si>
    <t>Elisa</t>
  </si>
  <si>
    <t>Curitiba</t>
  </si>
  <si>
    <t>Financeiro</t>
  </si>
  <si>
    <t>Felipe</t>
  </si>
  <si>
    <t>Salvador</t>
  </si>
  <si>
    <t>Desenvolvedor</t>
  </si>
  <si>
    <t>Gabriela</t>
  </si>
  <si>
    <t>Porto Alegre</t>
  </si>
  <si>
    <t>Coordenadora</t>
  </si>
  <si>
    <t>Hugo</t>
  </si>
  <si>
    <t>Isabella</t>
  </si>
  <si>
    <t>Design</t>
  </si>
  <si>
    <t>Quantas Pessoas estão registradas na tabela?</t>
  </si>
  <si>
    <t>Quantos campos de Departamento estão vazios?</t>
  </si>
  <si>
    <t>Pergunta de Negócio</t>
  </si>
  <si>
    <t>Qual o custo dos Analistas?</t>
  </si>
  <si>
    <t>Cargo</t>
  </si>
  <si>
    <t>Total de Custo</t>
  </si>
  <si>
    <t>Qual o custo dos Designer?</t>
  </si>
  <si>
    <t>Qual o custo dos Desenvolvedores?</t>
  </si>
  <si>
    <t>Qual o custo dos Coordenadores?</t>
  </si>
  <si>
    <t>Qual o custo dos Gerentes?</t>
  </si>
  <si>
    <t>Coordenador</t>
  </si>
  <si>
    <t>Formula SOMA.SE</t>
  </si>
  <si>
    <t>Dev</t>
  </si>
  <si>
    <t>Alta</t>
  </si>
  <si>
    <t>Baixa</t>
  </si>
  <si>
    <t>PERFORMANCE</t>
  </si>
  <si>
    <t>Todo mundo que tenha um determinado cargo, mas só de um determinado departamento</t>
  </si>
  <si>
    <t>Departamento</t>
  </si>
  <si>
    <t>Total</t>
  </si>
  <si>
    <t>PRODUTO</t>
  </si>
  <si>
    <t>CATEGORIA</t>
  </si>
  <si>
    <t>ESTOQUE</t>
  </si>
  <si>
    <t>PREÇO</t>
  </si>
  <si>
    <t>DESCONTO (%)</t>
  </si>
  <si>
    <t>Camisa</t>
  </si>
  <si>
    <t>Calça</t>
  </si>
  <si>
    <t>Tenis</t>
  </si>
  <si>
    <t>Bolsa</t>
  </si>
  <si>
    <t>Jaqueta</t>
  </si>
  <si>
    <t>Chapéu</t>
  </si>
  <si>
    <t>Tênis</t>
  </si>
  <si>
    <t>Sapatilha</t>
  </si>
  <si>
    <t>Saia</t>
  </si>
  <si>
    <t>Óculos</t>
  </si>
  <si>
    <t>Roupas</t>
  </si>
  <si>
    <t>Calçados</t>
  </si>
  <si>
    <t>Acessórios</t>
  </si>
  <si>
    <t>Quantos produtos encaixam na categoria roupa?</t>
  </si>
  <si>
    <t>Qtd na categoria</t>
  </si>
  <si>
    <t>cont.se</t>
  </si>
  <si>
    <t>cont.ses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</si>
</sst>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4" xfId="0" applyBorder="1"/>
    <xf numFmtId="0" fontId="0" fillId="4" borderId="8" xfId="0" applyFill="1" applyBorder="1"/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165" fontId="0" fillId="4" borderId="9" xfId="0" applyNumberFormat="1" applyFill="1" applyBorder="1"/>
    <xf numFmtId="14" fontId="0" fillId="4" borderId="10" xfId="0" applyNumberFormat="1" applyFill="1" applyBorder="1"/>
    <xf numFmtId="0" fontId="0" fillId="4" borderId="11" xfId="0" applyFill="1" applyBorder="1"/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165" fontId="0" fillId="4" borderId="12" xfId="0" applyNumberFormat="1" applyFill="1" applyBorder="1"/>
    <xf numFmtId="14" fontId="0" fillId="4" borderId="13" xfId="0" applyNumberForma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left"/>
    </xf>
    <xf numFmtId="0" fontId="0" fillId="4" borderId="15" xfId="0" applyFill="1" applyBorder="1" applyAlignment="1">
      <alignment horizontal="center"/>
    </xf>
    <xf numFmtId="165" fontId="0" fillId="4" borderId="15" xfId="0" applyNumberFormat="1" applyFill="1" applyBorder="1"/>
    <xf numFmtId="14" fontId="0" fillId="4" borderId="16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0" fillId="5" borderId="0" xfId="0" applyNumberFormat="1" applyFill="1"/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5" borderId="5" xfId="0" applyNumberFormat="1" applyFill="1" applyBorder="1"/>
    <xf numFmtId="0" fontId="0" fillId="0" borderId="6" xfId="0" applyBorder="1"/>
    <xf numFmtId="165" fontId="0" fillId="5" borderId="7" xfId="0" applyNumberFormat="1" applyFill="1" applyBorder="1"/>
    <xf numFmtId="165" fontId="3" fillId="0" borderId="18" xfId="0" applyNumberFormat="1" applyFont="1" applyBorder="1"/>
    <xf numFmtId="0" fontId="0" fillId="0" borderId="17" xfId="0" applyBorder="1" applyAlignment="1">
      <alignment horizontal="center"/>
    </xf>
    <xf numFmtId="0" fontId="0" fillId="6" borderId="0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165" fontId="0" fillId="6" borderId="9" xfId="0" applyNumberFormat="1" applyFill="1" applyBorder="1"/>
    <xf numFmtId="14" fontId="0" fillId="6" borderId="9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/>
    <xf numFmtId="14" fontId="0" fillId="6" borderId="12" xfId="0" applyNumberFormat="1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165" fontId="0" fillId="6" borderId="15" xfId="0" applyNumberFormat="1" applyFill="1" applyBorder="1"/>
    <xf numFmtId="14" fontId="0" fillId="6" borderId="15" xfId="0" applyNumberFormat="1" applyFill="1" applyBorder="1"/>
    <xf numFmtId="0" fontId="0" fillId="6" borderId="16" xfId="0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7" borderId="19" xfId="0" applyFill="1" applyBorder="1"/>
    <xf numFmtId="0" fontId="0" fillId="7" borderId="20" xfId="0" applyFill="1" applyBorder="1"/>
    <xf numFmtId="44" fontId="0" fillId="7" borderId="20" xfId="1" applyFont="1" applyFill="1" applyBorder="1" applyAlignment="1">
      <alignment horizontal="left"/>
    </xf>
    <xf numFmtId="2" fontId="0" fillId="7" borderId="21" xfId="0" applyNumberFormat="1" applyFill="1" applyBorder="1" applyAlignment="1">
      <alignment horizontal="left"/>
    </xf>
    <xf numFmtId="0" fontId="0" fillId="7" borderId="22" xfId="0" applyFill="1" applyBorder="1"/>
    <xf numFmtId="0" fontId="0" fillId="7" borderId="23" xfId="0" applyFill="1" applyBorder="1"/>
    <xf numFmtId="44" fontId="0" fillId="7" borderId="23" xfId="1" applyFont="1" applyFill="1" applyBorder="1" applyAlignment="1">
      <alignment horizontal="left"/>
    </xf>
    <xf numFmtId="2" fontId="0" fillId="7" borderId="24" xfId="0" applyNumberFormat="1" applyFill="1" applyBorder="1" applyAlignment="1">
      <alignment horizontal="left"/>
    </xf>
    <xf numFmtId="0" fontId="0" fillId="7" borderId="25" xfId="0" applyFill="1" applyBorder="1"/>
    <xf numFmtId="0" fontId="0" fillId="7" borderId="26" xfId="0" applyFill="1" applyBorder="1"/>
    <xf numFmtId="44" fontId="0" fillId="7" borderId="26" xfId="1" applyFont="1" applyFill="1" applyBorder="1" applyAlignment="1">
      <alignment horizontal="left"/>
    </xf>
    <xf numFmtId="2" fontId="0" fillId="7" borderId="27" xfId="0" applyNumberFormat="1" applyFill="1" applyBorder="1" applyAlignment="1">
      <alignment horizontal="left"/>
    </xf>
    <xf numFmtId="0" fontId="0" fillId="2" borderId="28" xfId="0" applyFill="1" applyBorder="1"/>
    <xf numFmtId="0" fontId="0" fillId="7" borderId="29" xfId="0" applyFill="1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3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539750</xdr:colOff>
      <xdr:row>20</xdr:row>
      <xdr:rowOff>63499</xdr:rowOff>
    </xdr:from>
    <xdr:ext cx="6096000" cy="157162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D623B11-D1F7-FA50-6DA5-43645D9A7179}"/>
            </a:ext>
          </a:extLst>
        </xdr:cNvPr>
        <xdr:cNvSpPr txBox="1"/>
      </xdr:nvSpPr>
      <xdr:spPr>
        <a:xfrm>
          <a:off x="1150938" y="4167187"/>
          <a:ext cx="6096000" cy="1571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formula 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SOMASE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efetua a soma de intervalos de acordo com uma condição explícita. No exemplo em questão temos uma tabela de cargos e salários. 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gestor da 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empresa XYZ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quer saber quanto  está gastando em recursos com os Analistas.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Utilizei a formula com a estrutura 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=SOMASE(D6:D15;$K$7;F6:F15)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 analisar os intervalos da coluna 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Cargo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D6 até D15),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caso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Analista,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efetuei o travamento da celula comparativa (Analista) pressionando F4 e selecionei todo o intervalo 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Salário.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Então a ferramenta me retornou a resposta da Pergunta de Negócio. Como eu sabia de possíveis questionamentos sobre futuras análises, fiz a mesma análise com os outros cargos.</a:t>
          </a:r>
          <a:endParaRPr lang="pt-BR">
            <a:effectLst/>
          </a:endParaRPr>
        </a:p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541734</xdr:colOff>
      <xdr:row>6</xdr:row>
      <xdr:rowOff>5953</xdr:rowOff>
    </xdr:from>
    <xdr:ext cx="3256212" cy="141684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ACE626-676A-810E-74D2-661BD1F9DDB3}"/>
            </a:ext>
          </a:extLst>
        </xdr:cNvPr>
        <xdr:cNvSpPr txBox="1"/>
      </xdr:nvSpPr>
      <xdr:spPr>
        <a:xfrm>
          <a:off x="7036593" y="1208484"/>
          <a:ext cx="3256212" cy="14168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 b="1"/>
            <a:t>LÓGICA</a:t>
          </a:r>
          <a:r>
            <a:rPr lang="pt-BR" sz="1100" b="1" baseline="0"/>
            <a:t> DO EXERCÍCIO</a:t>
          </a:r>
          <a:endParaRPr lang="pt-BR" sz="1100" b="1"/>
        </a:p>
        <a:p>
          <a:r>
            <a:rPr lang="pt-BR" sz="1100"/>
            <a:t>1º Argumento soma a coluna Salário;</a:t>
          </a:r>
        </a:p>
        <a:p>
          <a:r>
            <a:rPr lang="pt-BR" sz="1100"/>
            <a:t>2º Argumento analisa os cargos;</a:t>
          </a:r>
        </a:p>
        <a:p>
          <a:r>
            <a:rPr lang="pt-BR" sz="1100"/>
            <a:t>3º Argumento seleciona o cargo em questionamento</a:t>
          </a:r>
        </a:p>
        <a:p>
          <a:r>
            <a:rPr lang="pt-BR" sz="1100"/>
            <a:t>4º Argumento seleciona as areas em questionamento</a:t>
          </a:r>
        </a:p>
        <a:p>
          <a:r>
            <a:rPr lang="pt-BR" sz="1100"/>
            <a:t>5º Argumento seleciona a area em questionamento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14"/>
  <sheetViews>
    <sheetView showGridLines="0" topLeftCell="A7" zoomScale="190" zoomScaleNormal="190" workbookViewId="0">
      <selection activeCell="D9" sqref="D9:H14"/>
    </sheetView>
  </sheetViews>
  <sheetFormatPr defaultRowHeight="15" x14ac:dyDescent="0.25"/>
  <cols>
    <col min="4" max="4" width="18.28515625" customWidth="1"/>
    <col min="5" max="5" width="18.140625" customWidth="1"/>
    <col min="7" max="8" width="18.42578125" customWidth="1"/>
  </cols>
  <sheetData>
    <row r="5" spans="4:8" x14ac:dyDescent="0.25">
      <c r="D5" s="10" t="s">
        <v>12</v>
      </c>
      <c r="E5" s="10"/>
      <c r="F5" s="10"/>
      <c r="G5" s="10"/>
      <c r="H5" s="10"/>
    </row>
    <row r="6" spans="4:8" x14ac:dyDescent="0.25">
      <c r="D6" s="10"/>
      <c r="E6" s="10"/>
      <c r="F6" s="10"/>
      <c r="G6" s="10"/>
      <c r="H6" s="10"/>
    </row>
    <row r="8" spans="4:8" ht="34.5" customHeight="1" x14ac:dyDescent="0.25">
      <c r="D8" s="9" t="s">
        <v>6</v>
      </c>
      <c r="E8" s="9"/>
      <c r="F8" s="9"/>
      <c r="G8" s="9"/>
      <c r="H8" s="9"/>
    </row>
    <row r="9" spans="4:8" x14ac:dyDescent="0.25">
      <c r="D9" s="2" t="s">
        <v>0</v>
      </c>
      <c r="E9" s="3" t="s">
        <v>1</v>
      </c>
      <c r="G9" s="2" t="s">
        <v>7</v>
      </c>
      <c r="H9" s="3" t="s">
        <v>1</v>
      </c>
    </row>
    <row r="10" spans="4:8" x14ac:dyDescent="0.25">
      <c r="D10" t="s">
        <v>2</v>
      </c>
      <c r="E10">
        <v>50</v>
      </c>
      <c r="G10" t="s">
        <v>8</v>
      </c>
      <c r="H10">
        <v>50</v>
      </c>
    </row>
    <row r="11" spans="4:8" x14ac:dyDescent="0.25">
      <c r="D11" t="s">
        <v>3</v>
      </c>
      <c r="E11">
        <v>20</v>
      </c>
      <c r="G11" t="s">
        <v>9</v>
      </c>
      <c r="H11">
        <v>30</v>
      </c>
    </row>
    <row r="12" spans="4:8" x14ac:dyDescent="0.25">
      <c r="D12" t="s">
        <v>4</v>
      </c>
      <c r="E12">
        <v>60</v>
      </c>
      <c r="G12" t="s">
        <v>10</v>
      </c>
      <c r="H12">
        <v>10</v>
      </c>
    </row>
    <row r="13" spans="4:8" x14ac:dyDescent="0.25">
      <c r="D13" t="s">
        <v>5</v>
      </c>
      <c r="E13">
        <v>40</v>
      </c>
      <c r="G13" t="s">
        <v>11</v>
      </c>
      <c r="H13">
        <v>50</v>
      </c>
    </row>
    <row r="14" spans="4:8" x14ac:dyDescent="0.25">
      <c r="D14" s="5" t="s">
        <v>6</v>
      </c>
      <c r="E14" s="6">
        <f>SUM(E10:E13)</f>
        <v>170</v>
      </c>
      <c r="G14" s="5" t="s">
        <v>6</v>
      </c>
      <c r="H14" s="6">
        <f>SUM(H10:H13)</f>
        <v>140</v>
      </c>
    </row>
  </sheetData>
  <mergeCells count="2">
    <mergeCell ref="D5:H6"/>
    <mergeCell ref="D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D41E-4EEF-46B4-BF0D-9F32DA1DEAE3}">
  <dimension ref="C2:G15"/>
  <sheetViews>
    <sheetView showGridLines="0" zoomScale="190" zoomScaleNormal="190" workbookViewId="0">
      <selection activeCell="C2" sqref="C2:D7"/>
    </sheetView>
  </sheetViews>
  <sheetFormatPr defaultRowHeight="15" x14ac:dyDescent="0.25"/>
  <cols>
    <col min="3" max="3" width="19.28515625" customWidth="1"/>
    <col min="4" max="4" width="18.28515625" customWidth="1"/>
    <col min="5" max="5" width="2.42578125" customWidth="1"/>
    <col min="6" max="7" width="18.28515625" customWidth="1"/>
  </cols>
  <sheetData>
    <row r="2" spans="3:7" x14ac:dyDescent="0.25">
      <c r="C2" s="2" t="s">
        <v>0</v>
      </c>
      <c r="D2" s="3" t="s">
        <v>1</v>
      </c>
      <c r="F2" s="2" t="s">
        <v>7</v>
      </c>
      <c r="G2" s="3" t="s">
        <v>1</v>
      </c>
    </row>
    <row r="3" spans="3:7" x14ac:dyDescent="0.25">
      <c r="C3" t="s">
        <v>2</v>
      </c>
      <c r="D3">
        <v>50</v>
      </c>
      <c r="F3" t="s">
        <v>8</v>
      </c>
      <c r="G3">
        <v>50</v>
      </c>
    </row>
    <row r="4" spans="3:7" x14ac:dyDescent="0.25">
      <c r="C4" t="s">
        <v>3</v>
      </c>
      <c r="D4">
        <v>20</v>
      </c>
      <c r="F4" t="s">
        <v>9</v>
      </c>
      <c r="G4">
        <v>30</v>
      </c>
    </row>
    <row r="5" spans="3:7" x14ac:dyDescent="0.25">
      <c r="C5" t="s">
        <v>4</v>
      </c>
      <c r="D5">
        <v>60</v>
      </c>
      <c r="F5" t="s">
        <v>10</v>
      </c>
      <c r="G5">
        <v>10</v>
      </c>
    </row>
    <row r="6" spans="3:7" x14ac:dyDescent="0.25">
      <c r="C6" t="s">
        <v>5</v>
      </c>
      <c r="D6">
        <v>40</v>
      </c>
      <c r="F6" t="s">
        <v>11</v>
      </c>
      <c r="G6">
        <v>50</v>
      </c>
    </row>
    <row r="7" spans="3:7" x14ac:dyDescent="0.25">
      <c r="C7" s="5" t="s">
        <v>13</v>
      </c>
      <c r="D7" s="6">
        <f>MIN(D3:D6)</f>
        <v>20</v>
      </c>
      <c r="F7" s="5" t="s">
        <v>14</v>
      </c>
      <c r="G7" s="6">
        <f>MAX(G3:G6)</f>
        <v>50</v>
      </c>
    </row>
    <row r="9" spans="3:7" x14ac:dyDescent="0.25">
      <c r="C9" s="2" t="s">
        <v>15</v>
      </c>
      <c r="D9" s="3" t="s">
        <v>1</v>
      </c>
      <c r="F9" s="2" t="s">
        <v>15</v>
      </c>
      <c r="G9" s="3" t="s">
        <v>1</v>
      </c>
    </row>
    <row r="10" spans="3:7" x14ac:dyDescent="0.25">
      <c r="C10" t="s">
        <v>16</v>
      </c>
      <c r="D10">
        <v>50</v>
      </c>
      <c r="F10" t="s">
        <v>16</v>
      </c>
      <c r="G10">
        <v>50</v>
      </c>
    </row>
    <row r="11" spans="3:7" x14ac:dyDescent="0.25">
      <c r="C11" t="s">
        <v>17</v>
      </c>
      <c r="D11">
        <v>100</v>
      </c>
      <c r="F11" t="s">
        <v>17</v>
      </c>
      <c r="G11">
        <v>100</v>
      </c>
    </row>
    <row r="12" spans="3:7" x14ac:dyDescent="0.25">
      <c r="C12" t="s">
        <v>18</v>
      </c>
      <c r="D12">
        <v>40</v>
      </c>
      <c r="F12" t="s">
        <v>18</v>
      </c>
      <c r="G12">
        <v>40</v>
      </c>
    </row>
    <row r="13" spans="3:7" x14ac:dyDescent="0.25">
      <c r="C13" t="s">
        <v>19</v>
      </c>
      <c r="D13">
        <v>50</v>
      </c>
      <c r="F13" t="s">
        <v>19</v>
      </c>
      <c r="G13">
        <v>50</v>
      </c>
    </row>
    <row r="14" spans="3:7" x14ac:dyDescent="0.25">
      <c r="C14" t="s">
        <v>20</v>
      </c>
      <c r="D14">
        <v>20</v>
      </c>
      <c r="F14" t="s">
        <v>20</v>
      </c>
      <c r="G14">
        <v>20</v>
      </c>
    </row>
    <row r="15" spans="3:7" x14ac:dyDescent="0.25">
      <c r="C15" s="5" t="s">
        <v>21</v>
      </c>
      <c r="D15" s="6">
        <f>MIN(D10:D14)</f>
        <v>20</v>
      </c>
      <c r="F15" s="5" t="s">
        <v>14</v>
      </c>
      <c r="G15" s="6">
        <f>MAX(G10:G14)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311F-FA3A-4049-8A31-8D230F73D3CA}">
  <dimension ref="C2:D7"/>
  <sheetViews>
    <sheetView zoomScale="145" zoomScaleNormal="145" workbookViewId="0">
      <selection activeCell="D7" sqref="D7"/>
    </sheetView>
  </sheetViews>
  <sheetFormatPr defaultRowHeight="15" x14ac:dyDescent="0.25"/>
  <cols>
    <col min="3" max="3" width="18.140625" customWidth="1"/>
    <col min="4" max="4" width="18.28515625" customWidth="1"/>
  </cols>
  <sheetData>
    <row r="2" spans="3:4" x14ac:dyDescent="0.25">
      <c r="C2" s="2" t="s">
        <v>22</v>
      </c>
      <c r="D2" s="3" t="s">
        <v>23</v>
      </c>
    </row>
    <row r="3" spans="3:4" x14ac:dyDescent="0.25">
      <c r="C3" t="s">
        <v>24</v>
      </c>
      <c r="D3">
        <f t="shared" ref="D3:D6" ca="1" si="0">RANDBETWEEN(1,10)</f>
        <v>8</v>
      </c>
    </row>
    <row r="4" spans="3:4" x14ac:dyDescent="0.25">
      <c r="C4" t="s">
        <v>25</v>
      </c>
      <c r="D4">
        <f t="shared" ca="1" si="0"/>
        <v>9</v>
      </c>
    </row>
    <row r="5" spans="3:4" x14ac:dyDescent="0.25">
      <c r="C5" t="s">
        <v>26</v>
      </c>
      <c r="D5">
        <f t="shared" ca="1" si="0"/>
        <v>7</v>
      </c>
    </row>
    <row r="6" spans="3:4" x14ac:dyDescent="0.25">
      <c r="C6" t="s">
        <v>27</v>
      </c>
      <c r="D6">
        <f t="shared" ca="1" si="0"/>
        <v>6</v>
      </c>
    </row>
    <row r="7" spans="3:4" x14ac:dyDescent="0.25">
      <c r="C7" s="5" t="s">
        <v>28</v>
      </c>
      <c r="D7" s="6">
        <f ca="1">AVERAGE(D3:D6)</f>
        <v>7.5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40C6-CBFE-48BB-9335-2BC3276A4FE9}">
  <dimension ref="C2:K15"/>
  <sheetViews>
    <sheetView workbookViewId="0">
      <selection sqref="A1:XFD1048576"/>
    </sheetView>
  </sheetViews>
  <sheetFormatPr defaultRowHeight="15" x14ac:dyDescent="0.25"/>
  <cols>
    <col min="3" max="3" width="11.85546875" customWidth="1"/>
    <col min="4" max="4" width="12.140625" customWidth="1"/>
    <col min="5" max="5" width="17.7109375" customWidth="1"/>
    <col min="6" max="6" width="18.42578125" customWidth="1"/>
    <col min="7" max="7" width="19.7109375" customWidth="1"/>
    <col min="8" max="8" width="21.140625" customWidth="1"/>
    <col min="9" max="9" width="20" customWidth="1"/>
    <col min="11" max="11" width="45.85546875" customWidth="1"/>
  </cols>
  <sheetData>
    <row r="2" spans="3:11" ht="30" customHeight="1" x14ac:dyDescent="0.25">
      <c r="D2" t="str">
        <f>COUNTA(C6:C15) &amp; " Pessoas registradas"</f>
        <v>10 Pessoas registradas</v>
      </c>
    </row>
    <row r="3" spans="3:11" ht="30" customHeight="1" x14ac:dyDescent="0.25">
      <c r="D3" t="str">
        <f>COUNTBLANK(D6:D15) &amp; " Faltam registros de idade"</f>
        <v>1 Faltam registros de idade</v>
      </c>
    </row>
    <row r="5" spans="3:11" x14ac:dyDescent="0.25"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K5" s="2" t="s">
        <v>61</v>
      </c>
    </row>
    <row r="6" spans="3:11" x14ac:dyDescent="0.25">
      <c r="C6" t="s">
        <v>36</v>
      </c>
      <c r="D6" s="14">
        <v>30</v>
      </c>
      <c r="E6" s="13" t="s">
        <v>37</v>
      </c>
      <c r="F6" s="13" t="s">
        <v>38</v>
      </c>
      <c r="G6" s="7" t="s">
        <v>39</v>
      </c>
      <c r="H6" s="11">
        <v>43952</v>
      </c>
      <c r="I6" s="12">
        <v>5000</v>
      </c>
      <c r="K6" s="7" t="str">
        <f>COUNTA(C6:C15) &amp; " Pessoas registradas na tabela"</f>
        <v>10 Pessoas registradas na tabela</v>
      </c>
    </row>
    <row r="7" spans="3:11" x14ac:dyDescent="0.25">
      <c r="C7" t="s">
        <v>40</v>
      </c>
      <c r="D7" s="14"/>
      <c r="E7" s="13" t="s">
        <v>41</v>
      </c>
      <c r="F7" s="13" t="s">
        <v>42</v>
      </c>
      <c r="G7" s="7" t="s">
        <v>43</v>
      </c>
      <c r="H7" s="11">
        <v>43174</v>
      </c>
      <c r="I7" s="12">
        <v>4000</v>
      </c>
    </row>
    <row r="8" spans="3:11" x14ac:dyDescent="0.25">
      <c r="C8" t="s">
        <v>26</v>
      </c>
      <c r="D8" s="14">
        <v>25</v>
      </c>
      <c r="E8" s="13"/>
      <c r="F8" s="13" t="s">
        <v>44</v>
      </c>
      <c r="G8" s="7"/>
      <c r="H8" s="11">
        <v>44357</v>
      </c>
      <c r="I8" s="12">
        <v>4500</v>
      </c>
      <c r="K8" s="2" t="s">
        <v>62</v>
      </c>
    </row>
    <row r="9" spans="3:11" x14ac:dyDescent="0.25">
      <c r="C9" t="s">
        <v>45</v>
      </c>
      <c r="D9" s="14">
        <v>28</v>
      </c>
      <c r="E9" s="13" t="s">
        <v>46</v>
      </c>
      <c r="F9" s="13" t="s">
        <v>47</v>
      </c>
      <c r="G9" s="7" t="s">
        <v>48</v>
      </c>
      <c r="H9" s="11">
        <v>43668</v>
      </c>
      <c r="I9" s="12">
        <v>6200</v>
      </c>
      <c r="K9" s="7" t="str">
        <f>COUNTBLANK(G6:G15) &amp; " Campos de Departamento vazio"</f>
        <v>2 Campos de Departamento vazio</v>
      </c>
    </row>
    <row r="10" spans="3:11" x14ac:dyDescent="0.25">
      <c r="C10" t="s">
        <v>49</v>
      </c>
      <c r="D10" s="14">
        <v>35</v>
      </c>
      <c r="E10" s="13" t="s">
        <v>50</v>
      </c>
      <c r="F10" s="13" t="s">
        <v>42</v>
      </c>
      <c r="G10" s="7" t="s">
        <v>51</v>
      </c>
      <c r="H10" s="11">
        <v>43052</v>
      </c>
      <c r="I10" s="12">
        <v>4800</v>
      </c>
    </row>
    <row r="11" spans="3:11" x14ac:dyDescent="0.25">
      <c r="C11" t="s">
        <v>52</v>
      </c>
      <c r="D11" s="14">
        <v>26</v>
      </c>
      <c r="E11" s="13" t="s">
        <v>53</v>
      </c>
      <c r="F11" s="13" t="s">
        <v>54</v>
      </c>
      <c r="G11" s="7" t="s">
        <v>39</v>
      </c>
      <c r="H11" s="11">
        <v>44416</v>
      </c>
      <c r="I11" s="12">
        <v>5200</v>
      </c>
    </row>
    <row r="12" spans="3:11" x14ac:dyDescent="0.25">
      <c r="C12" t="s">
        <v>55</v>
      </c>
      <c r="D12" s="14">
        <v>32</v>
      </c>
      <c r="E12" s="13" t="s">
        <v>56</v>
      </c>
      <c r="F12" s="13" t="s">
        <v>57</v>
      </c>
      <c r="G12" s="7"/>
      <c r="H12" s="11">
        <v>43865</v>
      </c>
      <c r="I12" s="12">
        <v>6000</v>
      </c>
    </row>
    <row r="13" spans="3:11" x14ac:dyDescent="0.25">
      <c r="C13" t="s">
        <v>58</v>
      </c>
      <c r="D13" s="14">
        <v>40</v>
      </c>
      <c r="E13" s="13" t="s">
        <v>37</v>
      </c>
      <c r="F13" s="13" t="s">
        <v>42</v>
      </c>
      <c r="G13" s="7" t="s">
        <v>51</v>
      </c>
      <c r="H13" s="11">
        <v>42259</v>
      </c>
      <c r="I13" s="12">
        <v>5400</v>
      </c>
    </row>
    <row r="14" spans="3:11" x14ac:dyDescent="0.25">
      <c r="C14" t="s">
        <v>59</v>
      </c>
      <c r="D14" s="14">
        <v>27</v>
      </c>
      <c r="E14" s="13" t="s">
        <v>41</v>
      </c>
      <c r="F14" s="13" t="s">
        <v>44</v>
      </c>
      <c r="G14" s="7" t="s">
        <v>60</v>
      </c>
      <c r="H14" s="11">
        <v>43800</v>
      </c>
      <c r="I14" s="12">
        <v>4200</v>
      </c>
    </row>
    <row r="15" spans="3:11" x14ac:dyDescent="0.25">
      <c r="C15" t="s">
        <v>24</v>
      </c>
      <c r="D15" s="14">
        <v>34</v>
      </c>
      <c r="E15" s="13" t="s">
        <v>46</v>
      </c>
      <c r="F15" s="13" t="s">
        <v>54</v>
      </c>
      <c r="G15" s="7" t="s">
        <v>39</v>
      </c>
      <c r="H15" s="11">
        <v>43245</v>
      </c>
      <c r="I15" s="12">
        <v>5600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C969-050E-43CE-B86E-BBF284A31A98}">
  <dimension ref="C3:L19"/>
  <sheetViews>
    <sheetView showGridLines="0" zoomScale="120" zoomScaleNormal="120" workbookViewId="0">
      <selection activeCell="C7" sqref="C7:G17"/>
    </sheetView>
  </sheetViews>
  <sheetFormatPr defaultRowHeight="15" x14ac:dyDescent="0.25"/>
  <cols>
    <col min="3" max="3" width="11.85546875" customWidth="1"/>
    <col min="4" max="4" width="18.42578125" customWidth="1"/>
    <col min="5" max="6" width="19.7109375" customWidth="1"/>
    <col min="7" max="7" width="21.140625" customWidth="1"/>
    <col min="8" max="8" width="20" customWidth="1"/>
    <col min="9" max="9" width="33" bestFit="1" customWidth="1"/>
    <col min="11" max="11" width="16.5703125" bestFit="1" customWidth="1"/>
    <col min="12" max="12" width="13.7109375" bestFit="1" customWidth="1"/>
  </cols>
  <sheetData>
    <row r="3" spans="3:12" ht="28.5" x14ac:dyDescent="0.45">
      <c r="C3" s="36" t="s">
        <v>72</v>
      </c>
      <c r="D3" s="36"/>
      <c r="E3" s="36"/>
      <c r="F3" s="36"/>
      <c r="G3" s="36"/>
    </row>
    <row r="4" spans="3:12" ht="15.75" thickBot="1" x14ac:dyDescent="0.3"/>
    <row r="5" spans="3:12" ht="15.75" thickBot="1" x14ac:dyDescent="0.3">
      <c r="I5" s="37" t="s">
        <v>63</v>
      </c>
      <c r="J5" s="38"/>
      <c r="K5" s="38"/>
      <c r="L5" s="39"/>
    </row>
    <row r="6" spans="3:12" ht="15.75" thickBot="1" x14ac:dyDescent="0.3">
      <c r="I6" s="46" t="s">
        <v>64</v>
      </c>
      <c r="J6" s="40"/>
      <c r="K6" s="40" t="s">
        <v>65</v>
      </c>
      <c r="L6" s="41" t="s">
        <v>66</v>
      </c>
    </row>
    <row r="7" spans="3:12" ht="15.75" thickBot="1" x14ac:dyDescent="0.3">
      <c r="C7" s="31" t="s">
        <v>29</v>
      </c>
      <c r="D7" s="32" t="s">
        <v>32</v>
      </c>
      <c r="E7" s="32" t="s">
        <v>33</v>
      </c>
      <c r="F7" s="32" t="s">
        <v>35</v>
      </c>
      <c r="G7" s="33" t="s">
        <v>34</v>
      </c>
      <c r="I7" s="45">
        <f>L7</f>
        <v>14200</v>
      </c>
      <c r="J7" s="40"/>
      <c r="K7" s="22" t="s">
        <v>42</v>
      </c>
      <c r="L7" s="42">
        <f>SUMIF(D8:D17,$K$7,F8:F17)</f>
        <v>14200</v>
      </c>
    </row>
    <row r="8" spans="3:12" ht="15.75" thickBot="1" x14ac:dyDescent="0.3">
      <c r="C8" s="16" t="s">
        <v>36</v>
      </c>
      <c r="D8" s="17" t="s">
        <v>54</v>
      </c>
      <c r="E8" s="18" t="s">
        <v>39</v>
      </c>
      <c r="F8" s="19">
        <v>5000</v>
      </c>
      <c r="G8" s="20">
        <v>43952</v>
      </c>
      <c r="I8" s="15"/>
      <c r="J8" s="40"/>
      <c r="K8" s="40"/>
      <c r="L8" s="41"/>
    </row>
    <row r="9" spans="3:12" ht="15.75" thickBot="1" x14ac:dyDescent="0.3">
      <c r="C9" s="21" t="s">
        <v>40</v>
      </c>
      <c r="D9" s="22" t="s">
        <v>42</v>
      </c>
      <c r="E9" s="23" t="s">
        <v>43</v>
      </c>
      <c r="F9" s="24">
        <v>4000</v>
      </c>
      <c r="G9" s="25">
        <v>43174</v>
      </c>
      <c r="I9" s="46" t="s">
        <v>67</v>
      </c>
      <c r="J9" s="40"/>
      <c r="K9" s="40" t="s">
        <v>65</v>
      </c>
      <c r="L9" s="41" t="s">
        <v>66</v>
      </c>
    </row>
    <row r="10" spans="3:12" ht="15.75" thickBot="1" x14ac:dyDescent="0.3">
      <c r="C10" s="21" t="s">
        <v>26</v>
      </c>
      <c r="D10" s="22" t="s">
        <v>44</v>
      </c>
      <c r="E10" s="23" t="s">
        <v>60</v>
      </c>
      <c r="F10" s="24">
        <v>4500</v>
      </c>
      <c r="G10" s="25">
        <v>44357</v>
      </c>
      <c r="I10" s="45">
        <f>L10</f>
        <v>8700</v>
      </c>
      <c r="J10" s="40"/>
      <c r="K10" s="22" t="s">
        <v>44</v>
      </c>
      <c r="L10" s="42">
        <f>SUMIF(D8:D17,$K$10,F8:F17)</f>
        <v>8700</v>
      </c>
    </row>
    <row r="11" spans="3:12" ht="15.75" thickBot="1" x14ac:dyDescent="0.3">
      <c r="C11" s="21" t="s">
        <v>45</v>
      </c>
      <c r="D11" s="22" t="s">
        <v>47</v>
      </c>
      <c r="E11" s="23" t="s">
        <v>48</v>
      </c>
      <c r="F11" s="24">
        <v>6200</v>
      </c>
      <c r="G11" s="25">
        <v>43668</v>
      </c>
      <c r="I11" s="15"/>
      <c r="J11" s="40"/>
      <c r="K11" s="40"/>
      <c r="L11" s="41"/>
    </row>
    <row r="12" spans="3:12" ht="15.75" thickBot="1" x14ac:dyDescent="0.3">
      <c r="C12" s="21" t="s">
        <v>49</v>
      </c>
      <c r="D12" s="22" t="s">
        <v>42</v>
      </c>
      <c r="E12" s="23" t="s">
        <v>51</v>
      </c>
      <c r="F12" s="24">
        <v>4800</v>
      </c>
      <c r="G12" s="25">
        <v>43052</v>
      </c>
      <c r="I12" s="46" t="s">
        <v>68</v>
      </c>
      <c r="J12" s="40"/>
      <c r="K12" s="40" t="s">
        <v>65</v>
      </c>
      <c r="L12" s="41" t="s">
        <v>66</v>
      </c>
    </row>
    <row r="13" spans="3:12" ht="15.75" thickBot="1" x14ac:dyDescent="0.3">
      <c r="C13" s="21" t="s">
        <v>52</v>
      </c>
      <c r="D13" s="22" t="s">
        <v>54</v>
      </c>
      <c r="E13" s="23" t="s">
        <v>39</v>
      </c>
      <c r="F13" s="24">
        <v>5200</v>
      </c>
      <c r="G13" s="25">
        <v>44416</v>
      </c>
      <c r="I13" s="45">
        <f>L13</f>
        <v>15800</v>
      </c>
      <c r="J13" s="40"/>
      <c r="K13" s="22" t="s">
        <v>54</v>
      </c>
      <c r="L13" s="42">
        <f>SUMIF(D8:D17,$K$13,F8:F17)</f>
        <v>15800</v>
      </c>
    </row>
    <row r="14" spans="3:12" ht="15.75" thickBot="1" x14ac:dyDescent="0.3">
      <c r="C14" s="21" t="s">
        <v>55</v>
      </c>
      <c r="D14" s="22" t="s">
        <v>71</v>
      </c>
      <c r="E14" s="23" t="s">
        <v>43</v>
      </c>
      <c r="F14" s="24">
        <v>6000</v>
      </c>
      <c r="G14" s="25">
        <v>43865</v>
      </c>
      <c r="I14" s="15"/>
      <c r="J14" s="40"/>
      <c r="K14" s="40"/>
      <c r="L14" s="41"/>
    </row>
    <row r="15" spans="3:12" ht="15.75" thickBot="1" x14ac:dyDescent="0.3">
      <c r="C15" s="21" t="s">
        <v>58</v>
      </c>
      <c r="D15" s="22" t="s">
        <v>42</v>
      </c>
      <c r="E15" s="23" t="s">
        <v>51</v>
      </c>
      <c r="F15" s="24">
        <v>5400</v>
      </c>
      <c r="G15" s="25">
        <v>42259</v>
      </c>
      <c r="I15" s="46" t="s">
        <v>70</v>
      </c>
      <c r="J15" s="40"/>
      <c r="K15" s="40" t="s">
        <v>65</v>
      </c>
      <c r="L15" s="41" t="s">
        <v>66</v>
      </c>
    </row>
    <row r="16" spans="3:12" ht="15.75" thickBot="1" x14ac:dyDescent="0.3">
      <c r="C16" s="21" t="s">
        <v>59</v>
      </c>
      <c r="D16" s="22" t="s">
        <v>44</v>
      </c>
      <c r="E16" s="23" t="s">
        <v>60</v>
      </c>
      <c r="F16" s="24">
        <v>4200</v>
      </c>
      <c r="G16" s="25">
        <v>43800</v>
      </c>
      <c r="I16" s="45">
        <f>L16</f>
        <v>6200</v>
      </c>
      <c r="J16" s="40"/>
      <c r="K16" s="22" t="s">
        <v>47</v>
      </c>
      <c r="L16" s="42">
        <f>SUMIF(D8:D17,$K$16,F8:F17)</f>
        <v>6200</v>
      </c>
    </row>
    <row r="17" spans="3:12" ht="15.75" thickBot="1" x14ac:dyDescent="0.3">
      <c r="C17" s="26" t="s">
        <v>24</v>
      </c>
      <c r="D17" s="27" t="s">
        <v>54</v>
      </c>
      <c r="E17" s="28" t="s">
        <v>39</v>
      </c>
      <c r="F17" s="29">
        <v>5600</v>
      </c>
      <c r="G17" s="30">
        <v>43245</v>
      </c>
      <c r="I17" s="15"/>
      <c r="J17" s="40"/>
      <c r="K17" s="40"/>
      <c r="L17" s="41"/>
    </row>
    <row r="18" spans="3:12" ht="15.75" thickBot="1" x14ac:dyDescent="0.3">
      <c r="I18" s="46" t="s">
        <v>69</v>
      </c>
      <c r="J18" s="40"/>
      <c r="K18" s="40" t="s">
        <v>65</v>
      </c>
      <c r="L18" s="41" t="s">
        <v>66</v>
      </c>
    </row>
    <row r="19" spans="3:12" ht="15.75" thickBot="1" x14ac:dyDescent="0.3">
      <c r="I19" s="45">
        <f>L19</f>
        <v>6000</v>
      </c>
      <c r="J19" s="43"/>
      <c r="K19" s="27" t="s">
        <v>71</v>
      </c>
      <c r="L19" s="44">
        <f>SUMIF(D8:D17,$K$19,F8:F17)</f>
        <v>6000</v>
      </c>
    </row>
  </sheetData>
  <mergeCells count="2">
    <mergeCell ref="C3:G3"/>
    <mergeCell ref="I5:L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72D6-BF88-4245-BA88-9AC9B314EC2E}">
  <dimension ref="C1:M16"/>
  <sheetViews>
    <sheetView zoomScale="160" zoomScaleNormal="160" workbookViewId="0">
      <selection activeCell="K15" sqref="K15"/>
    </sheetView>
  </sheetViews>
  <sheetFormatPr defaultRowHeight="15" x14ac:dyDescent="0.25"/>
  <cols>
    <col min="3" max="3" width="8.42578125" bestFit="1" customWidth="1"/>
    <col min="4" max="4" width="14.5703125" bestFit="1" customWidth="1"/>
    <col min="5" max="5" width="16" bestFit="1" customWidth="1"/>
    <col min="6" max="6" width="10.7109375" bestFit="1" customWidth="1"/>
    <col min="7" max="7" width="14.85546875" bestFit="1" customWidth="1"/>
    <col min="8" max="8" width="14.7109375" bestFit="1" customWidth="1"/>
    <col min="11" max="11" width="14" bestFit="1" customWidth="1"/>
    <col min="12" max="12" width="11" bestFit="1" customWidth="1"/>
  </cols>
  <sheetData>
    <row r="1" spans="3:13" x14ac:dyDescent="0.25">
      <c r="J1" s="67" t="s">
        <v>77</v>
      </c>
    </row>
    <row r="2" spans="3:13" ht="15.75" thickBot="1" x14ac:dyDescent="0.3"/>
    <row r="3" spans="3:13" ht="15.75" thickBot="1" x14ac:dyDescent="0.3">
      <c r="C3" s="31" t="s">
        <v>29</v>
      </c>
      <c r="D3" s="32" t="s">
        <v>32</v>
      </c>
      <c r="E3" s="32" t="s">
        <v>33</v>
      </c>
      <c r="F3" s="32" t="s">
        <v>35</v>
      </c>
      <c r="G3" s="32" t="s">
        <v>34</v>
      </c>
      <c r="H3" s="33" t="s">
        <v>76</v>
      </c>
      <c r="J3" s="34" t="s">
        <v>65</v>
      </c>
      <c r="K3" s="34" t="s">
        <v>78</v>
      </c>
      <c r="L3" s="34" t="s">
        <v>79</v>
      </c>
      <c r="M3" s="67"/>
    </row>
    <row r="4" spans="3:13" ht="15.75" thickBot="1" x14ac:dyDescent="0.3">
      <c r="C4" s="48" t="s">
        <v>36</v>
      </c>
      <c r="D4" s="49" t="s">
        <v>73</v>
      </c>
      <c r="E4" s="50" t="s">
        <v>39</v>
      </c>
      <c r="F4" s="51">
        <v>5000</v>
      </c>
      <c r="G4" s="52">
        <v>43952</v>
      </c>
      <c r="H4" s="53" t="s">
        <v>74</v>
      </c>
      <c r="J4" t="s">
        <v>42</v>
      </c>
      <c r="K4" t="s">
        <v>43</v>
      </c>
      <c r="L4" s="35">
        <f>SUMIFS(F4:F13,D4:D13,J4,E4:E13,K4)</f>
        <v>4000</v>
      </c>
    </row>
    <row r="5" spans="3:13" ht="15.75" thickBot="1" x14ac:dyDescent="0.3">
      <c r="C5" s="54" t="s">
        <v>40</v>
      </c>
      <c r="D5" s="55" t="s">
        <v>42</v>
      </c>
      <c r="E5" s="56" t="s">
        <v>43</v>
      </c>
      <c r="F5" s="57">
        <v>4000</v>
      </c>
      <c r="G5" s="58">
        <v>43174</v>
      </c>
      <c r="H5" s="59" t="s">
        <v>75</v>
      </c>
    </row>
    <row r="6" spans="3:13" ht="15.75" thickBot="1" x14ac:dyDescent="0.3">
      <c r="C6" s="54" t="s">
        <v>26</v>
      </c>
      <c r="D6" s="55" t="s">
        <v>44</v>
      </c>
      <c r="E6" s="56" t="s">
        <v>60</v>
      </c>
      <c r="F6" s="57">
        <v>4500</v>
      </c>
      <c r="G6" s="58">
        <v>44357</v>
      </c>
      <c r="H6" s="59" t="s">
        <v>74</v>
      </c>
    </row>
    <row r="7" spans="3:13" ht="15.75" thickBot="1" x14ac:dyDescent="0.3">
      <c r="C7" s="54" t="s">
        <v>45</v>
      </c>
      <c r="D7" s="55" t="s">
        <v>47</v>
      </c>
      <c r="E7" s="56" t="s">
        <v>48</v>
      </c>
      <c r="F7" s="57">
        <v>6200</v>
      </c>
      <c r="G7" s="58">
        <v>43668</v>
      </c>
      <c r="H7" s="59" t="s">
        <v>28</v>
      </c>
    </row>
    <row r="8" spans="3:13" ht="15.75" thickBot="1" x14ac:dyDescent="0.3">
      <c r="C8" s="54" t="s">
        <v>49</v>
      </c>
      <c r="D8" s="55" t="s">
        <v>42</v>
      </c>
      <c r="E8" s="56" t="s">
        <v>51</v>
      </c>
      <c r="F8" s="57">
        <v>4800</v>
      </c>
      <c r="G8" s="58">
        <v>43052</v>
      </c>
      <c r="H8" s="59" t="s">
        <v>74</v>
      </c>
      <c r="J8" s="66"/>
    </row>
    <row r="9" spans="3:13" ht="15.75" thickBot="1" x14ac:dyDescent="0.3">
      <c r="C9" s="54" t="s">
        <v>52</v>
      </c>
      <c r="D9" s="55" t="s">
        <v>73</v>
      </c>
      <c r="E9" s="56" t="s">
        <v>39</v>
      </c>
      <c r="F9" s="57">
        <v>5200</v>
      </c>
      <c r="G9" s="58">
        <v>44416</v>
      </c>
      <c r="H9" s="59" t="s">
        <v>74</v>
      </c>
    </row>
    <row r="10" spans="3:13" ht="15.75" thickBot="1" x14ac:dyDescent="0.3">
      <c r="C10" s="54" t="s">
        <v>55</v>
      </c>
      <c r="D10" s="55" t="s">
        <v>71</v>
      </c>
      <c r="E10" s="56" t="s">
        <v>43</v>
      </c>
      <c r="F10" s="57">
        <v>6000</v>
      </c>
      <c r="G10" s="58">
        <v>43865</v>
      </c>
      <c r="H10" s="59" t="s">
        <v>28</v>
      </c>
    </row>
    <row r="11" spans="3:13" ht="15.75" thickBot="1" x14ac:dyDescent="0.3">
      <c r="C11" s="54" t="s">
        <v>58</v>
      </c>
      <c r="D11" s="55" t="s">
        <v>42</v>
      </c>
      <c r="E11" s="56" t="s">
        <v>51</v>
      </c>
      <c r="F11" s="57">
        <v>5400</v>
      </c>
      <c r="G11" s="58">
        <v>42259</v>
      </c>
      <c r="H11" s="59" t="s">
        <v>75</v>
      </c>
    </row>
    <row r="12" spans="3:13" ht="15.75" thickBot="1" x14ac:dyDescent="0.3">
      <c r="C12" s="54" t="s">
        <v>59</v>
      </c>
      <c r="D12" s="55" t="s">
        <v>44</v>
      </c>
      <c r="E12" s="56" t="s">
        <v>60</v>
      </c>
      <c r="F12" s="57">
        <v>4200</v>
      </c>
      <c r="G12" s="58">
        <v>43800</v>
      </c>
      <c r="H12" s="59" t="s">
        <v>74</v>
      </c>
    </row>
    <row r="13" spans="3:13" ht="15.75" thickBot="1" x14ac:dyDescent="0.3">
      <c r="C13" s="60" t="s">
        <v>24</v>
      </c>
      <c r="D13" s="61" t="s">
        <v>73</v>
      </c>
      <c r="E13" s="62" t="s">
        <v>39</v>
      </c>
      <c r="F13" s="63">
        <v>5600</v>
      </c>
      <c r="G13" s="64">
        <v>43245</v>
      </c>
      <c r="H13" s="65" t="s">
        <v>28</v>
      </c>
    </row>
    <row r="16" spans="3:13" x14ac:dyDescent="0.25">
      <c r="C16" s="4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DC88-3601-4E72-8D4F-3BEA6E00466B}">
  <dimension ref="C2:O13"/>
  <sheetViews>
    <sheetView tabSelected="1" workbookViewId="0">
      <selection activeCell="L13" sqref="L13"/>
    </sheetView>
  </sheetViews>
  <sheetFormatPr defaultRowHeight="15" x14ac:dyDescent="0.25"/>
  <cols>
    <col min="3" max="3" width="9.7109375" bestFit="1" customWidth="1"/>
    <col min="4" max="4" width="11.140625" bestFit="1" customWidth="1"/>
    <col min="6" max="6" width="10.5703125" bestFit="1" customWidth="1"/>
    <col min="7" max="7" width="14.28515625" bestFit="1" customWidth="1"/>
    <col min="11" max="11" width="11.28515625" customWidth="1"/>
    <col min="12" max="13" width="15.5703125" bestFit="1" customWidth="1"/>
    <col min="14" max="14" width="18.42578125" customWidth="1"/>
    <col min="15" max="15" width="17" customWidth="1"/>
  </cols>
  <sheetData>
    <row r="2" spans="3:15" ht="15.75" thickBot="1" x14ac:dyDescent="0.3">
      <c r="K2" s="8" t="s">
        <v>98</v>
      </c>
      <c r="L2" s="8"/>
      <c r="M2" s="8"/>
      <c r="N2" s="8"/>
      <c r="O2" s="8"/>
    </row>
    <row r="3" spans="3:15" ht="15.75" thickBot="1" x14ac:dyDescent="0.3">
      <c r="C3" s="68" t="s">
        <v>80</v>
      </c>
      <c r="D3" s="69" t="s">
        <v>81</v>
      </c>
      <c r="E3" s="69" t="s">
        <v>82</v>
      </c>
      <c r="F3" s="69" t="s">
        <v>83</v>
      </c>
      <c r="G3" s="70" t="s">
        <v>84</v>
      </c>
      <c r="K3" s="87" t="s">
        <v>81</v>
      </c>
      <c r="L3" s="88"/>
      <c r="M3" s="1" t="s">
        <v>99</v>
      </c>
      <c r="O3" s="85" t="s">
        <v>100</v>
      </c>
    </row>
    <row r="4" spans="3:15" ht="15.75" thickBot="1" x14ac:dyDescent="0.3">
      <c r="C4" s="71" t="s">
        <v>85</v>
      </c>
      <c r="D4" s="72" t="s">
        <v>95</v>
      </c>
      <c r="E4" s="72">
        <v>50</v>
      </c>
      <c r="F4" s="73">
        <v>39.9</v>
      </c>
      <c r="G4" s="74">
        <v>10</v>
      </c>
      <c r="K4" s="89" t="s">
        <v>95</v>
      </c>
      <c r="L4" s="90"/>
      <c r="M4" s="4">
        <f>COUNTIF(D4:D13,$K$4)</f>
        <v>4</v>
      </c>
      <c r="O4" s="86"/>
    </row>
    <row r="5" spans="3:15" ht="15.75" thickBot="1" x14ac:dyDescent="0.3">
      <c r="C5" s="75" t="s">
        <v>86</v>
      </c>
      <c r="D5" s="76" t="s">
        <v>95</v>
      </c>
      <c r="E5" s="76">
        <v>30</v>
      </c>
      <c r="F5" s="77">
        <v>79.900000000000006</v>
      </c>
      <c r="G5" s="78">
        <v>15</v>
      </c>
    </row>
    <row r="6" spans="3:15" ht="15.75" thickBot="1" x14ac:dyDescent="0.3">
      <c r="C6" s="75" t="s">
        <v>87</v>
      </c>
      <c r="D6" s="76" t="s">
        <v>96</v>
      </c>
      <c r="E6" s="76">
        <v>20</v>
      </c>
      <c r="F6" s="77">
        <v>129.9</v>
      </c>
      <c r="G6" s="78">
        <v>5</v>
      </c>
    </row>
    <row r="7" spans="3:15" ht="15.75" thickBot="1" x14ac:dyDescent="0.3">
      <c r="C7" s="75" t="s">
        <v>88</v>
      </c>
      <c r="D7" s="76" t="s">
        <v>97</v>
      </c>
      <c r="E7" s="76">
        <v>15</v>
      </c>
      <c r="F7" s="77">
        <v>149.9</v>
      </c>
      <c r="G7" s="78">
        <v>20</v>
      </c>
      <c r="K7" s="83" t="s">
        <v>80</v>
      </c>
      <c r="L7" s="83" t="s">
        <v>81</v>
      </c>
      <c r="M7" s="1" t="s">
        <v>99</v>
      </c>
      <c r="O7" s="85" t="s">
        <v>101</v>
      </c>
    </row>
    <row r="8" spans="3:15" ht="15.75" thickBot="1" x14ac:dyDescent="0.3">
      <c r="C8" s="75" t="s">
        <v>89</v>
      </c>
      <c r="D8" s="76" t="s">
        <v>95</v>
      </c>
      <c r="E8" s="76">
        <v>25</v>
      </c>
      <c r="F8" s="77">
        <v>199.9</v>
      </c>
      <c r="G8" s="78">
        <v>10</v>
      </c>
      <c r="K8" s="84" t="s">
        <v>85</v>
      </c>
      <c r="L8" s="84" t="s">
        <v>95</v>
      </c>
      <c r="M8" s="4">
        <f>COUNTIFS(C4:C13,K8,D4:D13,L8)</f>
        <v>1</v>
      </c>
      <c r="O8" s="86"/>
    </row>
    <row r="9" spans="3:15" ht="15.75" thickBot="1" x14ac:dyDescent="0.3">
      <c r="C9" s="75" t="s">
        <v>90</v>
      </c>
      <c r="D9" s="76" t="s">
        <v>97</v>
      </c>
      <c r="E9" s="76">
        <v>40</v>
      </c>
      <c r="F9" s="77">
        <v>39.9</v>
      </c>
      <c r="G9" s="78">
        <v>30</v>
      </c>
    </row>
    <row r="10" spans="3:15" ht="15.75" thickBot="1" x14ac:dyDescent="0.3">
      <c r="C10" s="75" t="s">
        <v>91</v>
      </c>
      <c r="D10" s="76" t="s">
        <v>96</v>
      </c>
      <c r="E10" s="76">
        <v>10</v>
      </c>
      <c r="F10" s="77">
        <v>199.9</v>
      </c>
      <c r="G10" s="78">
        <v>5</v>
      </c>
    </row>
    <row r="11" spans="3:15" ht="15.75" thickBot="1" x14ac:dyDescent="0.3">
      <c r="C11" s="75" t="s">
        <v>92</v>
      </c>
      <c r="D11" s="76" t="s">
        <v>96</v>
      </c>
      <c r="E11" s="76">
        <v>60</v>
      </c>
      <c r="F11" s="77">
        <v>89.9</v>
      </c>
      <c r="G11" s="78">
        <v>10</v>
      </c>
    </row>
    <row r="12" spans="3:15" ht="15.75" thickBot="1" x14ac:dyDescent="0.3">
      <c r="C12" s="75" t="s">
        <v>93</v>
      </c>
      <c r="D12" s="76" t="s">
        <v>95</v>
      </c>
      <c r="E12" s="76">
        <v>0</v>
      </c>
      <c r="F12" s="77">
        <v>59.9</v>
      </c>
      <c r="G12" s="78">
        <v>25</v>
      </c>
    </row>
    <row r="13" spans="3:15" ht="15.75" thickBot="1" x14ac:dyDescent="0.3">
      <c r="C13" s="79" t="s">
        <v>94</v>
      </c>
      <c r="D13" s="80" t="s">
        <v>97</v>
      </c>
      <c r="E13" s="80">
        <v>45</v>
      </c>
      <c r="F13" s="81">
        <v>299.89999999999998</v>
      </c>
      <c r="G13" s="82">
        <v>15</v>
      </c>
    </row>
  </sheetData>
  <mergeCells count="5">
    <mergeCell ref="K2:O2"/>
    <mergeCell ref="O3:O4"/>
    <mergeCell ref="O7:O8"/>
    <mergeCell ref="K3:L3"/>
    <mergeCell ref="K4:L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3714-C3AC-4AD0-8700-EAAE41089C9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D2A6-5472-4995-BA6B-88A870C4C03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SOMA</vt:lpstr>
      <vt:lpstr>MINIMO E MAXIMO</vt:lpstr>
      <vt:lpstr>MÉDIA E ALEATORIO.ENTRE</vt:lpstr>
      <vt:lpstr>CONT.VALORES E CONTAR.VAZIO</vt:lpstr>
      <vt:lpstr>SOMA.SE</vt:lpstr>
      <vt:lpstr>SOMA.SES</vt:lpstr>
      <vt:lpstr>CONT.SE</vt:lpstr>
      <vt:lpstr>CONT.SES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Adriel Donega</cp:lastModifiedBy>
  <dcterms:created xsi:type="dcterms:W3CDTF">2015-06-05T18:19:34Z</dcterms:created>
  <dcterms:modified xsi:type="dcterms:W3CDTF">2025-07-31T23:25:15Z</dcterms:modified>
</cp:coreProperties>
</file>