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Caso de Uso" sheetId="5" r:id="rId1"/>
    <sheet name="Calculo" sheetId="2" r:id="rId2"/>
    <sheet name="TFactor" sheetId="3" r:id="rId3"/>
    <sheet name="Efactor" sheetId="4" r:id="rId4"/>
    <sheet name="Pesos" sheetId="1" r:id="rId5"/>
  </sheets>
  <externalReferences>
    <externalReference r:id="rId6"/>
  </externalReferenc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B3" i="2"/>
  <c r="C2" i="2"/>
  <c r="C9" i="2"/>
  <c r="C8" i="2"/>
  <c r="F2" i="5"/>
  <c r="E2" i="5"/>
  <c r="C10" i="4"/>
  <c r="C9" i="4"/>
  <c r="C8" i="4"/>
  <c r="C7" i="4"/>
  <c r="C6" i="4"/>
  <c r="C12" i="4" s="1"/>
  <c r="C14" i="2" s="1"/>
  <c r="C5" i="4"/>
  <c r="C4" i="4"/>
  <c r="C3" i="4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" i="2"/>
  <c r="D2" i="5"/>
  <c r="C16" i="3" l="1"/>
  <c r="C13" i="2" s="1"/>
  <c r="C7" i="2"/>
  <c r="C10" i="2" s="1"/>
  <c r="C5" i="2"/>
  <c r="C12" i="2" l="1"/>
  <c r="C15" i="2" s="1"/>
  <c r="C16" i="2" s="1"/>
  <c r="C17" i="2" s="1"/>
</calcChain>
</file>

<file path=xl/sharedStrings.xml><?xml version="1.0" encoding="utf-8"?>
<sst xmlns="http://schemas.openxmlformats.org/spreadsheetml/2006/main" count="93" uniqueCount="63">
  <si>
    <t>Ator Simples</t>
  </si>
  <si>
    <t>Ator Médio</t>
  </si>
  <si>
    <t>Ator Complexo</t>
  </si>
  <si>
    <t>UC Simples</t>
  </si>
  <si>
    <t>UC Médio</t>
  </si>
  <si>
    <t>UC Complexo</t>
  </si>
  <si>
    <t>Qtd</t>
  </si>
  <si>
    <t>UAW</t>
  </si>
  <si>
    <t>UUCW</t>
  </si>
  <si>
    <t>UUCP</t>
  </si>
  <si>
    <t>Sistema distribuido</t>
  </si>
  <si>
    <t>Tempo de resposta</t>
  </si>
  <si>
    <t>Eficiência</t>
  </si>
  <si>
    <t>Processamento complexo</t>
  </si>
  <si>
    <t>Código reusável</t>
  </si>
  <si>
    <t>Facilidade de Instalação</t>
  </si>
  <si>
    <t>Facilidade de Uso</t>
  </si>
  <si>
    <t>Portabilidade</t>
  </si>
  <si>
    <t>Facilidade de Mudança</t>
  </si>
  <si>
    <t>Concorrência</t>
  </si>
  <si>
    <t>Recursos de segurança</t>
  </si>
  <si>
    <t>Acessível por terceiros</t>
  </si>
  <si>
    <t>Requer treinamento especial</t>
  </si>
  <si>
    <t>Influência</t>
  </si>
  <si>
    <t>Resultado</t>
  </si>
  <si>
    <t>Tfactor</t>
  </si>
  <si>
    <t>Índice TCF</t>
  </si>
  <si>
    <t>Plus TCF</t>
  </si>
  <si>
    <t>TCF</t>
  </si>
  <si>
    <t>Familiaridade com processo de desenvolvimento</t>
  </si>
  <si>
    <t>Experiência com a aplicação em desenvolvimento</t>
  </si>
  <si>
    <t>Experiência em Orientação a Objetos</t>
  </si>
  <si>
    <t>Presença de analista de sistemas experiente</t>
  </si>
  <si>
    <t>Motivação</t>
  </si>
  <si>
    <t>Requisitos estáveis</t>
  </si>
  <si>
    <t>Desenvolvedores em meio-expediente</t>
  </si>
  <si>
    <t>Linguagem de programação pouco utilizada pelo mercado</t>
  </si>
  <si>
    <t>EFActor</t>
  </si>
  <si>
    <t>Índice ECF</t>
  </si>
  <si>
    <t>Plus ECF</t>
  </si>
  <si>
    <t>ECF</t>
  </si>
  <si>
    <t>UCP</t>
  </si>
  <si>
    <t>Valor Hora</t>
  </si>
  <si>
    <t>Taxa Horas</t>
  </si>
  <si>
    <t>horas por pontos de caso de uso</t>
  </si>
  <si>
    <t>QTD Horas</t>
  </si>
  <si>
    <t>valor em R$ por hora</t>
  </si>
  <si>
    <t>Valor Final</t>
  </si>
  <si>
    <t>Cadastro de Cliente</t>
  </si>
  <si>
    <t>Complexidade</t>
  </si>
  <si>
    <t>Cadastro de Produto</t>
  </si>
  <si>
    <t>Integração com Ecommerce</t>
  </si>
  <si>
    <t>Cadastro de Tributação</t>
  </si>
  <si>
    <t>Contagem de Produtos</t>
  </si>
  <si>
    <t>Quantidade de Atores Simples</t>
  </si>
  <si>
    <t>Quantidade de Atores Complexos</t>
  </si>
  <si>
    <t>Quantidade de Atores Médios</t>
  </si>
  <si>
    <t>Caso de Uso</t>
  </si>
  <si>
    <t>Qtd 1</t>
  </si>
  <si>
    <t>Qtd 2</t>
  </si>
  <si>
    <t>Qtd 3</t>
  </si>
  <si>
    <t>Atores</t>
  </si>
  <si>
    <t>tela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</si>
</sst>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1" fontId="2" fillId="2" borderId="0" xfId="0" applyNumberFormat="1" applyFont="1" applyFill="1"/>
    <xf numFmtId="4" fontId="2" fillId="2" borderId="0" xfId="0" applyNumberFormat="1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T.2Calcul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"/>
    </sheetNames>
    <definedNames>
      <definedName name="B40S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D7" sqref="D7"/>
    </sheetView>
  </sheetViews>
  <sheetFormatPr defaultRowHeight="15" x14ac:dyDescent="0.25"/>
  <cols>
    <col min="1" max="1" width="51.28515625" customWidth="1"/>
    <col min="2" max="2" width="16.5703125" customWidth="1"/>
    <col min="3" max="3" width="13.28515625" customWidth="1"/>
  </cols>
  <sheetData>
    <row r="1" spans="1:6" x14ac:dyDescent="0.25">
      <c r="A1" s="1" t="s">
        <v>61</v>
      </c>
      <c r="B1" s="1" t="s">
        <v>6</v>
      </c>
      <c r="C1" s="1"/>
      <c r="D1" s="1" t="s">
        <v>58</v>
      </c>
      <c r="E1" s="1" t="s">
        <v>59</v>
      </c>
      <c r="F1" s="1" t="s">
        <v>60</v>
      </c>
    </row>
    <row r="2" spans="1:6" x14ac:dyDescent="0.25">
      <c r="A2" t="s">
        <v>54</v>
      </c>
      <c r="B2">
        <v>0</v>
      </c>
      <c r="D2" t="e">
        <f ca="1">[1]!B40SE($B7:$B16,1)</f>
        <v>#NAME?</v>
      </c>
      <c r="E2">
        <f>COUNTIF($B7:$B16,2)</f>
        <v>1</v>
      </c>
      <c r="F2">
        <f>COUNTIF($B7:$B16,3)</f>
        <v>3</v>
      </c>
    </row>
    <row r="3" spans="1:6" x14ac:dyDescent="0.25">
      <c r="A3" t="s">
        <v>56</v>
      </c>
      <c r="B3">
        <v>0</v>
      </c>
    </row>
    <row r="4" spans="1:6" x14ac:dyDescent="0.25">
      <c r="A4" t="s">
        <v>55</v>
      </c>
      <c r="B4">
        <v>1</v>
      </c>
    </row>
    <row r="6" spans="1:6" x14ac:dyDescent="0.25">
      <c r="A6" s="1" t="s">
        <v>57</v>
      </c>
      <c r="B6" s="1" t="s">
        <v>49</v>
      </c>
      <c r="C6" s="1"/>
    </row>
    <row r="7" spans="1:6" x14ac:dyDescent="0.25">
      <c r="A7" t="s">
        <v>48</v>
      </c>
      <c r="B7">
        <v>1</v>
      </c>
      <c r="D7">
        <v>0</v>
      </c>
      <c r="E7">
        <v>13</v>
      </c>
    </row>
    <row r="8" spans="1:6" x14ac:dyDescent="0.25">
      <c r="A8" t="s">
        <v>50</v>
      </c>
      <c r="B8">
        <v>1</v>
      </c>
      <c r="D8">
        <v>0</v>
      </c>
      <c r="E8">
        <v>5</v>
      </c>
    </row>
    <row r="9" spans="1:6" x14ac:dyDescent="0.25">
      <c r="A9" t="s">
        <v>62</v>
      </c>
      <c r="B9">
        <v>3</v>
      </c>
      <c r="D9">
        <v>0</v>
      </c>
      <c r="E9">
        <v>3</v>
      </c>
    </row>
    <row r="10" spans="1:6" x14ac:dyDescent="0.25">
      <c r="A10" t="s">
        <v>51</v>
      </c>
      <c r="B10">
        <v>3</v>
      </c>
    </row>
    <row r="11" spans="1:6" x14ac:dyDescent="0.25">
      <c r="A11" t="s">
        <v>52</v>
      </c>
      <c r="B11">
        <v>3</v>
      </c>
    </row>
    <row r="12" spans="1:6" x14ac:dyDescent="0.25">
      <c r="A12" t="s">
        <v>53</v>
      </c>
      <c r="B12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235" zoomScaleNormal="235" workbookViewId="0">
      <selection activeCell="C1" sqref="C1"/>
    </sheetView>
  </sheetViews>
  <sheetFormatPr defaultRowHeight="15" x14ac:dyDescent="0.25"/>
  <cols>
    <col min="1" max="1" width="22.5703125" customWidth="1"/>
    <col min="3" max="3" width="10.28515625" bestFit="1" customWidth="1"/>
  </cols>
  <sheetData>
    <row r="1" spans="1:3" x14ac:dyDescent="0.25">
      <c r="A1" s="6"/>
      <c r="B1" s="6" t="s">
        <v>6</v>
      </c>
      <c r="C1" s="6"/>
    </row>
    <row r="2" spans="1:3" x14ac:dyDescent="0.25">
      <c r="A2" s="6" t="s">
        <v>0</v>
      </c>
      <c r="B2" s="8">
        <v>0</v>
      </c>
      <c r="C2" s="6">
        <f>Pesos!B1*Calculo!B2</f>
        <v>0</v>
      </c>
    </row>
    <row r="3" spans="1:3" x14ac:dyDescent="0.25">
      <c r="A3" s="6" t="s">
        <v>1</v>
      </c>
      <c r="B3" s="8">
        <f>'Caso de Uso'!B3</f>
        <v>0</v>
      </c>
      <c r="C3" s="6">
        <f>Pesos!B2*Calculo!B3</f>
        <v>0</v>
      </c>
    </row>
    <row r="4" spans="1:3" x14ac:dyDescent="0.25">
      <c r="A4" s="6" t="s">
        <v>2</v>
      </c>
      <c r="B4" s="8">
        <v>1</v>
      </c>
      <c r="C4" s="6">
        <f>Pesos!B3*Calculo!B4</f>
        <v>3</v>
      </c>
    </row>
    <row r="5" spans="1:3" x14ac:dyDescent="0.25">
      <c r="A5" s="2" t="s">
        <v>7</v>
      </c>
      <c r="B5" s="2"/>
      <c r="C5" s="2">
        <f>SUM(C2:C4)</f>
        <v>3</v>
      </c>
    </row>
    <row r="6" spans="1:3" x14ac:dyDescent="0.25">
      <c r="A6" s="6"/>
      <c r="B6" s="6"/>
      <c r="C6" s="6"/>
    </row>
    <row r="7" spans="1:3" x14ac:dyDescent="0.25">
      <c r="A7" s="6" t="s">
        <v>3</v>
      </c>
      <c r="B7" s="8">
        <v>13</v>
      </c>
      <c r="C7" s="6">
        <f>Pesos!B5*Calculo!B7</f>
        <v>65</v>
      </c>
    </row>
    <row r="8" spans="1:3" x14ac:dyDescent="0.25">
      <c r="A8" s="6" t="s">
        <v>4</v>
      </c>
      <c r="B8" s="8">
        <v>5</v>
      </c>
      <c r="C8" s="6">
        <f>Pesos!B6*Calculo!B8</f>
        <v>50</v>
      </c>
    </row>
    <row r="9" spans="1:3" x14ac:dyDescent="0.25">
      <c r="A9" s="6" t="s">
        <v>5</v>
      </c>
      <c r="B9" s="8">
        <v>1</v>
      </c>
      <c r="C9" s="6">
        <f>Pesos!B7*Calculo!B9</f>
        <v>15</v>
      </c>
    </row>
    <row r="10" spans="1:3" x14ac:dyDescent="0.25">
      <c r="A10" s="2" t="s">
        <v>8</v>
      </c>
      <c r="B10" s="2"/>
      <c r="C10" s="2">
        <f>SUM(C7:C9)</f>
        <v>130</v>
      </c>
    </row>
    <row r="11" spans="1:3" x14ac:dyDescent="0.25">
      <c r="A11" s="6"/>
      <c r="B11" s="6"/>
      <c r="C11" s="6"/>
    </row>
    <row r="12" spans="1:3" x14ac:dyDescent="0.25">
      <c r="A12" s="2" t="s">
        <v>9</v>
      </c>
      <c r="B12" s="2"/>
      <c r="C12" s="2">
        <f>C10+C5</f>
        <v>133</v>
      </c>
    </row>
    <row r="13" spans="1:3" x14ac:dyDescent="0.25">
      <c r="A13" s="2" t="s">
        <v>28</v>
      </c>
      <c r="B13" s="2"/>
      <c r="C13" s="2">
        <f>TFactor!C16*Pesos!B25+Pesos!B26</f>
        <v>0.72499999999999998</v>
      </c>
    </row>
    <row r="14" spans="1:3" x14ac:dyDescent="0.25">
      <c r="A14" s="2" t="s">
        <v>40</v>
      </c>
      <c r="B14" s="2"/>
      <c r="C14" s="2">
        <f>Efactor!C12*Pesos!B37+Pesos!B38</f>
        <v>0.66499999999999992</v>
      </c>
    </row>
    <row r="15" spans="1:3" x14ac:dyDescent="0.25">
      <c r="A15" s="3" t="s">
        <v>41</v>
      </c>
      <c r="B15" s="3"/>
      <c r="C15" s="4">
        <f>C14*C13*C12</f>
        <v>64.122624999999985</v>
      </c>
    </row>
    <row r="16" spans="1:3" x14ac:dyDescent="0.25">
      <c r="A16" s="3" t="s">
        <v>45</v>
      </c>
      <c r="B16" s="3"/>
      <c r="C16" s="4">
        <f>C15*Pesos!B40</f>
        <v>512.98099999999988</v>
      </c>
    </row>
    <row r="17" spans="1:3" x14ac:dyDescent="0.25">
      <c r="A17" s="3" t="s">
        <v>47</v>
      </c>
      <c r="B17" s="3"/>
      <c r="C17" s="5">
        <f>C16*Pesos!B41</f>
        <v>46168.289999999986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opLeftCell="A8" zoomScale="190" zoomScaleNormal="190" workbookViewId="0">
      <selection activeCell="B19" sqref="B19"/>
    </sheetView>
  </sheetViews>
  <sheetFormatPr defaultRowHeight="15" x14ac:dyDescent="0.25"/>
  <cols>
    <col min="1" max="1" width="31.28515625" customWidth="1"/>
  </cols>
  <sheetData>
    <row r="2" spans="1:3" x14ac:dyDescent="0.25">
      <c r="A2" s="6"/>
      <c r="B2" s="6" t="s">
        <v>23</v>
      </c>
      <c r="C2" s="6" t="s">
        <v>24</v>
      </c>
    </row>
    <row r="3" spans="1:3" x14ac:dyDescent="0.25">
      <c r="A3" s="6" t="s">
        <v>10</v>
      </c>
      <c r="B3">
        <v>1</v>
      </c>
      <c r="C3" s="6">
        <f>Pesos!B11*TFactor!B3</f>
        <v>2</v>
      </c>
    </row>
    <row r="4" spans="1:3" x14ac:dyDescent="0.25">
      <c r="A4" s="6" t="s">
        <v>11</v>
      </c>
      <c r="B4">
        <v>1</v>
      </c>
      <c r="C4" s="6">
        <f>Pesos!B12*TFactor!B4</f>
        <v>2</v>
      </c>
    </row>
    <row r="5" spans="1:3" x14ac:dyDescent="0.25">
      <c r="A5" s="6" t="s">
        <v>12</v>
      </c>
      <c r="B5">
        <v>2</v>
      </c>
      <c r="C5" s="6">
        <f>Pesos!B13*TFactor!B5</f>
        <v>2</v>
      </c>
    </row>
    <row r="6" spans="1:3" x14ac:dyDescent="0.25">
      <c r="A6" s="6" t="s">
        <v>13</v>
      </c>
      <c r="B6">
        <v>2</v>
      </c>
      <c r="C6" s="6">
        <f>Pesos!B14*TFactor!B6</f>
        <v>2</v>
      </c>
    </row>
    <row r="7" spans="1:3" x14ac:dyDescent="0.25">
      <c r="A7" s="6" t="s">
        <v>14</v>
      </c>
      <c r="B7">
        <v>0</v>
      </c>
      <c r="C7" s="6">
        <f>Pesos!B15*TFactor!B7</f>
        <v>0</v>
      </c>
    </row>
    <row r="8" spans="1:3" x14ac:dyDescent="0.25">
      <c r="A8" s="6" t="s">
        <v>15</v>
      </c>
      <c r="B8">
        <v>0</v>
      </c>
      <c r="C8" s="6">
        <f>Pesos!B16*TFactor!B8</f>
        <v>0</v>
      </c>
    </row>
    <row r="9" spans="1:3" x14ac:dyDescent="0.25">
      <c r="A9" s="6" t="s">
        <v>16</v>
      </c>
      <c r="B9">
        <v>5</v>
      </c>
      <c r="C9" s="6">
        <f>Pesos!B17*TFactor!B9</f>
        <v>2.5</v>
      </c>
    </row>
    <row r="10" spans="1:3" x14ac:dyDescent="0.25">
      <c r="A10" s="6" t="s">
        <v>17</v>
      </c>
      <c r="B10">
        <v>0</v>
      </c>
      <c r="C10" s="6">
        <f>Pesos!B18*TFactor!B10</f>
        <v>0</v>
      </c>
    </row>
    <row r="11" spans="1:3" x14ac:dyDescent="0.25">
      <c r="A11" s="6" t="s">
        <v>18</v>
      </c>
      <c r="B11">
        <v>2</v>
      </c>
      <c r="C11" s="6">
        <f>Pesos!B19*TFactor!B11</f>
        <v>2</v>
      </c>
    </row>
    <row r="12" spans="1:3" x14ac:dyDescent="0.25">
      <c r="A12" s="6" t="s">
        <v>19</v>
      </c>
      <c r="B12">
        <v>0</v>
      </c>
      <c r="C12" s="6">
        <f>Pesos!B20*TFactor!B12</f>
        <v>0</v>
      </c>
    </row>
    <row r="13" spans="1:3" x14ac:dyDescent="0.25">
      <c r="A13" s="6" t="s">
        <v>20</v>
      </c>
      <c r="B13">
        <v>0</v>
      </c>
      <c r="C13" s="6">
        <f>Pesos!B21*TFactor!B13</f>
        <v>0</v>
      </c>
    </row>
    <row r="14" spans="1:3" x14ac:dyDescent="0.25">
      <c r="A14" s="6" t="s">
        <v>21</v>
      </c>
      <c r="B14">
        <v>0</v>
      </c>
      <c r="C14" s="6">
        <f>Pesos!B22*TFactor!B14</f>
        <v>0</v>
      </c>
    </row>
    <row r="15" spans="1:3" x14ac:dyDescent="0.25">
      <c r="A15" s="6" t="s">
        <v>22</v>
      </c>
      <c r="B15">
        <v>0</v>
      </c>
      <c r="C15" s="6">
        <f>Pesos!B23*TFactor!B15</f>
        <v>0</v>
      </c>
    </row>
    <row r="16" spans="1:3" x14ac:dyDescent="0.25">
      <c r="A16" s="6" t="s">
        <v>25</v>
      </c>
      <c r="B16" s="6"/>
      <c r="C16" s="6">
        <f>SUM(C3:C15)</f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opLeftCell="A3" zoomScale="190" zoomScaleNormal="190" workbookViewId="0">
      <selection activeCell="B14" sqref="B14"/>
    </sheetView>
  </sheetViews>
  <sheetFormatPr defaultRowHeight="15" x14ac:dyDescent="0.25"/>
  <cols>
    <col min="1" max="1" width="51.42578125" customWidth="1"/>
  </cols>
  <sheetData>
    <row r="2" spans="1:3" x14ac:dyDescent="0.25">
      <c r="A2" s="6"/>
      <c r="B2" s="6" t="s">
        <v>23</v>
      </c>
      <c r="C2" s="6" t="s">
        <v>24</v>
      </c>
    </row>
    <row r="3" spans="1:3" x14ac:dyDescent="0.25">
      <c r="A3" s="6" t="s">
        <v>29</v>
      </c>
      <c r="B3">
        <v>5</v>
      </c>
      <c r="C3" s="6">
        <f>Pesos!B28*Efactor!B3</f>
        <v>7.5</v>
      </c>
    </row>
    <row r="4" spans="1:3" x14ac:dyDescent="0.25">
      <c r="A4" s="6" t="s">
        <v>30</v>
      </c>
      <c r="B4">
        <v>0</v>
      </c>
      <c r="C4" s="6">
        <f>Pesos!B29*Efactor!B4</f>
        <v>0</v>
      </c>
    </row>
    <row r="5" spans="1:3" x14ac:dyDescent="0.25">
      <c r="A5" s="6" t="s">
        <v>31</v>
      </c>
      <c r="B5">
        <v>5</v>
      </c>
      <c r="C5" s="6">
        <f>Pesos!B30*Efactor!B5</f>
        <v>5</v>
      </c>
    </row>
    <row r="6" spans="1:3" x14ac:dyDescent="0.25">
      <c r="A6" s="6" t="s">
        <v>32</v>
      </c>
      <c r="B6">
        <v>2</v>
      </c>
      <c r="C6" s="6">
        <f>Pesos!B31*Efactor!B6</f>
        <v>1</v>
      </c>
    </row>
    <row r="7" spans="1:3" x14ac:dyDescent="0.25">
      <c r="A7" s="6" t="s">
        <v>33</v>
      </c>
      <c r="B7">
        <v>7</v>
      </c>
      <c r="C7" s="6">
        <f>Pesos!B32*Efactor!B7</f>
        <v>7</v>
      </c>
    </row>
    <row r="8" spans="1:3" x14ac:dyDescent="0.25">
      <c r="A8" s="6" t="s">
        <v>34</v>
      </c>
      <c r="B8">
        <v>2</v>
      </c>
      <c r="C8" s="6">
        <f>Pesos!B33*Efactor!B8</f>
        <v>4</v>
      </c>
    </row>
    <row r="9" spans="1:3" x14ac:dyDescent="0.25">
      <c r="A9" s="6" t="s">
        <v>35</v>
      </c>
      <c r="B9">
        <v>0</v>
      </c>
      <c r="C9" s="6">
        <f>Pesos!B34*Efactor!B9</f>
        <v>0</v>
      </c>
    </row>
    <row r="10" spans="1:3" x14ac:dyDescent="0.25">
      <c r="A10" s="6" t="s">
        <v>36</v>
      </c>
      <c r="B10">
        <v>0</v>
      </c>
      <c r="C10" s="6">
        <f>Pesos!B35*Efactor!B10</f>
        <v>0</v>
      </c>
    </row>
    <row r="11" spans="1:3" x14ac:dyDescent="0.25">
      <c r="A11" s="6"/>
      <c r="B11" s="6"/>
      <c r="C11" s="6"/>
    </row>
    <row r="12" spans="1:3" x14ac:dyDescent="0.25">
      <c r="A12" s="6" t="s">
        <v>37</v>
      </c>
      <c r="B12" s="6"/>
      <c r="C12" s="6">
        <f>SUM(C3:C10)</f>
        <v>24.5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7" zoomScale="145" zoomScaleNormal="145" workbookViewId="0">
      <selection activeCell="D32" sqref="D32"/>
    </sheetView>
  </sheetViews>
  <sheetFormatPr defaultRowHeight="15" x14ac:dyDescent="0.25"/>
  <cols>
    <col min="1" max="1" width="24.42578125" customWidth="1"/>
    <col min="3" max="3" width="67.28515625" customWidth="1"/>
  </cols>
  <sheetData>
    <row r="1" spans="1:2" x14ac:dyDescent="0.25">
      <c r="A1" s="6" t="s">
        <v>0</v>
      </c>
      <c r="B1" s="7">
        <v>1</v>
      </c>
    </row>
    <row r="2" spans="1:2" x14ac:dyDescent="0.25">
      <c r="A2" s="6" t="s">
        <v>1</v>
      </c>
      <c r="B2" s="7">
        <v>2</v>
      </c>
    </row>
    <row r="3" spans="1:2" x14ac:dyDescent="0.25">
      <c r="A3" s="6" t="s">
        <v>2</v>
      </c>
      <c r="B3" s="7">
        <v>3</v>
      </c>
    </row>
    <row r="4" spans="1:2" x14ac:dyDescent="0.25">
      <c r="A4" s="6"/>
      <c r="B4" s="7"/>
    </row>
    <row r="5" spans="1:2" x14ac:dyDescent="0.25">
      <c r="A5" s="6" t="s">
        <v>3</v>
      </c>
      <c r="B5" s="7">
        <v>5</v>
      </c>
    </row>
    <row r="6" spans="1:2" x14ac:dyDescent="0.25">
      <c r="A6" s="6" t="s">
        <v>4</v>
      </c>
      <c r="B6" s="7">
        <v>10</v>
      </c>
    </row>
    <row r="7" spans="1:2" x14ac:dyDescent="0.25">
      <c r="A7" s="6" t="s">
        <v>5</v>
      </c>
      <c r="B7" s="7">
        <v>15</v>
      </c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 t="s">
        <v>10</v>
      </c>
      <c r="B11" s="7">
        <v>2</v>
      </c>
    </row>
    <row r="12" spans="1:2" x14ac:dyDescent="0.25">
      <c r="A12" s="6" t="s">
        <v>11</v>
      </c>
      <c r="B12" s="7">
        <v>2</v>
      </c>
    </row>
    <row r="13" spans="1:2" x14ac:dyDescent="0.25">
      <c r="A13" s="6" t="s">
        <v>12</v>
      </c>
      <c r="B13" s="7">
        <v>1</v>
      </c>
    </row>
    <row r="14" spans="1:2" x14ac:dyDescent="0.25">
      <c r="A14" s="6" t="s">
        <v>13</v>
      </c>
      <c r="B14" s="7">
        <v>1</v>
      </c>
    </row>
    <row r="15" spans="1:2" x14ac:dyDescent="0.25">
      <c r="A15" s="6" t="s">
        <v>14</v>
      </c>
      <c r="B15" s="7">
        <v>1</v>
      </c>
    </row>
    <row r="16" spans="1:2" x14ac:dyDescent="0.25">
      <c r="A16" s="6" t="s">
        <v>15</v>
      </c>
      <c r="B16" s="7">
        <v>0.5</v>
      </c>
    </row>
    <row r="17" spans="1:2" x14ac:dyDescent="0.25">
      <c r="A17" s="6" t="s">
        <v>16</v>
      </c>
      <c r="B17" s="7">
        <v>0.5</v>
      </c>
    </row>
    <row r="18" spans="1:2" x14ac:dyDescent="0.25">
      <c r="A18" s="6" t="s">
        <v>17</v>
      </c>
      <c r="B18" s="7">
        <v>2</v>
      </c>
    </row>
    <row r="19" spans="1:2" x14ac:dyDescent="0.25">
      <c r="A19" s="6" t="s">
        <v>18</v>
      </c>
      <c r="B19" s="7">
        <v>1</v>
      </c>
    </row>
    <row r="20" spans="1:2" x14ac:dyDescent="0.25">
      <c r="A20" s="6" t="s">
        <v>19</v>
      </c>
      <c r="B20" s="7">
        <v>1</v>
      </c>
    </row>
    <row r="21" spans="1:2" x14ac:dyDescent="0.25">
      <c r="A21" s="6" t="s">
        <v>20</v>
      </c>
      <c r="B21" s="7">
        <v>1</v>
      </c>
    </row>
    <row r="22" spans="1:2" x14ac:dyDescent="0.25">
      <c r="A22" s="6" t="s">
        <v>21</v>
      </c>
      <c r="B22" s="7">
        <v>1</v>
      </c>
    </row>
    <row r="23" spans="1:2" x14ac:dyDescent="0.25">
      <c r="A23" s="6" t="s">
        <v>22</v>
      </c>
      <c r="B23" s="7">
        <v>1</v>
      </c>
    </row>
    <row r="24" spans="1:2" x14ac:dyDescent="0.25">
      <c r="A24" s="6"/>
      <c r="B24" s="7"/>
    </row>
    <row r="25" spans="1:2" x14ac:dyDescent="0.25">
      <c r="A25" s="6" t="s">
        <v>26</v>
      </c>
      <c r="B25" s="7">
        <v>0.01</v>
      </c>
    </row>
    <row r="26" spans="1:2" x14ac:dyDescent="0.25">
      <c r="A26" s="6" t="s">
        <v>27</v>
      </c>
      <c r="B26" s="7">
        <v>0.6</v>
      </c>
    </row>
    <row r="27" spans="1:2" x14ac:dyDescent="0.25">
      <c r="A27" s="6"/>
      <c r="B27" s="7"/>
    </row>
    <row r="28" spans="1:2" x14ac:dyDescent="0.25">
      <c r="A28" s="6" t="s">
        <v>29</v>
      </c>
      <c r="B28" s="7">
        <v>1.5</v>
      </c>
    </row>
    <row r="29" spans="1:2" x14ac:dyDescent="0.25">
      <c r="A29" s="6" t="s">
        <v>30</v>
      </c>
      <c r="B29" s="7">
        <v>0.5</v>
      </c>
    </row>
    <row r="30" spans="1:2" x14ac:dyDescent="0.25">
      <c r="A30" s="6" t="s">
        <v>31</v>
      </c>
      <c r="B30" s="7">
        <v>1</v>
      </c>
    </row>
    <row r="31" spans="1:2" x14ac:dyDescent="0.25">
      <c r="A31" s="6" t="s">
        <v>32</v>
      </c>
      <c r="B31" s="7">
        <v>0.5</v>
      </c>
    </row>
    <row r="32" spans="1:2" x14ac:dyDescent="0.25">
      <c r="A32" s="6" t="s">
        <v>33</v>
      </c>
      <c r="B32" s="7">
        <v>1</v>
      </c>
    </row>
    <row r="33" spans="1:3" x14ac:dyDescent="0.25">
      <c r="A33" s="6" t="s">
        <v>34</v>
      </c>
      <c r="B33" s="7">
        <v>2</v>
      </c>
    </row>
    <row r="34" spans="1:3" x14ac:dyDescent="0.25">
      <c r="A34" s="6" t="s">
        <v>35</v>
      </c>
      <c r="B34" s="7">
        <v>-1</v>
      </c>
    </row>
    <row r="35" spans="1:3" x14ac:dyDescent="0.25">
      <c r="A35" s="6" t="s">
        <v>36</v>
      </c>
      <c r="B35" s="7">
        <v>2</v>
      </c>
    </row>
    <row r="36" spans="1:3" x14ac:dyDescent="0.25">
      <c r="A36" s="6"/>
      <c r="B36" s="7"/>
    </row>
    <row r="37" spans="1:3" x14ac:dyDescent="0.25">
      <c r="A37" s="6" t="s">
        <v>38</v>
      </c>
      <c r="B37" s="7">
        <v>-0.03</v>
      </c>
    </row>
    <row r="38" spans="1:3" x14ac:dyDescent="0.25">
      <c r="A38" s="6" t="s">
        <v>39</v>
      </c>
      <c r="B38" s="7">
        <v>1.4</v>
      </c>
    </row>
    <row r="39" spans="1:3" x14ac:dyDescent="0.25">
      <c r="A39" s="6"/>
      <c r="B39" s="7"/>
    </row>
    <row r="40" spans="1:3" x14ac:dyDescent="0.25">
      <c r="A40" s="6" t="s">
        <v>43</v>
      </c>
      <c r="B40" s="7">
        <v>8</v>
      </c>
      <c r="C40" t="s">
        <v>44</v>
      </c>
    </row>
    <row r="41" spans="1:3" x14ac:dyDescent="0.25">
      <c r="A41" s="6" t="s">
        <v>42</v>
      </c>
      <c r="B41" s="7">
        <v>90</v>
      </c>
      <c r="C41" t="s">
        <v>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Caso de Uso</vt:lpstr>
      <vt:lpstr>Calculo</vt:lpstr>
      <vt:lpstr>TFactor</vt:lpstr>
      <vt:lpstr>Efactor</vt:lpstr>
      <vt:lpstr>Pesos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Calaça</dc:creator>
  <cp:lastModifiedBy>uer</cp:lastModifiedBy>
  <dcterms:created xsi:type="dcterms:W3CDTF">2018-10-03T22:27:26Z</dcterms:created>
  <dcterms:modified xsi:type="dcterms:W3CDTF">2018-12-10T21:54:22Z</dcterms:modified>
</cp:coreProperties>
</file>