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ogas price EU" sheetId="1" r:id="rId4"/>
    <sheet state="visible" name="Electricity price (LCOE)" sheetId="2" r:id="rId5"/>
    <sheet state="visible" name="Solar_Wind" sheetId="3" r:id="rId6"/>
    <sheet state="visible" name="Country_Code" sheetId="4" r:id="rId7"/>
  </sheets>
  <definedNames/>
  <calcPr/>
  <extLst>
    <ext uri="GoogleSheetsCustomDataVersion2">
      <go:sheetsCustomData xmlns:go="http://customooxmlschemas.google.com/" r:id="rId8" roundtripDataChecksum="Al15ceoXUhyWwBbOG/kDfXrE0YSnrnNLePjWOyowC2w="/>
    </ext>
  </extLst>
</workbook>
</file>

<file path=xl/sharedStrings.xml><?xml version="1.0" encoding="utf-8"?>
<sst xmlns="http://schemas.openxmlformats.org/spreadsheetml/2006/main" count="285" uniqueCount="169">
  <si>
    <t>Cost curve of potential global biomethane supply by region, 2018</t>
  </si>
  <si>
    <t>MBtu to bcm</t>
  </si>
  <si>
    <t>Measure target</t>
  </si>
  <si>
    <t>Mbtu to MWh</t>
  </si>
  <si>
    <t>MWh to TJ</t>
  </si>
  <si>
    <t>USD to EUR</t>
  </si>
  <si>
    <t>3.5 bcm</t>
  </si>
  <si>
    <t>USD/MBtu</t>
  </si>
  <si>
    <t>Mtoe</t>
  </si>
  <si>
    <t>Mtoe (cummulative)</t>
  </si>
  <si>
    <t>bcm</t>
  </si>
  <si>
    <t>USD/MWh</t>
  </si>
  <si>
    <t>USD/TJ</t>
  </si>
  <si>
    <t>EUR/MWh</t>
  </si>
  <si>
    <t>target already fullfilled</t>
  </si>
  <si>
    <t>AVG W PRICE</t>
  </si>
  <si>
    <t>Gas price</t>
  </si>
  <si>
    <t>References</t>
  </si>
  <si>
    <t>https://www.iea.org/reports/outlook-for-biogas-and-biomethane-prospects-for-organic-growth/sustainable-supply-potential-and-costs#abstract</t>
  </si>
  <si>
    <t>https://tradingeconomics.com/commodity/eu-natural-gas</t>
  </si>
  <si>
    <t>https://tradingeconomics.com/euro-area/currency</t>
  </si>
  <si>
    <t>Conversion websites</t>
  </si>
  <si>
    <t>https://www.unitjuggler.com/convert-energy-from-Mtoe-to-GcmNG.html</t>
  </si>
  <si>
    <t>https://www.unitjuggler.com/convert-energy-from-MMBtu-to-MWh.html</t>
  </si>
  <si>
    <t>https://www.unitjuggler.com/convert-energy-from-MWh-to-MJ.html</t>
  </si>
  <si>
    <t>Country</t>
  </si>
  <si>
    <t>Plant type</t>
  </si>
  <si>
    <t>Capital costs</t>
  </si>
  <si>
    <t>O&amp;M</t>
  </si>
  <si>
    <t>Fuel (th)</t>
  </si>
  <si>
    <t>Fuel (el)</t>
  </si>
  <si>
    <t>Carbon</t>
  </si>
  <si>
    <t>CHP heat revenues</t>
  </si>
  <si>
    <t>LCOE</t>
  </si>
  <si>
    <t>Italy</t>
  </si>
  <si>
    <t>Gas (CCGT) (790 MW)</t>
  </si>
  <si>
    <t>Gas (OCGT/int. comb.) (130 MW)</t>
  </si>
  <si>
    <t>Belgium</t>
  </si>
  <si>
    <t>Gas (CCGT) (500 MW)</t>
  </si>
  <si>
    <t>Data in USD/MWh</t>
  </si>
  <si>
    <t>Gas (OCGT/int. comb.) (350 MW)</t>
  </si>
  <si>
    <t>Gas (OCGT/int. comb.) (500 MW)</t>
  </si>
  <si>
    <t>Gas avg</t>
  </si>
  <si>
    <t>Wind avg</t>
  </si>
  <si>
    <t>Romania</t>
  </si>
  <si>
    <t>Gas (CCGT) (750 MW)</t>
  </si>
  <si>
    <t>Solar avg</t>
  </si>
  <si>
    <t>Slovakia</t>
  </si>
  <si>
    <t>Gas (CCGT, CHP) (5.8 MW)</t>
  </si>
  <si>
    <t>Denmark</t>
  </si>
  <si>
    <t>Gas (CCGT, CHP) (500 MW)</t>
  </si>
  <si>
    <t>Gas (OCGT/int. comb., CHP) (125 MW)</t>
  </si>
  <si>
    <t>Gas (OCGT/int. comb., CHP) (195 MW)</t>
  </si>
  <si>
    <t>Gas (OCGT/int. comb., CHP) (35.9 MW)</t>
  </si>
  <si>
    <t>Wind offshore (11.3 MW)</t>
  </si>
  <si>
    <t>Wind offshore (11.5 MW)</t>
  </si>
  <si>
    <t>Wind offshore (12.0 MW)</t>
  </si>
  <si>
    <t>Wind offshore (50.0 MW)</t>
  </si>
  <si>
    <t>France</t>
  </si>
  <si>
    <t>Wind offshore (500 MW)</t>
  </si>
  <si>
    <t>Wind onshore (&lt; 1 MW) (0.014 MW)</t>
  </si>
  <si>
    <t>Wind onshore (&lt; 1 MW) (0.020 MW)</t>
  </si>
  <si>
    <t>Wind onshore (&lt; 1 MW) (0.059 MW)</t>
  </si>
  <si>
    <t>Wind onshore (&lt; 1 MW) (0.060 MW)</t>
  </si>
  <si>
    <t>Wind onshore (&lt; 1 MW) (0.10 MW)</t>
  </si>
  <si>
    <t>Wind onshore (&lt; 1 MW) (0.19 MW)</t>
  </si>
  <si>
    <t>Wind onshore (&lt; 1 MW) (0.50 MW)</t>
  </si>
  <si>
    <t>Wind onshore (&lt; 1 MW) (0.80 MW)</t>
  </si>
  <si>
    <t>Wind onshore (&lt; 1 MW) (0.83 MW)</t>
  </si>
  <si>
    <t>Wind onshore (&lt; 1 MW) (0.90 MW)</t>
  </si>
  <si>
    <t>Wind onshore (&gt;= 1 MW) (1.0 MW)</t>
  </si>
  <si>
    <t>Wind onshore (&gt;= 1 MW) (10.0 MW)</t>
  </si>
  <si>
    <t>Norway</t>
  </si>
  <si>
    <t>Wind onshore (&gt;= 1 MW) (130 MW)</t>
  </si>
  <si>
    <t>Wind onshore (&gt;= 1 MW) (20.0 MW)</t>
  </si>
  <si>
    <t>Finland</t>
  </si>
  <si>
    <t>Wind onshore (&gt;= 1 MW) (30.0 MW)</t>
  </si>
  <si>
    <t>Wind onshore (&gt;= 1 MW) (4.5 MW)</t>
  </si>
  <si>
    <t>Wind onshore (&gt;= 1 MW) (5.0 MW)</t>
  </si>
  <si>
    <t>Wind onshore (&gt;= 1 MW) (50.0 MW)</t>
  </si>
  <si>
    <t>Netherlands</t>
  </si>
  <si>
    <t>Hungary</t>
  </si>
  <si>
    <t>Solar PV (commercial) (0.050 MW)</t>
  </si>
  <si>
    <t>Solar PV (commercial) (0.083 MW)</t>
  </si>
  <si>
    <t>Solar PV (commercial) (0.10 MW)</t>
  </si>
  <si>
    <t>Solar PV (commercial) (0.20 MW)</t>
  </si>
  <si>
    <t>Solar PV (commercial) (0.21 MW)</t>
  </si>
  <si>
    <t>Solar PV (commercial) (0.30 MW)</t>
  </si>
  <si>
    <t>Solar PV (commercial) (0.42 MW)</t>
  </si>
  <si>
    <t>Solar PV (commercial) (0.50 MW)</t>
  </si>
  <si>
    <t>Solar PV (floating) (8.0 MW)</t>
  </si>
  <si>
    <t>Solar PV (residential) (0.004 MW)</t>
  </si>
  <si>
    <t>Solar PV (residential) (0.005 MW)</t>
  </si>
  <si>
    <t>Solar PV (residential) (0.006 MW)</t>
  </si>
  <si>
    <t>Solar PV (residential) (0.010 MW)</t>
  </si>
  <si>
    <t>Austria</t>
  </si>
  <si>
    <t>Solar PV (residential) (0.020 MW)</t>
  </si>
  <si>
    <t>Solar PV (utility scale) (0.83 MW)</t>
  </si>
  <si>
    <t>Solar PV (utility scale) (1.0 MW)</t>
  </si>
  <si>
    <t>Solar PV (utility scale) (20.0 MW)</t>
  </si>
  <si>
    <t>Solar PV (utility scale) (25.0 MW)</t>
  </si>
  <si>
    <t>Solar PV (utility scale) (8.0 MW)</t>
  </si>
  <si>
    <t>https://www.iea.org/data-and-statistics/data-tools/levelised-cost-of-electricity-calculator</t>
  </si>
  <si>
    <t>GEO (Labels)</t>
  </si>
  <si>
    <t>Wind (TJ)</t>
  </si>
  <si>
    <t>Solar (TJ)</t>
  </si>
  <si>
    <t>Wind (%)</t>
  </si>
  <si>
    <t>Solar (%)</t>
  </si>
  <si>
    <t>European Union - 27 countries (from 2020)</t>
  </si>
  <si>
    <t>Source: Eurostats</t>
  </si>
  <si>
    <t>Euro area – 20 countries (from 2023)</t>
  </si>
  <si>
    <t>Production of electricity and derived heat by type of fuel</t>
  </si>
  <si>
    <t>Bulgaria</t>
  </si>
  <si>
    <t>Czechia</t>
  </si>
  <si>
    <t>Germany (until 1990 former territory of the FRG)</t>
  </si>
  <si>
    <t>Estonia</t>
  </si>
  <si>
    <t>Ireland</t>
  </si>
  <si>
    <t>Greece</t>
  </si>
  <si>
    <t>Spain</t>
  </si>
  <si>
    <t>Croatia</t>
  </si>
  <si>
    <t>Cyprus</t>
  </si>
  <si>
    <t>Latvia</t>
  </si>
  <si>
    <t>Lithuania</t>
  </si>
  <si>
    <t>Luxembourg</t>
  </si>
  <si>
    <t>Malta</t>
  </si>
  <si>
    <t>Poland</t>
  </si>
  <si>
    <t>Portugal</t>
  </si>
  <si>
    <t>Slovenia</t>
  </si>
  <si>
    <t>Sweden</t>
  </si>
  <si>
    <t>Iceland</t>
  </si>
  <si>
    <t>United Kingdom</t>
  </si>
  <si>
    <t>Bosnia and Herzegovina</t>
  </si>
  <si>
    <t>Montenegro</t>
  </si>
  <si>
    <t>Moldova</t>
  </si>
  <si>
    <t>North Macedonia</t>
  </si>
  <si>
    <t>Albania</t>
  </si>
  <si>
    <t>Serbia</t>
  </si>
  <si>
    <t>Türkiye</t>
  </si>
  <si>
    <t>Ukraine</t>
  </si>
  <si>
    <t>Kosovo (under United Nations Security Council Resolution 1244/99)</t>
  </si>
  <si>
    <t>Georgia</t>
  </si>
  <si>
    <t>Code</t>
  </si>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</sst>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17">
    <font>
      <sz val="10.0"/>
      <color theme="1"/>
      <name val="Arial"/>
      <scheme val="minor"/>
    </font>
    <font>
      <b/>
      <color rgb="FF000000"/>
      <name val="Graphik"/>
    </font>
    <font>
      <color theme="1"/>
      <name val="Arial"/>
    </font>
    <font>
      <sz val="10.0"/>
      <color theme="1"/>
      <name val="Arial"/>
    </font>
    <font>
      <sz val="10.0"/>
      <color rgb="FF1F1F1F"/>
      <name val="Arial"/>
    </font>
    <font>
      <sz val="10.0"/>
      <color rgb="FF333333"/>
      <name val="Arial"/>
    </font>
    <font>
      <b/>
      <sz val="10.0"/>
      <color theme="1"/>
      <name val="Arial"/>
    </font>
    <font>
      <b/>
      <color theme="1"/>
      <name val="Arial"/>
    </font>
    <font>
      <u/>
      <sz val="10.0"/>
      <color rgb="FF0000FF"/>
    </font>
    <font>
      <u/>
      <sz val="10.0"/>
      <color rgb="FF1155CC"/>
    </font>
    <font>
      <sz val="11.0"/>
      <color theme="1"/>
      <name val="Arial"/>
    </font>
    <font>
      <u/>
      <color rgb="FF0000FF"/>
    </font>
    <font>
      <b/>
      <sz val="8.0"/>
      <color theme="1"/>
      <name val="Arial"/>
    </font>
    <font>
      <b/>
      <sz val="8.0"/>
      <color rgb="FFFFFFFF"/>
      <name val="Arial"/>
    </font>
    <font>
      <sz val="8.0"/>
      <color theme="1"/>
      <name val="Arial"/>
    </font>
    <font>
      <u/>
      <sz val="8.0"/>
      <color rgb="FF0563C1"/>
      <name val="Arial"/>
    </font>
    <font>
      <b/>
      <sz val="10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0096DC"/>
        <bgColor rgb="FF0096DC"/>
      </patternFill>
    </fill>
    <fill>
      <patternFill patternType="solid">
        <fgColor rgb="FF4669AF"/>
        <bgColor rgb="FF4669AF"/>
      </patternFill>
    </fill>
    <fill>
      <patternFill patternType="solid">
        <fgColor rgb="FFDCE6F1"/>
        <bgColor rgb="FFDCE6F1"/>
      </patternFill>
    </fill>
    <fill>
      <patternFill patternType="solid">
        <fgColor rgb="FFF6F6F6"/>
        <bgColor rgb="FFF6F6F6"/>
      </patternFill>
    </fill>
  </fills>
  <borders count="2">
    <border/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0" xfId="0" applyFont="1"/>
    <xf borderId="0" fillId="0" fontId="3" numFmtId="0" xfId="0" applyFont="1"/>
    <xf borderId="0" fillId="2" fontId="4" numFmtId="0" xfId="0" applyFont="1"/>
    <xf borderId="0" fillId="2" fontId="5" numFmtId="2" xfId="0" applyAlignment="1" applyFont="1" applyNumberFormat="1">
      <alignment horizontal="center"/>
    </xf>
    <xf borderId="0" fillId="2" fontId="4" numFmtId="2" xfId="0" applyFont="1" applyNumberFormat="1"/>
    <xf borderId="0" fillId="0" fontId="3" numFmtId="2" xfId="0" applyFont="1" applyNumberFormat="1"/>
    <xf borderId="0" fillId="0" fontId="3" numFmtId="164" xfId="0" applyFont="1" applyNumberFormat="1"/>
    <xf borderId="0" fillId="0" fontId="3" numFmtId="165" xfId="0" applyFont="1" applyNumberFormat="1"/>
    <xf borderId="0" fillId="3" fontId="6" numFmtId="165" xfId="0" applyFill="1" applyFont="1" applyNumberFormat="1"/>
    <xf borderId="0" fillId="0" fontId="6" numFmtId="0" xfId="0" applyFont="1"/>
    <xf borderId="0" fillId="0" fontId="6" numFmtId="165" xfId="0" applyFont="1" applyNumberFormat="1"/>
    <xf borderId="0" fillId="0" fontId="7" numFmtId="0" xfId="0" applyFont="1"/>
    <xf borderId="0" fillId="0" fontId="8" numFmtId="0" xfId="0" applyFont="1"/>
    <xf borderId="0" fillId="0" fontId="9" numFmtId="0" xfId="0" applyAlignment="1" applyFont="1">
      <alignment horizontal="left"/>
    </xf>
    <xf borderId="0" fillId="0" fontId="10" numFmtId="0" xfId="0" applyFont="1"/>
    <xf borderId="0" fillId="0" fontId="7" numFmtId="0" xfId="0" applyAlignment="1" applyFont="1">
      <alignment horizontal="center"/>
    </xf>
    <xf borderId="0" fillId="0" fontId="7" numFmtId="2" xfId="0" applyFont="1" applyNumberFormat="1"/>
    <xf borderId="0" fillId="0" fontId="2" numFmtId="0" xfId="0" applyAlignment="1" applyFont="1">
      <alignment horizontal="center"/>
    </xf>
    <xf borderId="0" fillId="0" fontId="11" numFmtId="0" xfId="0" applyFont="1"/>
    <xf borderId="1" fillId="4" fontId="12" numFmtId="0" xfId="0" applyAlignment="1" applyBorder="1" applyFill="1" applyFont="1">
      <alignment horizontal="left"/>
    </xf>
    <xf borderId="1" fillId="5" fontId="13" numFmtId="0" xfId="0" applyAlignment="1" applyBorder="1" applyFill="1" applyFont="1">
      <alignment horizontal="left"/>
    </xf>
    <xf borderId="0" fillId="0" fontId="14" numFmtId="0" xfId="0" applyAlignment="1" applyFont="1">
      <alignment horizontal="left" vertical="bottom"/>
    </xf>
    <xf borderId="1" fillId="6" fontId="12" numFmtId="0" xfId="0" applyAlignment="1" applyBorder="1" applyFill="1" applyFont="1">
      <alignment horizontal="left"/>
    </xf>
    <xf borderId="0" fillId="7" fontId="14" numFmtId="4" xfId="0" applyAlignment="1" applyFill="1" applyFont="1" applyNumberFormat="1">
      <alignment horizontal="right"/>
    </xf>
    <xf borderId="0" fillId="0" fontId="14" numFmtId="0" xfId="0" applyAlignment="1" applyFont="1">
      <alignment horizontal="right" vertical="bottom"/>
    </xf>
    <xf borderId="0" fillId="0" fontId="14" numFmtId="4" xfId="0" applyAlignment="1" applyFont="1" applyNumberFormat="1">
      <alignment horizontal="right"/>
    </xf>
    <xf borderId="0" fillId="0" fontId="15" numFmtId="0" xfId="0" applyAlignment="1" applyFont="1">
      <alignment horizontal="left"/>
    </xf>
    <xf borderId="0" fillId="0" fontId="12" numFmtId="0" xfId="0" applyAlignment="1" applyFont="1">
      <alignment horizontal="left" vertical="bottom"/>
    </xf>
    <xf borderId="0" fillId="7" fontId="14" numFmtId="0" xfId="0" applyAlignment="1" applyFont="1">
      <alignment horizontal="right"/>
    </xf>
    <xf borderId="0" fillId="0" fontId="14" numFmtId="0" xfId="0" applyAlignment="1" applyFont="1">
      <alignment horizontal="right"/>
    </xf>
    <xf borderId="0" fillId="0" fontId="16" numFmtId="0" xfId="0" applyAlignment="1" applyFont="1">
      <alignment horizontal="left"/>
    </xf>
    <xf borderId="0" fillId="0" fontId="0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190500</xdr:colOff>
      <xdr:row>2</xdr:row>
      <xdr:rowOff>161925</xdr:rowOff>
    </xdr:from>
    <xdr:ext cx="7153275" cy="56388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ea.org/reports/outlook-for-biogas-and-biomethane-prospects-for-organic-growth/sustainable-supply-potential-and-costs" TargetMode="External"/><Relationship Id="rId2" Type="http://schemas.openxmlformats.org/officeDocument/2006/relationships/hyperlink" Target="https://tradingeconomics.com/commodity/eu-natural-gas" TargetMode="External"/><Relationship Id="rId3" Type="http://schemas.openxmlformats.org/officeDocument/2006/relationships/hyperlink" Target="https://tradingeconomics.com/euro-area/currency" TargetMode="External"/><Relationship Id="rId4" Type="http://schemas.openxmlformats.org/officeDocument/2006/relationships/hyperlink" Target="https://www.unitjuggler.com/convert-energy-from-Mtoe-to-GcmNG.html" TargetMode="External"/><Relationship Id="rId5" Type="http://schemas.openxmlformats.org/officeDocument/2006/relationships/hyperlink" Target="https://www.unitjuggler.com/convert-energy-from-MMBtu-to-MWh.html" TargetMode="External"/><Relationship Id="rId6" Type="http://schemas.openxmlformats.org/officeDocument/2006/relationships/hyperlink" Target="https://www.unitjuggler.com/convert-energy-from-MWh-to-MJ.html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ea.org/data-and-statistics/data-tools/levelised-cost-of-electricity-calculator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ec.europa.eu/eurostat/databrowser/view/NRG_BAL_PEH/default/table?lang=en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0.63"/>
    <col customWidth="1" min="3" max="3" width="15.13"/>
    <col customWidth="1" min="5" max="5" width="15.88"/>
  </cols>
  <sheetData>
    <row r="1">
      <c r="A1" s="1" t="s">
        <v>0</v>
      </c>
      <c r="F1" s="2"/>
      <c r="G1" s="2"/>
      <c r="I1" s="2"/>
    </row>
    <row r="2">
      <c r="D2" s="2"/>
      <c r="F2" s="2"/>
      <c r="H2" s="2"/>
    </row>
    <row r="3">
      <c r="A3" s="3"/>
      <c r="B3" s="3"/>
      <c r="C3" s="3"/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</row>
    <row r="4">
      <c r="A4" s="3"/>
      <c r="B4" s="3"/>
      <c r="C4" s="3"/>
      <c r="D4" s="4">
        <v>1.11</v>
      </c>
      <c r="E4" s="4" t="s">
        <v>6</v>
      </c>
      <c r="F4" s="5">
        <v>0.29329722222222</v>
      </c>
      <c r="G4" s="6">
        <v>3.6</v>
      </c>
      <c r="H4" s="7">
        <f>1/1.05</f>
        <v>0.9523809524</v>
      </c>
    </row>
    <row r="5">
      <c r="A5" s="3"/>
      <c r="B5" s="3"/>
      <c r="C5" s="3"/>
      <c r="D5" s="3"/>
      <c r="E5" s="3"/>
      <c r="F5" s="3"/>
      <c r="G5" s="3"/>
      <c r="H5" s="3"/>
      <c r="L5" s="2"/>
    </row>
    <row r="6">
      <c r="A6" s="3" t="s">
        <v>7</v>
      </c>
      <c r="B6" s="3" t="s">
        <v>8</v>
      </c>
      <c r="C6" s="3" t="s">
        <v>9</v>
      </c>
      <c r="D6" s="3" t="s">
        <v>10</v>
      </c>
      <c r="E6" s="3"/>
      <c r="F6" s="3" t="s">
        <v>11</v>
      </c>
      <c r="G6" s="3" t="s">
        <v>12</v>
      </c>
      <c r="H6" s="3" t="s">
        <v>13</v>
      </c>
      <c r="L6" s="2"/>
    </row>
    <row r="7">
      <c r="A7" s="3">
        <v>5.0</v>
      </c>
      <c r="B7" s="3">
        <v>1.0</v>
      </c>
      <c r="C7" s="3">
        <f t="shared" ref="C7:C33" si="1">sum($B$7:B7)</f>
        <v>1</v>
      </c>
      <c r="D7" s="8">
        <f t="shared" ref="D7:D33" si="2">C7*$D$4</f>
        <v>1.11</v>
      </c>
      <c r="E7" s="3"/>
      <c r="F7" s="9">
        <f t="shared" ref="F7:F33" si="3">A7*1/$F$4</f>
        <v>17.0475532</v>
      </c>
      <c r="G7" s="9">
        <f t="shared" ref="G7:G33" si="4">F7*$G$4</f>
        <v>61.37119153</v>
      </c>
      <c r="H7" s="9">
        <f t="shared" ref="H7:H33" si="5">F7*$H$4</f>
        <v>16.23576495</v>
      </c>
    </row>
    <row r="8">
      <c r="A8" s="3">
        <v>5.0</v>
      </c>
      <c r="B8" s="3">
        <v>4.0</v>
      </c>
      <c r="C8" s="3">
        <f t="shared" si="1"/>
        <v>5</v>
      </c>
      <c r="D8" s="8">
        <f t="shared" si="2"/>
        <v>5.55</v>
      </c>
      <c r="E8" s="9" t="s">
        <v>14</v>
      </c>
      <c r="F8" s="9">
        <f t="shared" si="3"/>
        <v>17.0475532</v>
      </c>
      <c r="G8" s="10">
        <f t="shared" si="4"/>
        <v>61.37119153</v>
      </c>
      <c r="H8" s="9">
        <f t="shared" si="5"/>
        <v>16.23576495</v>
      </c>
    </row>
    <row r="9">
      <c r="A9" s="3">
        <v>5.0</v>
      </c>
      <c r="B9" s="3">
        <v>3.0</v>
      </c>
      <c r="C9" s="3">
        <f t="shared" si="1"/>
        <v>8</v>
      </c>
      <c r="D9" s="8">
        <f t="shared" si="2"/>
        <v>8.88</v>
      </c>
      <c r="E9" s="9"/>
      <c r="F9" s="9">
        <f t="shared" si="3"/>
        <v>17.0475532</v>
      </c>
      <c r="G9" s="9">
        <f t="shared" si="4"/>
        <v>61.37119153</v>
      </c>
      <c r="H9" s="9">
        <f t="shared" si="5"/>
        <v>16.23576495</v>
      </c>
    </row>
    <row r="10">
      <c r="A10" s="3">
        <v>6.0</v>
      </c>
      <c r="B10" s="3">
        <v>0.5</v>
      </c>
      <c r="C10" s="3">
        <f t="shared" si="1"/>
        <v>8.5</v>
      </c>
      <c r="D10" s="8">
        <f t="shared" si="2"/>
        <v>9.435</v>
      </c>
      <c r="E10" s="9"/>
      <c r="F10" s="9">
        <f t="shared" si="3"/>
        <v>20.45706384</v>
      </c>
      <c r="G10" s="9">
        <f t="shared" si="4"/>
        <v>73.64542984</v>
      </c>
      <c r="H10" s="9">
        <f t="shared" si="5"/>
        <v>19.48291795</v>
      </c>
    </row>
    <row r="11">
      <c r="A11" s="3">
        <v>8.0</v>
      </c>
      <c r="B11" s="3">
        <v>0.5</v>
      </c>
      <c r="C11" s="3">
        <f t="shared" si="1"/>
        <v>9</v>
      </c>
      <c r="D11" s="8">
        <f t="shared" si="2"/>
        <v>9.99</v>
      </c>
      <c r="E11" s="9"/>
      <c r="F11" s="9">
        <f t="shared" si="3"/>
        <v>27.27608512</v>
      </c>
      <c r="G11" s="9">
        <f t="shared" si="4"/>
        <v>98.19390645</v>
      </c>
      <c r="H11" s="9">
        <f t="shared" si="5"/>
        <v>25.97722393</v>
      </c>
    </row>
    <row r="12">
      <c r="A12" s="3">
        <v>15.0</v>
      </c>
      <c r="B12" s="3">
        <v>1.0</v>
      </c>
      <c r="C12" s="3">
        <f t="shared" si="1"/>
        <v>10</v>
      </c>
      <c r="D12" s="8">
        <f t="shared" si="2"/>
        <v>11.1</v>
      </c>
      <c r="E12" s="9"/>
      <c r="F12" s="9">
        <f t="shared" si="3"/>
        <v>51.14265961</v>
      </c>
      <c r="G12" s="9">
        <f t="shared" si="4"/>
        <v>184.1135746</v>
      </c>
      <c r="H12" s="9">
        <f t="shared" si="5"/>
        <v>48.70729486</v>
      </c>
    </row>
    <row r="13">
      <c r="A13" s="3">
        <v>17.0</v>
      </c>
      <c r="B13" s="3">
        <v>1.0</v>
      </c>
      <c r="C13" s="3">
        <f t="shared" si="1"/>
        <v>11</v>
      </c>
      <c r="D13" s="8">
        <f t="shared" si="2"/>
        <v>12.21</v>
      </c>
      <c r="E13" s="9"/>
      <c r="F13" s="9">
        <f t="shared" si="3"/>
        <v>57.96168089</v>
      </c>
      <c r="G13" s="9">
        <f t="shared" si="4"/>
        <v>208.6620512</v>
      </c>
      <c r="H13" s="9">
        <f t="shared" si="5"/>
        <v>55.20160085</v>
      </c>
    </row>
    <row r="14">
      <c r="A14" s="3">
        <v>17.0</v>
      </c>
      <c r="B14" s="3">
        <v>3.0</v>
      </c>
      <c r="C14" s="3">
        <f t="shared" si="1"/>
        <v>14</v>
      </c>
      <c r="D14" s="8">
        <f t="shared" si="2"/>
        <v>15.54</v>
      </c>
      <c r="E14" s="9"/>
      <c r="F14" s="9">
        <f t="shared" si="3"/>
        <v>57.96168089</v>
      </c>
      <c r="G14" s="9">
        <f t="shared" si="4"/>
        <v>208.6620512</v>
      </c>
      <c r="H14" s="9">
        <f t="shared" si="5"/>
        <v>55.20160085</v>
      </c>
    </row>
    <row r="15">
      <c r="A15" s="3">
        <v>17.0</v>
      </c>
      <c r="B15" s="3">
        <v>4.0</v>
      </c>
      <c r="C15" s="3">
        <f t="shared" si="1"/>
        <v>18</v>
      </c>
      <c r="D15" s="8">
        <f t="shared" si="2"/>
        <v>19.98</v>
      </c>
      <c r="E15" s="9"/>
      <c r="F15" s="9">
        <f t="shared" si="3"/>
        <v>57.96168089</v>
      </c>
      <c r="G15" s="9">
        <f t="shared" si="4"/>
        <v>208.6620512</v>
      </c>
      <c r="H15" s="9">
        <f t="shared" si="5"/>
        <v>55.20160085</v>
      </c>
    </row>
    <row r="16">
      <c r="A16" s="3">
        <v>18.0</v>
      </c>
      <c r="B16" s="3">
        <v>5.0</v>
      </c>
      <c r="C16" s="3">
        <f t="shared" si="1"/>
        <v>23</v>
      </c>
      <c r="D16" s="8">
        <f t="shared" si="2"/>
        <v>25.53</v>
      </c>
      <c r="E16" s="9"/>
      <c r="F16" s="9">
        <f t="shared" si="3"/>
        <v>61.37119153</v>
      </c>
      <c r="G16" s="9">
        <f t="shared" si="4"/>
        <v>220.9362895</v>
      </c>
      <c r="H16" s="9">
        <f t="shared" si="5"/>
        <v>58.44875384</v>
      </c>
    </row>
    <row r="17">
      <c r="A17" s="3">
        <v>20.0</v>
      </c>
      <c r="B17" s="3">
        <v>2.0</v>
      </c>
      <c r="C17" s="3">
        <f t="shared" si="1"/>
        <v>25</v>
      </c>
      <c r="D17" s="8">
        <f t="shared" si="2"/>
        <v>27.75</v>
      </c>
      <c r="E17" s="9"/>
      <c r="F17" s="9">
        <f t="shared" si="3"/>
        <v>68.19021281</v>
      </c>
      <c r="G17" s="9">
        <f t="shared" si="4"/>
        <v>245.4847661</v>
      </c>
      <c r="H17" s="9">
        <f t="shared" si="5"/>
        <v>64.94305982</v>
      </c>
    </row>
    <row r="18">
      <c r="A18" s="3">
        <v>20.0</v>
      </c>
      <c r="B18" s="3">
        <v>1.0</v>
      </c>
      <c r="C18" s="3">
        <f t="shared" si="1"/>
        <v>26</v>
      </c>
      <c r="D18" s="8">
        <f t="shared" si="2"/>
        <v>28.86</v>
      </c>
      <c r="E18" s="9"/>
      <c r="F18" s="9">
        <f t="shared" si="3"/>
        <v>68.19021281</v>
      </c>
      <c r="G18" s="9">
        <f t="shared" si="4"/>
        <v>245.4847661</v>
      </c>
      <c r="H18" s="9">
        <f t="shared" si="5"/>
        <v>64.94305982</v>
      </c>
    </row>
    <row r="19">
      <c r="A19" s="3">
        <v>20.0</v>
      </c>
      <c r="B19" s="3">
        <v>0.5</v>
      </c>
      <c r="C19" s="3">
        <f t="shared" si="1"/>
        <v>26.5</v>
      </c>
      <c r="D19" s="8">
        <f t="shared" si="2"/>
        <v>29.415</v>
      </c>
      <c r="E19" s="9"/>
      <c r="F19" s="9">
        <f t="shared" si="3"/>
        <v>68.19021281</v>
      </c>
      <c r="G19" s="9">
        <f t="shared" si="4"/>
        <v>245.4847661</v>
      </c>
      <c r="H19" s="9">
        <f t="shared" si="5"/>
        <v>64.94305982</v>
      </c>
    </row>
    <row r="20">
      <c r="A20" s="3">
        <v>21.0</v>
      </c>
      <c r="B20" s="3">
        <v>3.0</v>
      </c>
      <c r="C20" s="3">
        <f t="shared" si="1"/>
        <v>29.5</v>
      </c>
      <c r="D20" s="8">
        <f t="shared" si="2"/>
        <v>32.745</v>
      </c>
      <c r="E20" s="9"/>
      <c r="F20" s="9">
        <f t="shared" si="3"/>
        <v>71.59972345</v>
      </c>
      <c r="G20" s="9">
        <f t="shared" si="4"/>
        <v>257.7590044</v>
      </c>
      <c r="H20" s="9">
        <f t="shared" si="5"/>
        <v>68.19021281</v>
      </c>
    </row>
    <row r="21">
      <c r="A21" s="3">
        <v>21.0</v>
      </c>
      <c r="B21" s="3">
        <v>2.0</v>
      </c>
      <c r="C21" s="3">
        <f t="shared" si="1"/>
        <v>31.5</v>
      </c>
      <c r="D21" s="8">
        <f t="shared" si="2"/>
        <v>34.965</v>
      </c>
      <c r="E21" s="9"/>
      <c r="F21" s="9">
        <f t="shared" si="3"/>
        <v>71.59972345</v>
      </c>
      <c r="G21" s="9">
        <f t="shared" si="4"/>
        <v>257.7590044</v>
      </c>
      <c r="H21" s="9">
        <f t="shared" si="5"/>
        <v>68.19021281</v>
      </c>
    </row>
    <row r="22">
      <c r="A22" s="3">
        <v>21.0</v>
      </c>
      <c r="B22" s="3">
        <v>3.0</v>
      </c>
      <c r="C22" s="3">
        <f t="shared" si="1"/>
        <v>34.5</v>
      </c>
      <c r="D22" s="8">
        <f t="shared" si="2"/>
        <v>38.295</v>
      </c>
      <c r="E22" s="9"/>
      <c r="F22" s="9">
        <f t="shared" si="3"/>
        <v>71.59972345</v>
      </c>
      <c r="G22" s="9">
        <f t="shared" si="4"/>
        <v>257.7590044</v>
      </c>
      <c r="H22" s="9">
        <f t="shared" si="5"/>
        <v>68.19021281</v>
      </c>
    </row>
    <row r="23">
      <c r="A23" s="3">
        <v>21.0</v>
      </c>
      <c r="B23" s="3">
        <v>4.0</v>
      </c>
      <c r="C23" s="3">
        <f t="shared" si="1"/>
        <v>38.5</v>
      </c>
      <c r="D23" s="8">
        <f t="shared" si="2"/>
        <v>42.735</v>
      </c>
      <c r="E23" s="9"/>
      <c r="F23" s="9">
        <f t="shared" si="3"/>
        <v>71.59972345</v>
      </c>
      <c r="G23" s="9">
        <f t="shared" si="4"/>
        <v>257.7590044</v>
      </c>
      <c r="H23" s="9">
        <f t="shared" si="5"/>
        <v>68.19021281</v>
      </c>
    </row>
    <row r="24">
      <c r="A24" s="3">
        <v>21.0</v>
      </c>
      <c r="B24" s="3">
        <v>6.0</v>
      </c>
      <c r="C24" s="3">
        <f t="shared" si="1"/>
        <v>44.5</v>
      </c>
      <c r="D24" s="8">
        <f t="shared" si="2"/>
        <v>49.395</v>
      </c>
      <c r="E24" s="9"/>
      <c r="F24" s="9">
        <f t="shared" si="3"/>
        <v>71.59972345</v>
      </c>
      <c r="G24" s="9">
        <f t="shared" si="4"/>
        <v>257.7590044</v>
      </c>
      <c r="H24" s="9">
        <f t="shared" si="5"/>
        <v>68.19021281</v>
      </c>
    </row>
    <row r="25">
      <c r="A25" s="3">
        <v>21.0</v>
      </c>
      <c r="B25" s="3">
        <v>5.0</v>
      </c>
      <c r="C25" s="3">
        <f t="shared" si="1"/>
        <v>49.5</v>
      </c>
      <c r="D25" s="8">
        <f t="shared" si="2"/>
        <v>54.945</v>
      </c>
      <c r="E25" s="9"/>
      <c r="F25" s="9">
        <f t="shared" si="3"/>
        <v>71.59972345</v>
      </c>
      <c r="G25" s="9">
        <f t="shared" si="4"/>
        <v>257.7590044</v>
      </c>
      <c r="H25" s="9">
        <f t="shared" si="5"/>
        <v>68.19021281</v>
      </c>
    </row>
    <row r="26">
      <c r="A26" s="3">
        <v>22.0</v>
      </c>
      <c r="B26" s="3">
        <v>0.5</v>
      </c>
      <c r="C26" s="3">
        <f t="shared" si="1"/>
        <v>50</v>
      </c>
      <c r="D26" s="8">
        <f t="shared" si="2"/>
        <v>55.5</v>
      </c>
      <c r="E26" s="3"/>
      <c r="F26" s="9">
        <f t="shared" si="3"/>
        <v>75.00923409</v>
      </c>
      <c r="G26" s="9">
        <f t="shared" si="4"/>
        <v>270.0332427</v>
      </c>
      <c r="H26" s="9">
        <f t="shared" si="5"/>
        <v>71.4373658</v>
      </c>
    </row>
    <row r="27">
      <c r="A27" s="3">
        <v>23.0</v>
      </c>
      <c r="B27" s="3">
        <v>9.0</v>
      </c>
      <c r="C27" s="3">
        <f t="shared" si="1"/>
        <v>59</v>
      </c>
      <c r="D27" s="8">
        <f t="shared" si="2"/>
        <v>65.49</v>
      </c>
      <c r="E27" s="3"/>
      <c r="F27" s="9">
        <f t="shared" si="3"/>
        <v>78.41874473</v>
      </c>
      <c r="G27" s="9">
        <f t="shared" si="4"/>
        <v>282.307481</v>
      </c>
      <c r="H27" s="9">
        <f t="shared" si="5"/>
        <v>74.68451879</v>
      </c>
    </row>
    <row r="28">
      <c r="A28" s="3">
        <v>23.0</v>
      </c>
      <c r="B28" s="3">
        <v>1.0</v>
      </c>
      <c r="C28" s="3">
        <f t="shared" si="1"/>
        <v>60</v>
      </c>
      <c r="D28" s="8">
        <f t="shared" si="2"/>
        <v>66.6</v>
      </c>
      <c r="E28" s="3"/>
      <c r="F28" s="9">
        <f t="shared" si="3"/>
        <v>78.41874473</v>
      </c>
      <c r="G28" s="9">
        <f t="shared" si="4"/>
        <v>282.307481</v>
      </c>
      <c r="H28" s="9">
        <f t="shared" si="5"/>
        <v>74.68451879</v>
      </c>
    </row>
    <row r="29">
      <c r="A29" s="3">
        <v>23.0</v>
      </c>
      <c r="B29" s="3">
        <v>0.5</v>
      </c>
      <c r="C29" s="3">
        <f t="shared" si="1"/>
        <v>60.5</v>
      </c>
      <c r="D29" s="8">
        <f t="shared" si="2"/>
        <v>67.155</v>
      </c>
      <c r="E29" s="3"/>
      <c r="F29" s="9">
        <f t="shared" si="3"/>
        <v>78.41874473</v>
      </c>
      <c r="G29" s="9">
        <f t="shared" si="4"/>
        <v>282.307481</v>
      </c>
      <c r="H29" s="9">
        <f t="shared" si="5"/>
        <v>74.68451879</v>
      </c>
    </row>
    <row r="30">
      <c r="A30" s="3">
        <v>29.0</v>
      </c>
      <c r="B30" s="3">
        <v>6.0</v>
      </c>
      <c r="C30" s="3">
        <f t="shared" si="1"/>
        <v>66.5</v>
      </c>
      <c r="D30" s="8">
        <f t="shared" si="2"/>
        <v>73.815</v>
      </c>
      <c r="E30" s="3"/>
      <c r="F30" s="9">
        <f t="shared" si="3"/>
        <v>98.87580857</v>
      </c>
      <c r="G30" s="9">
        <f t="shared" si="4"/>
        <v>355.9529109</v>
      </c>
      <c r="H30" s="9">
        <f t="shared" si="5"/>
        <v>94.16743674</v>
      </c>
    </row>
    <row r="31">
      <c r="A31" s="3">
        <v>29.0</v>
      </c>
      <c r="B31" s="3">
        <v>5.0</v>
      </c>
      <c r="C31" s="3">
        <f t="shared" si="1"/>
        <v>71.5</v>
      </c>
      <c r="D31" s="8">
        <f t="shared" si="2"/>
        <v>79.365</v>
      </c>
      <c r="E31" s="3"/>
      <c r="F31" s="9">
        <f t="shared" si="3"/>
        <v>98.87580857</v>
      </c>
      <c r="G31" s="9">
        <f t="shared" si="4"/>
        <v>355.9529109</v>
      </c>
      <c r="H31" s="9">
        <f t="shared" si="5"/>
        <v>94.16743674</v>
      </c>
    </row>
    <row r="32">
      <c r="A32" s="3">
        <v>29.0</v>
      </c>
      <c r="B32" s="3">
        <v>13.0</v>
      </c>
      <c r="C32" s="3">
        <f t="shared" si="1"/>
        <v>84.5</v>
      </c>
      <c r="D32" s="8">
        <f t="shared" si="2"/>
        <v>93.795</v>
      </c>
      <c r="E32" s="3"/>
      <c r="F32" s="9">
        <f t="shared" si="3"/>
        <v>98.87580857</v>
      </c>
      <c r="G32" s="9">
        <f t="shared" si="4"/>
        <v>355.9529109</v>
      </c>
      <c r="H32" s="9">
        <f t="shared" si="5"/>
        <v>94.16743674</v>
      </c>
    </row>
    <row r="33">
      <c r="A33" s="3">
        <v>29.0</v>
      </c>
      <c r="B33" s="3">
        <v>12.0</v>
      </c>
      <c r="C33" s="3">
        <f t="shared" si="1"/>
        <v>96.5</v>
      </c>
      <c r="D33" s="8">
        <f t="shared" si="2"/>
        <v>107.115</v>
      </c>
      <c r="E33" s="3"/>
      <c r="F33" s="9">
        <f t="shared" si="3"/>
        <v>98.87580857</v>
      </c>
      <c r="G33" s="9">
        <f t="shared" si="4"/>
        <v>355.9529109</v>
      </c>
      <c r="H33" s="9">
        <f t="shared" si="5"/>
        <v>94.16743674</v>
      </c>
    </row>
    <row r="34">
      <c r="A34" s="3"/>
      <c r="B34" s="3"/>
      <c r="C34" s="3"/>
      <c r="D34" s="3"/>
      <c r="E34" s="3"/>
      <c r="F34" s="3"/>
      <c r="G34" s="3"/>
      <c r="H34" s="3"/>
    </row>
    <row r="35">
      <c r="A35" s="3"/>
      <c r="B35" s="3"/>
      <c r="C35" s="3"/>
      <c r="D35" s="3"/>
      <c r="E35" s="3"/>
      <c r="F35" s="3"/>
      <c r="G35" s="3"/>
      <c r="H35" s="3"/>
    </row>
    <row r="36">
      <c r="A36" s="3"/>
      <c r="B36" s="3"/>
      <c r="C36" s="3"/>
      <c r="D36" s="3"/>
      <c r="F36" s="3"/>
      <c r="G36" s="11" t="s">
        <v>12</v>
      </c>
      <c r="H36" s="11" t="s">
        <v>13</v>
      </c>
    </row>
    <row r="37">
      <c r="A37" s="3"/>
      <c r="B37" s="3"/>
      <c r="C37" s="3"/>
      <c r="D37" s="3"/>
      <c r="E37" s="3" t="s">
        <v>15</v>
      </c>
      <c r="F37" s="3"/>
      <c r="G37" s="12">
        <f t="shared" ref="G37:H37" si="6">SUMPRODUCT($A7:$A33,G7:G33)/SUM($A7:$A33)</f>
        <v>263.7263219</v>
      </c>
      <c r="H37" s="12">
        <f t="shared" si="6"/>
        <v>69.76886822</v>
      </c>
    </row>
    <row r="38">
      <c r="E38" s="2" t="s">
        <v>16</v>
      </c>
      <c r="H38" s="13">
        <v>25.66</v>
      </c>
    </row>
    <row r="40">
      <c r="A40" s="13" t="s">
        <v>17</v>
      </c>
      <c r="J40" s="2"/>
    </row>
    <row r="41">
      <c r="A41" s="14" t="s">
        <v>18</v>
      </c>
      <c r="B41" s="3"/>
    </row>
    <row r="42">
      <c r="A42" s="14" t="s">
        <v>19</v>
      </c>
      <c r="B42" s="3"/>
    </row>
    <row r="43">
      <c r="A43" s="14" t="s">
        <v>20</v>
      </c>
      <c r="B43" s="3"/>
    </row>
    <row r="44">
      <c r="B44" s="3"/>
    </row>
    <row r="45">
      <c r="A45" s="13" t="s">
        <v>21</v>
      </c>
      <c r="B45" s="3"/>
    </row>
    <row r="46">
      <c r="A46" s="15" t="s">
        <v>22</v>
      </c>
      <c r="B46" s="3"/>
    </row>
    <row r="47">
      <c r="A47" s="14" t="s">
        <v>23</v>
      </c>
      <c r="B47" s="3"/>
    </row>
    <row r="48">
      <c r="A48" s="14" t="s">
        <v>24</v>
      </c>
      <c r="B48" s="3"/>
    </row>
    <row r="49">
      <c r="B49" s="3"/>
    </row>
    <row r="50">
      <c r="A50" s="3"/>
      <c r="B50" s="3"/>
      <c r="M50" s="16"/>
      <c r="O50" s="16"/>
    </row>
    <row r="51">
      <c r="A51" s="3"/>
      <c r="B51" s="3"/>
    </row>
    <row r="52">
      <c r="A52" s="3"/>
      <c r="B52" s="3"/>
    </row>
    <row r="53">
      <c r="A53" s="3"/>
      <c r="B53" s="3"/>
    </row>
  </sheetData>
  <hyperlinks>
    <hyperlink r:id="rId1" location="abstract" ref="A41"/>
    <hyperlink r:id="rId2" ref="A42"/>
    <hyperlink r:id="rId3" ref="A43"/>
    <hyperlink r:id="rId4" ref="A46"/>
    <hyperlink r:id="rId5" ref="A47"/>
    <hyperlink r:id="rId6" ref="A48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7" t="s">
        <v>25</v>
      </c>
      <c r="B1" s="17" t="s">
        <v>26</v>
      </c>
      <c r="C1" s="17" t="s">
        <v>27</v>
      </c>
      <c r="D1" s="17" t="s">
        <v>28</v>
      </c>
      <c r="E1" s="17" t="s">
        <v>29</v>
      </c>
      <c r="F1" s="17" t="s">
        <v>30</v>
      </c>
      <c r="G1" s="17" t="s">
        <v>31</v>
      </c>
      <c r="H1" s="17" t="s">
        <v>32</v>
      </c>
      <c r="I1" s="17" t="s">
        <v>33</v>
      </c>
    </row>
    <row r="2">
      <c r="A2" s="2" t="s">
        <v>34</v>
      </c>
      <c r="B2" s="2" t="s">
        <v>35</v>
      </c>
      <c r="C2" s="2">
        <v>6.88</v>
      </c>
      <c r="D2" s="2">
        <v>6.99</v>
      </c>
      <c r="E2" s="2">
        <v>27.3</v>
      </c>
      <c r="F2" s="2">
        <v>45.5</v>
      </c>
      <c r="G2" s="2">
        <v>10.1</v>
      </c>
      <c r="H2" s="2">
        <v>0.0</v>
      </c>
      <c r="I2" s="2">
        <v>69.47</v>
      </c>
    </row>
    <row r="3">
      <c r="A3" s="2" t="s">
        <v>34</v>
      </c>
      <c r="B3" s="2" t="s">
        <v>36</v>
      </c>
      <c r="C3" s="2">
        <v>10.36</v>
      </c>
      <c r="D3" s="2">
        <v>11.11</v>
      </c>
      <c r="E3" s="2">
        <v>27.3</v>
      </c>
      <c r="F3" s="2">
        <v>73.98</v>
      </c>
      <c r="G3" s="2">
        <v>16.42</v>
      </c>
      <c r="H3" s="2">
        <v>0.0</v>
      </c>
      <c r="I3" s="2">
        <v>111.87</v>
      </c>
      <c r="K3" s="2"/>
    </row>
    <row r="4">
      <c r="A4" s="2" t="s">
        <v>37</v>
      </c>
      <c r="B4" s="2" t="s">
        <v>38</v>
      </c>
      <c r="C4" s="2">
        <v>8.95</v>
      </c>
      <c r="D4" s="2">
        <v>6.0</v>
      </c>
      <c r="E4" s="2">
        <v>27.3</v>
      </c>
      <c r="F4" s="2">
        <v>45.88</v>
      </c>
      <c r="G4" s="2">
        <v>10.18</v>
      </c>
      <c r="H4" s="2">
        <v>0.0</v>
      </c>
      <c r="I4" s="2">
        <v>71.0</v>
      </c>
    </row>
    <row r="5">
      <c r="A5" s="2" t="s">
        <v>37</v>
      </c>
      <c r="B5" s="2" t="s">
        <v>38</v>
      </c>
      <c r="C5" s="2">
        <v>11.77</v>
      </c>
      <c r="D5" s="2">
        <v>4.8</v>
      </c>
      <c r="E5" s="2">
        <v>27.3</v>
      </c>
      <c r="F5" s="2">
        <v>42.65</v>
      </c>
      <c r="G5" s="2">
        <v>9.47</v>
      </c>
      <c r="H5" s="2">
        <v>0.0</v>
      </c>
      <c r="I5" s="2">
        <v>68.69</v>
      </c>
    </row>
    <row r="6">
      <c r="A6" s="2" t="s">
        <v>37</v>
      </c>
      <c r="B6" s="2" t="s">
        <v>38</v>
      </c>
      <c r="C6" s="2">
        <v>11.36</v>
      </c>
      <c r="D6" s="2">
        <v>6.67</v>
      </c>
      <c r="E6" s="2">
        <v>27.3</v>
      </c>
      <c r="F6" s="2">
        <v>47.06</v>
      </c>
      <c r="G6" s="2">
        <v>10.45</v>
      </c>
      <c r="H6" s="2">
        <v>0.0</v>
      </c>
      <c r="I6" s="2">
        <v>75.54</v>
      </c>
      <c r="K6" s="13" t="s">
        <v>39</v>
      </c>
    </row>
    <row r="7">
      <c r="A7" s="2" t="s">
        <v>37</v>
      </c>
      <c r="B7" s="2" t="s">
        <v>40</v>
      </c>
      <c r="C7" s="2">
        <v>16.95</v>
      </c>
      <c r="D7" s="2">
        <v>7.5</v>
      </c>
      <c r="E7" s="2">
        <v>27.3</v>
      </c>
      <c r="F7" s="2">
        <v>68.24</v>
      </c>
      <c r="G7" s="2">
        <v>15.15</v>
      </c>
      <c r="H7" s="2">
        <v>0.0</v>
      </c>
      <c r="I7" s="2">
        <v>107.85</v>
      </c>
    </row>
    <row r="8">
      <c r="A8" s="2" t="s">
        <v>37</v>
      </c>
      <c r="B8" s="2" t="s">
        <v>41</v>
      </c>
      <c r="C8" s="2">
        <v>21.4</v>
      </c>
      <c r="D8" s="2">
        <v>9.83</v>
      </c>
      <c r="E8" s="2">
        <v>27.3</v>
      </c>
      <c r="F8" s="2">
        <v>66.58</v>
      </c>
      <c r="G8" s="2">
        <v>14.78</v>
      </c>
      <c r="H8" s="2">
        <v>0.0</v>
      </c>
      <c r="I8" s="2">
        <v>112.59</v>
      </c>
      <c r="K8" s="13" t="s">
        <v>42</v>
      </c>
      <c r="L8" s="18">
        <f>AVERAGE(I2:I15)</f>
        <v>82.60785714</v>
      </c>
    </row>
    <row r="9">
      <c r="A9" s="2" t="s">
        <v>37</v>
      </c>
      <c r="B9" s="2" t="s">
        <v>41</v>
      </c>
      <c r="C9" s="2">
        <v>18.84</v>
      </c>
      <c r="D9" s="2">
        <v>7.99</v>
      </c>
      <c r="E9" s="2">
        <v>27.3</v>
      </c>
      <c r="F9" s="2">
        <v>71.83</v>
      </c>
      <c r="G9" s="2">
        <v>15.94</v>
      </c>
      <c r="H9" s="2">
        <v>0.0</v>
      </c>
      <c r="I9" s="2">
        <v>114.61</v>
      </c>
      <c r="K9" s="13" t="s">
        <v>43</v>
      </c>
      <c r="L9" s="18">
        <f>AVERAGE(I16:I43)</f>
        <v>117.9832143</v>
      </c>
    </row>
    <row r="10">
      <c r="A10" s="2" t="s">
        <v>44</v>
      </c>
      <c r="B10" s="2" t="s">
        <v>45</v>
      </c>
      <c r="C10" s="2">
        <v>3.01</v>
      </c>
      <c r="D10" s="2">
        <v>46.27</v>
      </c>
      <c r="E10" s="2">
        <v>27.3</v>
      </c>
      <c r="F10" s="2">
        <v>47.06</v>
      </c>
      <c r="G10" s="2">
        <v>10.45</v>
      </c>
      <c r="H10" s="2">
        <v>0.0</v>
      </c>
      <c r="I10" s="2">
        <v>106.79</v>
      </c>
      <c r="K10" s="13" t="s">
        <v>46</v>
      </c>
      <c r="L10" s="18">
        <f>AVERAGE(I44:I70)</f>
        <v>101.1037037</v>
      </c>
    </row>
    <row r="11">
      <c r="A11" s="2" t="s">
        <v>47</v>
      </c>
      <c r="B11" s="2" t="s">
        <v>48</v>
      </c>
      <c r="C11" s="2">
        <v>19.8</v>
      </c>
      <c r="D11" s="2">
        <v>7.74</v>
      </c>
      <c r="E11" s="2">
        <v>27.3</v>
      </c>
      <c r="F11" s="2">
        <v>84.46</v>
      </c>
      <c r="G11" s="2">
        <v>18.75</v>
      </c>
      <c r="H11" s="2">
        <v>-68.77</v>
      </c>
      <c r="I11" s="2">
        <v>61.97</v>
      </c>
    </row>
    <row r="12">
      <c r="A12" s="2" t="s">
        <v>49</v>
      </c>
      <c r="B12" s="2" t="s">
        <v>50</v>
      </c>
      <c r="C12" s="2">
        <v>17.78</v>
      </c>
      <c r="D12" s="2">
        <v>11.96</v>
      </c>
      <c r="E12" s="2">
        <v>27.3</v>
      </c>
      <c r="F12" s="2">
        <v>47.47</v>
      </c>
      <c r="G12" s="2">
        <v>10.54</v>
      </c>
      <c r="H12" s="2">
        <v>-14.82</v>
      </c>
      <c r="I12" s="2">
        <v>72.92</v>
      </c>
    </row>
    <row r="13">
      <c r="A13" s="2" t="s">
        <v>49</v>
      </c>
      <c r="B13" s="2" t="s">
        <v>51</v>
      </c>
      <c r="C13" s="2">
        <v>14.35</v>
      </c>
      <c r="D13" s="2">
        <v>10.77</v>
      </c>
      <c r="E13" s="2">
        <v>27.3</v>
      </c>
      <c r="F13" s="2">
        <v>67.65</v>
      </c>
      <c r="G13" s="2">
        <v>15.02</v>
      </c>
      <c r="H13" s="2">
        <v>-38.05</v>
      </c>
      <c r="I13" s="2">
        <v>69.73</v>
      </c>
    </row>
    <row r="14">
      <c r="A14" s="2" t="s">
        <v>44</v>
      </c>
      <c r="B14" s="2" t="s">
        <v>52</v>
      </c>
      <c r="C14" s="2">
        <v>3.65</v>
      </c>
      <c r="D14" s="2">
        <v>11.75</v>
      </c>
      <c r="E14" s="2">
        <v>27.3</v>
      </c>
      <c r="F14" s="2">
        <v>33.88</v>
      </c>
      <c r="G14" s="2">
        <v>7.52</v>
      </c>
      <c r="H14" s="2">
        <v>-4.34</v>
      </c>
      <c r="I14" s="2">
        <v>52.47</v>
      </c>
    </row>
    <row r="15">
      <c r="A15" s="2" t="s">
        <v>47</v>
      </c>
      <c r="B15" s="2" t="s">
        <v>53</v>
      </c>
      <c r="C15" s="2">
        <v>10.82</v>
      </c>
      <c r="D15" s="2">
        <v>6.1</v>
      </c>
      <c r="E15" s="2">
        <v>27.3</v>
      </c>
      <c r="F15" s="2">
        <v>57.46</v>
      </c>
      <c r="G15" s="2">
        <v>12.75</v>
      </c>
      <c r="H15" s="2">
        <v>-26.13</v>
      </c>
      <c r="I15" s="2">
        <v>61.01</v>
      </c>
    </row>
    <row r="16">
      <c r="A16" s="2" t="s">
        <v>49</v>
      </c>
      <c r="B16" s="2" t="s">
        <v>54</v>
      </c>
      <c r="C16" s="2">
        <v>38.36</v>
      </c>
      <c r="D16" s="2">
        <v>13.58</v>
      </c>
      <c r="E16" s="2">
        <v>0.0</v>
      </c>
      <c r="F16" s="2">
        <v>0.0</v>
      </c>
      <c r="G16" s="2">
        <v>0.0</v>
      </c>
      <c r="H16" s="2">
        <v>0.0</v>
      </c>
      <c r="I16" s="2">
        <v>51.94</v>
      </c>
      <c r="J16" s="19"/>
    </row>
    <row r="17">
      <c r="A17" s="2" t="s">
        <v>49</v>
      </c>
      <c r="B17" s="2" t="s">
        <v>55</v>
      </c>
      <c r="C17" s="2">
        <v>32.76</v>
      </c>
      <c r="D17" s="2">
        <v>12.33</v>
      </c>
      <c r="E17" s="2">
        <v>0.0</v>
      </c>
      <c r="F17" s="2">
        <v>0.0</v>
      </c>
      <c r="G17" s="2">
        <v>0.0</v>
      </c>
      <c r="H17" s="2">
        <v>0.0</v>
      </c>
      <c r="I17" s="2">
        <v>45.09</v>
      </c>
    </row>
    <row r="18">
      <c r="A18" s="2" t="s">
        <v>37</v>
      </c>
      <c r="B18" s="2" t="s">
        <v>56</v>
      </c>
      <c r="C18" s="2">
        <v>59.79</v>
      </c>
      <c r="D18" s="2">
        <v>35.41</v>
      </c>
      <c r="E18" s="2">
        <v>0.0</v>
      </c>
      <c r="F18" s="2">
        <v>0.0</v>
      </c>
      <c r="G18" s="2">
        <v>0.0</v>
      </c>
      <c r="H18" s="2">
        <v>0.0</v>
      </c>
      <c r="I18" s="2">
        <v>95.2</v>
      </c>
    </row>
    <row r="19">
      <c r="A19" s="2" t="s">
        <v>37</v>
      </c>
      <c r="B19" s="2" t="s">
        <v>57</v>
      </c>
      <c r="C19" s="2">
        <v>59.79</v>
      </c>
      <c r="D19" s="2">
        <v>27.64</v>
      </c>
      <c r="E19" s="2">
        <v>0.0</v>
      </c>
      <c r="F19" s="2">
        <v>0.0</v>
      </c>
      <c r="G19" s="2">
        <v>0.0</v>
      </c>
      <c r="H19" s="2">
        <v>0.0</v>
      </c>
      <c r="I19" s="2">
        <v>87.43</v>
      </c>
    </row>
    <row r="20">
      <c r="A20" s="2" t="s">
        <v>58</v>
      </c>
      <c r="B20" s="2" t="s">
        <v>59</v>
      </c>
      <c r="C20" s="2">
        <v>67.36</v>
      </c>
      <c r="D20" s="2">
        <v>22.46</v>
      </c>
      <c r="E20" s="2">
        <v>0.0</v>
      </c>
      <c r="F20" s="2">
        <v>0.0</v>
      </c>
      <c r="G20" s="2">
        <v>0.0</v>
      </c>
      <c r="H20" s="2">
        <v>0.0</v>
      </c>
      <c r="I20" s="2">
        <v>89.82</v>
      </c>
    </row>
    <row r="21">
      <c r="A21" s="2" t="s">
        <v>34</v>
      </c>
      <c r="B21" s="2" t="s">
        <v>60</v>
      </c>
      <c r="C21" s="2">
        <v>304.25</v>
      </c>
      <c r="D21" s="2">
        <v>591.74</v>
      </c>
      <c r="E21" s="2">
        <v>0.0</v>
      </c>
      <c r="F21" s="2">
        <v>0.0</v>
      </c>
      <c r="G21" s="2">
        <v>0.0</v>
      </c>
      <c r="H21" s="2">
        <v>0.0</v>
      </c>
      <c r="I21" s="2">
        <v>896.0</v>
      </c>
    </row>
    <row r="22">
      <c r="A22" s="2" t="s">
        <v>34</v>
      </c>
      <c r="B22" s="2" t="s">
        <v>61</v>
      </c>
      <c r="C22" s="2">
        <v>170.23</v>
      </c>
      <c r="D22" s="2">
        <v>41.87</v>
      </c>
      <c r="E22" s="2">
        <v>0.0</v>
      </c>
      <c r="F22" s="2">
        <v>0.0</v>
      </c>
      <c r="G22" s="2">
        <v>0.0</v>
      </c>
      <c r="H22" s="2">
        <v>0.0</v>
      </c>
      <c r="I22" s="2">
        <v>212.1</v>
      </c>
    </row>
    <row r="23">
      <c r="A23" s="2" t="s">
        <v>34</v>
      </c>
      <c r="B23" s="2" t="s">
        <v>62</v>
      </c>
      <c r="C23" s="2">
        <v>199.74</v>
      </c>
      <c r="D23" s="2">
        <v>41.46</v>
      </c>
      <c r="E23" s="2">
        <v>0.0</v>
      </c>
      <c r="F23" s="2">
        <v>0.0</v>
      </c>
      <c r="G23" s="2">
        <v>0.0</v>
      </c>
      <c r="H23" s="2">
        <v>0.0</v>
      </c>
      <c r="I23" s="2">
        <v>241.2</v>
      </c>
    </row>
    <row r="24">
      <c r="A24" s="2" t="s">
        <v>34</v>
      </c>
      <c r="B24" s="2" t="s">
        <v>63</v>
      </c>
      <c r="C24" s="2">
        <v>136.39</v>
      </c>
      <c r="D24" s="2">
        <v>39.28</v>
      </c>
      <c r="E24" s="2">
        <v>0.0</v>
      </c>
      <c r="F24" s="2">
        <v>0.0</v>
      </c>
      <c r="G24" s="2">
        <v>0.0</v>
      </c>
      <c r="H24" s="2">
        <v>0.0</v>
      </c>
      <c r="I24" s="2">
        <v>175.67</v>
      </c>
    </row>
    <row r="25">
      <c r="A25" s="2" t="s">
        <v>34</v>
      </c>
      <c r="B25" s="2" t="s">
        <v>64</v>
      </c>
      <c r="C25" s="2">
        <v>106.61</v>
      </c>
      <c r="D25" s="2">
        <v>29.29</v>
      </c>
      <c r="E25" s="2">
        <v>0.0</v>
      </c>
      <c r="F25" s="2">
        <v>0.0</v>
      </c>
      <c r="G25" s="2">
        <v>0.0</v>
      </c>
      <c r="H25" s="2">
        <v>0.0</v>
      </c>
      <c r="I25" s="2">
        <v>135.9</v>
      </c>
    </row>
    <row r="26">
      <c r="A26" s="2" t="s">
        <v>34</v>
      </c>
      <c r="B26" s="2" t="s">
        <v>65</v>
      </c>
      <c r="C26" s="2">
        <v>157.47</v>
      </c>
      <c r="D26" s="2">
        <v>27.55</v>
      </c>
      <c r="E26" s="2">
        <v>0.0</v>
      </c>
      <c r="F26" s="2">
        <v>0.0</v>
      </c>
      <c r="G26" s="2">
        <v>0.0</v>
      </c>
      <c r="H26" s="2">
        <v>0.0</v>
      </c>
      <c r="I26" s="2">
        <v>185.02</v>
      </c>
    </row>
    <row r="27">
      <c r="A27" s="2" t="s">
        <v>34</v>
      </c>
      <c r="B27" s="2" t="s">
        <v>66</v>
      </c>
      <c r="C27" s="2">
        <v>78.55</v>
      </c>
      <c r="D27" s="2">
        <v>20.38</v>
      </c>
      <c r="E27" s="2">
        <v>0.0</v>
      </c>
      <c r="F27" s="2">
        <v>0.0</v>
      </c>
      <c r="G27" s="2">
        <v>0.0</v>
      </c>
      <c r="H27" s="2">
        <v>0.0</v>
      </c>
      <c r="I27" s="2">
        <v>98.94</v>
      </c>
    </row>
    <row r="28">
      <c r="A28" s="2" t="s">
        <v>34</v>
      </c>
      <c r="B28" s="2" t="s">
        <v>67</v>
      </c>
      <c r="C28" s="2">
        <v>55.59</v>
      </c>
      <c r="D28" s="2">
        <v>19.69</v>
      </c>
      <c r="E28" s="2">
        <v>0.0</v>
      </c>
      <c r="F28" s="2">
        <v>0.0</v>
      </c>
      <c r="G28" s="2">
        <v>0.0</v>
      </c>
      <c r="H28" s="2">
        <v>0.0</v>
      </c>
      <c r="I28" s="2">
        <v>75.28</v>
      </c>
    </row>
    <row r="29">
      <c r="A29" s="2" t="s">
        <v>34</v>
      </c>
      <c r="B29" s="2" t="s">
        <v>68</v>
      </c>
      <c r="C29" s="2">
        <v>75.87</v>
      </c>
      <c r="D29" s="2">
        <v>12.91</v>
      </c>
      <c r="E29" s="2">
        <v>0.0</v>
      </c>
      <c r="F29" s="2">
        <v>0.0</v>
      </c>
      <c r="G29" s="2">
        <v>0.0</v>
      </c>
      <c r="H29" s="2">
        <v>0.0</v>
      </c>
      <c r="I29" s="2">
        <v>88.78</v>
      </c>
    </row>
    <row r="30">
      <c r="A30" s="2" t="s">
        <v>34</v>
      </c>
      <c r="B30" s="2" t="s">
        <v>69</v>
      </c>
      <c r="C30" s="2">
        <v>56.0</v>
      </c>
      <c r="D30" s="2">
        <v>15.37</v>
      </c>
      <c r="E30" s="2">
        <v>0.0</v>
      </c>
      <c r="F30" s="2">
        <v>0.0</v>
      </c>
      <c r="G30" s="2">
        <v>0.0</v>
      </c>
      <c r="H30" s="2">
        <v>0.0</v>
      </c>
      <c r="I30" s="2">
        <v>71.37</v>
      </c>
    </row>
    <row r="31">
      <c r="A31" s="2" t="s">
        <v>34</v>
      </c>
      <c r="B31" s="2" t="s">
        <v>69</v>
      </c>
      <c r="C31" s="2">
        <v>63.4</v>
      </c>
      <c r="D31" s="2">
        <v>15.61</v>
      </c>
      <c r="E31" s="2">
        <v>0.0</v>
      </c>
      <c r="F31" s="2">
        <v>0.0</v>
      </c>
      <c r="G31" s="2">
        <v>0.0</v>
      </c>
      <c r="H31" s="2">
        <v>0.0</v>
      </c>
      <c r="I31" s="2">
        <v>79.01</v>
      </c>
    </row>
    <row r="32">
      <c r="A32" s="2" t="s">
        <v>34</v>
      </c>
      <c r="B32" s="2" t="s">
        <v>70</v>
      </c>
      <c r="C32" s="2">
        <v>76.88</v>
      </c>
      <c r="D32" s="2">
        <v>14.56</v>
      </c>
      <c r="E32" s="2">
        <v>0.0</v>
      </c>
      <c r="F32" s="2">
        <v>0.0</v>
      </c>
      <c r="G32" s="2">
        <v>0.0</v>
      </c>
      <c r="H32" s="2">
        <v>0.0</v>
      </c>
      <c r="I32" s="2">
        <v>91.44</v>
      </c>
    </row>
    <row r="33">
      <c r="A33" s="2" t="s">
        <v>34</v>
      </c>
      <c r="B33" s="2" t="s">
        <v>71</v>
      </c>
      <c r="C33" s="2">
        <v>37.96</v>
      </c>
      <c r="D33" s="2">
        <v>14.91</v>
      </c>
      <c r="E33" s="2">
        <v>0.0</v>
      </c>
      <c r="F33" s="2">
        <v>0.0</v>
      </c>
      <c r="G33" s="2">
        <v>0.0</v>
      </c>
      <c r="H33" s="2">
        <v>0.0</v>
      </c>
      <c r="I33" s="2">
        <v>52.87</v>
      </c>
    </row>
    <row r="34">
      <c r="A34" s="2" t="s">
        <v>72</v>
      </c>
      <c r="B34" s="2" t="s">
        <v>73</v>
      </c>
      <c r="C34" s="2">
        <v>20.92</v>
      </c>
      <c r="D34" s="2">
        <v>9.84</v>
      </c>
      <c r="E34" s="2">
        <v>0.0</v>
      </c>
      <c r="F34" s="2">
        <v>0.0</v>
      </c>
      <c r="G34" s="2">
        <v>0.0</v>
      </c>
      <c r="H34" s="2">
        <v>0.0</v>
      </c>
      <c r="I34" s="2">
        <v>30.76</v>
      </c>
    </row>
    <row r="35">
      <c r="A35" s="2" t="s">
        <v>34</v>
      </c>
      <c r="B35" s="2" t="s">
        <v>74</v>
      </c>
      <c r="C35" s="2">
        <v>49.58</v>
      </c>
      <c r="D35" s="2">
        <v>9.94</v>
      </c>
      <c r="E35" s="2">
        <v>0.0</v>
      </c>
      <c r="F35" s="2">
        <v>0.0</v>
      </c>
      <c r="G35" s="2">
        <v>0.0</v>
      </c>
      <c r="H35" s="2">
        <v>0.0</v>
      </c>
      <c r="I35" s="2">
        <v>59.52</v>
      </c>
    </row>
    <row r="36">
      <c r="A36" s="2" t="s">
        <v>75</v>
      </c>
      <c r="B36" s="2" t="s">
        <v>76</v>
      </c>
      <c r="C36" s="2">
        <v>37.94</v>
      </c>
      <c r="D36" s="2">
        <v>6.94</v>
      </c>
      <c r="E36" s="2">
        <v>0.0</v>
      </c>
      <c r="F36" s="2">
        <v>0.0</v>
      </c>
      <c r="G36" s="2">
        <v>0.0</v>
      </c>
      <c r="H36" s="2">
        <v>0.0</v>
      </c>
      <c r="I36" s="2">
        <v>44.88</v>
      </c>
    </row>
    <row r="37">
      <c r="A37" s="2" t="s">
        <v>37</v>
      </c>
      <c r="B37" s="2" t="s">
        <v>76</v>
      </c>
      <c r="C37" s="2">
        <v>50.88</v>
      </c>
      <c r="D37" s="2">
        <v>13.23</v>
      </c>
      <c r="E37" s="2">
        <v>0.0</v>
      </c>
      <c r="F37" s="2">
        <v>0.0</v>
      </c>
      <c r="G37" s="2">
        <v>0.0</v>
      </c>
      <c r="H37" s="2">
        <v>0.0</v>
      </c>
      <c r="I37" s="2">
        <v>64.11</v>
      </c>
    </row>
    <row r="38">
      <c r="A38" s="2" t="s">
        <v>37</v>
      </c>
      <c r="B38" s="2" t="s">
        <v>76</v>
      </c>
      <c r="C38" s="2">
        <v>47.61</v>
      </c>
      <c r="D38" s="2">
        <v>10.29</v>
      </c>
      <c r="E38" s="2">
        <v>0.0</v>
      </c>
      <c r="F38" s="2">
        <v>0.0</v>
      </c>
      <c r="G38" s="2">
        <v>0.0</v>
      </c>
      <c r="H38" s="2">
        <v>0.0</v>
      </c>
      <c r="I38" s="2">
        <v>57.9</v>
      </c>
    </row>
    <row r="39">
      <c r="A39" s="2" t="s">
        <v>49</v>
      </c>
      <c r="B39" s="2" t="s">
        <v>77</v>
      </c>
      <c r="C39" s="2">
        <v>22.88</v>
      </c>
      <c r="D39" s="2">
        <v>6.3</v>
      </c>
      <c r="E39" s="2">
        <v>0.0</v>
      </c>
      <c r="F39" s="2">
        <v>0.0</v>
      </c>
      <c r="G39" s="2">
        <v>0.0</v>
      </c>
      <c r="H39" s="2">
        <v>0.0</v>
      </c>
      <c r="I39" s="2">
        <v>29.18</v>
      </c>
    </row>
    <row r="40">
      <c r="A40" s="2" t="s">
        <v>37</v>
      </c>
      <c r="B40" s="2" t="s">
        <v>77</v>
      </c>
      <c r="C40" s="2">
        <v>60.63</v>
      </c>
      <c r="D40" s="2">
        <v>17.71</v>
      </c>
      <c r="E40" s="2">
        <v>0.0</v>
      </c>
      <c r="F40" s="2">
        <v>0.0</v>
      </c>
      <c r="G40" s="2">
        <v>0.0</v>
      </c>
      <c r="H40" s="2">
        <v>0.0</v>
      </c>
      <c r="I40" s="2">
        <v>78.33</v>
      </c>
    </row>
    <row r="41">
      <c r="A41" s="2" t="s">
        <v>37</v>
      </c>
      <c r="B41" s="2" t="s">
        <v>78</v>
      </c>
      <c r="C41" s="2">
        <v>48.58</v>
      </c>
      <c r="D41" s="2">
        <v>19.96</v>
      </c>
      <c r="E41" s="2">
        <v>0.0</v>
      </c>
      <c r="F41" s="2">
        <v>0.0</v>
      </c>
      <c r="G41" s="2">
        <v>0.0</v>
      </c>
      <c r="H41" s="2">
        <v>0.0</v>
      </c>
      <c r="I41" s="2">
        <v>68.54</v>
      </c>
    </row>
    <row r="42">
      <c r="A42" s="2" t="s">
        <v>58</v>
      </c>
      <c r="B42" s="2" t="s">
        <v>79</v>
      </c>
      <c r="C42" s="2">
        <v>38.35</v>
      </c>
      <c r="D42" s="2">
        <v>17.73</v>
      </c>
      <c r="E42" s="2">
        <v>0.0</v>
      </c>
      <c r="F42" s="2">
        <v>0.0</v>
      </c>
      <c r="G42" s="2">
        <v>0.0</v>
      </c>
      <c r="H42" s="2">
        <v>0.0</v>
      </c>
      <c r="I42" s="2">
        <v>56.08</v>
      </c>
    </row>
    <row r="43">
      <c r="A43" s="2" t="s">
        <v>80</v>
      </c>
      <c r="B43" s="2" t="s">
        <v>79</v>
      </c>
      <c r="C43" s="2">
        <v>25.93</v>
      </c>
      <c r="D43" s="2">
        <v>15.23</v>
      </c>
      <c r="E43" s="2">
        <v>0.0</v>
      </c>
      <c r="F43" s="2">
        <v>0.0</v>
      </c>
      <c r="G43" s="2">
        <v>0.0</v>
      </c>
      <c r="H43" s="2">
        <v>0.0</v>
      </c>
      <c r="I43" s="2">
        <v>41.17</v>
      </c>
    </row>
    <row r="44">
      <c r="A44" s="2" t="s">
        <v>81</v>
      </c>
      <c r="B44" s="2" t="s">
        <v>82</v>
      </c>
      <c r="C44" s="2">
        <v>103.49</v>
      </c>
      <c r="D44" s="2">
        <v>2.1</v>
      </c>
      <c r="E44" s="2">
        <v>0.0</v>
      </c>
      <c r="F44" s="2">
        <v>0.0</v>
      </c>
      <c r="G44" s="2">
        <v>0.0</v>
      </c>
      <c r="H44" s="2">
        <v>0.0</v>
      </c>
      <c r="I44" s="2">
        <v>105.59</v>
      </c>
    </row>
    <row r="45">
      <c r="A45" s="2" t="s">
        <v>34</v>
      </c>
      <c r="B45" s="2" t="s">
        <v>83</v>
      </c>
      <c r="C45" s="2">
        <v>80.49</v>
      </c>
      <c r="D45" s="2">
        <v>21.09</v>
      </c>
      <c r="E45" s="2">
        <v>0.0</v>
      </c>
      <c r="F45" s="2">
        <v>0.0</v>
      </c>
      <c r="G45" s="2">
        <v>0.0</v>
      </c>
      <c r="H45" s="2">
        <v>0.0</v>
      </c>
      <c r="I45" s="2">
        <v>101.58</v>
      </c>
    </row>
    <row r="46">
      <c r="A46" s="2" t="s">
        <v>49</v>
      </c>
      <c r="B46" s="2" t="s">
        <v>84</v>
      </c>
      <c r="C46" s="2">
        <v>66.66</v>
      </c>
      <c r="D46" s="2">
        <v>11.1</v>
      </c>
      <c r="E46" s="2">
        <v>0.0</v>
      </c>
      <c r="F46" s="2">
        <v>0.0</v>
      </c>
      <c r="G46" s="2">
        <v>0.0</v>
      </c>
      <c r="H46" s="2">
        <v>0.0</v>
      </c>
      <c r="I46" s="2">
        <v>77.76</v>
      </c>
    </row>
    <row r="47">
      <c r="A47" s="2" t="s">
        <v>80</v>
      </c>
      <c r="B47" s="2" t="s">
        <v>85</v>
      </c>
      <c r="C47" s="2">
        <v>64.33</v>
      </c>
      <c r="D47" s="2">
        <v>25.17</v>
      </c>
      <c r="E47" s="2">
        <v>0.0</v>
      </c>
      <c r="F47" s="2">
        <v>0.0</v>
      </c>
      <c r="G47" s="2">
        <v>0.0</v>
      </c>
      <c r="H47" s="2">
        <v>0.0</v>
      </c>
      <c r="I47" s="2">
        <v>89.5</v>
      </c>
    </row>
    <row r="48">
      <c r="A48" s="2" t="s">
        <v>34</v>
      </c>
      <c r="B48" s="2" t="s">
        <v>86</v>
      </c>
      <c r="C48" s="2">
        <v>54.46</v>
      </c>
      <c r="D48" s="2">
        <v>16.52</v>
      </c>
      <c r="E48" s="2">
        <v>0.0</v>
      </c>
      <c r="F48" s="2">
        <v>0.0</v>
      </c>
      <c r="G48" s="2">
        <v>0.0</v>
      </c>
      <c r="H48" s="2">
        <v>0.0</v>
      </c>
      <c r="I48" s="2">
        <v>70.98</v>
      </c>
    </row>
    <row r="49">
      <c r="A49" s="2" t="s">
        <v>72</v>
      </c>
      <c r="B49" s="2" t="s">
        <v>87</v>
      </c>
      <c r="C49" s="2">
        <v>98.7</v>
      </c>
      <c r="D49" s="2">
        <v>41.75</v>
      </c>
      <c r="E49" s="2">
        <v>0.0</v>
      </c>
      <c r="F49" s="2">
        <v>0.0</v>
      </c>
      <c r="G49" s="2">
        <v>0.0</v>
      </c>
      <c r="H49" s="2">
        <v>0.0</v>
      </c>
      <c r="I49" s="2">
        <v>140.45</v>
      </c>
    </row>
    <row r="50">
      <c r="A50" s="2" t="s">
        <v>34</v>
      </c>
      <c r="B50" s="2" t="s">
        <v>88</v>
      </c>
      <c r="C50" s="2">
        <v>75.46</v>
      </c>
      <c r="D50" s="2">
        <v>18.28</v>
      </c>
      <c r="E50" s="2">
        <v>0.0</v>
      </c>
      <c r="F50" s="2">
        <v>0.0</v>
      </c>
      <c r="G50" s="2">
        <v>0.0</v>
      </c>
      <c r="H50" s="2">
        <v>0.0</v>
      </c>
      <c r="I50" s="2">
        <v>93.74</v>
      </c>
    </row>
    <row r="51">
      <c r="A51" s="2" t="s">
        <v>81</v>
      </c>
      <c r="B51" s="2" t="s">
        <v>89</v>
      </c>
      <c r="C51" s="2">
        <v>83.94</v>
      </c>
      <c r="D51" s="2">
        <v>20.34</v>
      </c>
      <c r="E51" s="2">
        <v>0.0</v>
      </c>
      <c r="F51" s="2">
        <v>0.0</v>
      </c>
      <c r="G51" s="2">
        <v>0.0</v>
      </c>
      <c r="H51" s="2">
        <v>0.0</v>
      </c>
      <c r="I51" s="2">
        <v>104.28</v>
      </c>
    </row>
    <row r="52">
      <c r="A52" s="2" t="s">
        <v>58</v>
      </c>
      <c r="B52" s="2" t="s">
        <v>89</v>
      </c>
      <c r="C52" s="2">
        <v>49.67</v>
      </c>
      <c r="D52" s="2">
        <v>24.31</v>
      </c>
      <c r="E52" s="2">
        <v>0.0</v>
      </c>
      <c r="F52" s="2">
        <v>0.0</v>
      </c>
      <c r="G52" s="2">
        <v>0.0</v>
      </c>
      <c r="H52" s="2">
        <v>0.0</v>
      </c>
      <c r="I52" s="2">
        <v>73.98</v>
      </c>
    </row>
    <row r="53">
      <c r="A53" s="2" t="s">
        <v>80</v>
      </c>
      <c r="B53" s="2" t="s">
        <v>90</v>
      </c>
      <c r="C53" s="2">
        <v>63.66</v>
      </c>
      <c r="D53" s="2">
        <v>22.73</v>
      </c>
      <c r="E53" s="2">
        <v>0.0</v>
      </c>
      <c r="F53" s="2">
        <v>0.0</v>
      </c>
      <c r="G53" s="2">
        <v>0.0</v>
      </c>
      <c r="H53" s="2">
        <v>0.0</v>
      </c>
      <c r="I53" s="2">
        <v>86.39</v>
      </c>
    </row>
    <row r="54">
      <c r="A54" s="2" t="s">
        <v>81</v>
      </c>
      <c r="B54" s="2" t="s">
        <v>91</v>
      </c>
      <c r="C54" s="2">
        <v>138.16</v>
      </c>
      <c r="D54" s="2">
        <v>3.53</v>
      </c>
      <c r="E54" s="2">
        <v>0.0</v>
      </c>
      <c r="F54" s="2">
        <v>0.0</v>
      </c>
      <c r="G54" s="2">
        <v>0.0</v>
      </c>
      <c r="H54" s="2">
        <v>0.0</v>
      </c>
      <c r="I54" s="2">
        <v>141.69</v>
      </c>
    </row>
    <row r="55">
      <c r="A55" s="2" t="s">
        <v>34</v>
      </c>
      <c r="B55" s="2" t="s">
        <v>91</v>
      </c>
      <c r="C55" s="2">
        <v>109.75</v>
      </c>
      <c r="D55" s="2">
        <v>164.82</v>
      </c>
      <c r="E55" s="2">
        <v>0.0</v>
      </c>
      <c r="F55" s="2">
        <v>0.0</v>
      </c>
      <c r="G55" s="2">
        <v>0.0</v>
      </c>
      <c r="H55" s="2">
        <v>0.0</v>
      </c>
      <c r="I55" s="2">
        <v>274.57</v>
      </c>
    </row>
    <row r="56">
      <c r="A56" s="2" t="s">
        <v>34</v>
      </c>
      <c r="B56" s="2" t="s">
        <v>92</v>
      </c>
      <c r="C56" s="2">
        <v>82.2</v>
      </c>
      <c r="D56" s="2">
        <v>57.53</v>
      </c>
      <c r="E56" s="2">
        <v>0.0</v>
      </c>
      <c r="F56" s="2">
        <v>0.0</v>
      </c>
      <c r="G56" s="2">
        <v>0.0</v>
      </c>
      <c r="H56" s="2">
        <v>0.0</v>
      </c>
      <c r="I56" s="2">
        <v>139.73</v>
      </c>
    </row>
    <row r="57">
      <c r="A57" s="2" t="s">
        <v>49</v>
      </c>
      <c r="B57" s="2" t="s">
        <v>93</v>
      </c>
      <c r="C57" s="2">
        <v>100.22</v>
      </c>
      <c r="D57" s="2">
        <v>14.1</v>
      </c>
      <c r="E57" s="2">
        <v>0.0</v>
      </c>
      <c r="F57" s="2">
        <v>0.0</v>
      </c>
      <c r="G57" s="2">
        <v>0.0</v>
      </c>
      <c r="H57" s="2">
        <v>0.0</v>
      </c>
      <c r="I57" s="2">
        <v>114.32</v>
      </c>
    </row>
    <row r="58">
      <c r="A58" s="2" t="s">
        <v>58</v>
      </c>
      <c r="B58" s="2" t="s">
        <v>94</v>
      </c>
      <c r="C58" s="2">
        <v>99.33</v>
      </c>
      <c r="D58" s="2">
        <v>24.31</v>
      </c>
      <c r="E58" s="2">
        <v>0.0</v>
      </c>
      <c r="F58" s="2">
        <v>0.0</v>
      </c>
      <c r="G58" s="2">
        <v>0.0</v>
      </c>
      <c r="H58" s="2">
        <v>0.0</v>
      </c>
      <c r="I58" s="2">
        <v>123.65</v>
      </c>
    </row>
    <row r="59">
      <c r="A59" s="2" t="s">
        <v>37</v>
      </c>
      <c r="B59" s="2" t="s">
        <v>94</v>
      </c>
      <c r="C59" s="2">
        <v>143.81</v>
      </c>
      <c r="D59" s="2">
        <v>15.34</v>
      </c>
      <c r="E59" s="2">
        <v>0.0</v>
      </c>
      <c r="F59" s="2">
        <v>0.0</v>
      </c>
      <c r="G59" s="2">
        <v>0.0</v>
      </c>
      <c r="H59" s="2">
        <v>0.0</v>
      </c>
      <c r="I59" s="2">
        <v>159.15</v>
      </c>
    </row>
    <row r="60">
      <c r="A60" s="2" t="s">
        <v>37</v>
      </c>
      <c r="B60" s="2" t="s">
        <v>94</v>
      </c>
      <c r="C60" s="2">
        <v>112.23</v>
      </c>
      <c r="D60" s="2">
        <v>13.65</v>
      </c>
      <c r="E60" s="2">
        <v>0.0</v>
      </c>
      <c r="F60" s="2">
        <v>0.0</v>
      </c>
      <c r="G60" s="2">
        <v>0.0</v>
      </c>
      <c r="H60" s="2">
        <v>0.0</v>
      </c>
      <c r="I60" s="2">
        <v>125.88</v>
      </c>
    </row>
    <row r="61">
      <c r="A61" s="2" t="s">
        <v>37</v>
      </c>
      <c r="B61" s="2" t="s">
        <v>94</v>
      </c>
      <c r="C61" s="2">
        <v>81.35</v>
      </c>
      <c r="D61" s="2">
        <v>21.13</v>
      </c>
      <c r="E61" s="2">
        <v>0.0</v>
      </c>
      <c r="F61" s="2">
        <v>0.0</v>
      </c>
      <c r="G61" s="2">
        <v>0.0</v>
      </c>
      <c r="H61" s="2">
        <v>0.0</v>
      </c>
      <c r="I61" s="2">
        <v>102.48</v>
      </c>
    </row>
    <row r="62">
      <c r="A62" s="2" t="s">
        <v>95</v>
      </c>
      <c r="B62" s="2" t="s">
        <v>96</v>
      </c>
      <c r="C62" s="2">
        <v>65.0</v>
      </c>
      <c r="D62" s="2">
        <v>43.18</v>
      </c>
      <c r="E62" s="2">
        <v>0.0</v>
      </c>
      <c r="F62" s="2">
        <v>0.0</v>
      </c>
      <c r="G62" s="2">
        <v>0.0</v>
      </c>
      <c r="H62" s="2">
        <v>0.0</v>
      </c>
      <c r="I62" s="2">
        <v>108.18</v>
      </c>
    </row>
    <row r="63">
      <c r="A63" s="2" t="s">
        <v>34</v>
      </c>
      <c r="B63" s="2" t="s">
        <v>97</v>
      </c>
      <c r="C63" s="2">
        <v>43.46</v>
      </c>
      <c r="D63" s="2">
        <v>14.62</v>
      </c>
      <c r="E63" s="2">
        <v>0.0</v>
      </c>
      <c r="F63" s="2">
        <v>0.0</v>
      </c>
      <c r="G63" s="2">
        <v>0.0</v>
      </c>
      <c r="H63" s="2">
        <v>0.0</v>
      </c>
      <c r="I63" s="2">
        <v>58.09</v>
      </c>
    </row>
    <row r="64">
      <c r="A64" s="2" t="s">
        <v>34</v>
      </c>
      <c r="B64" s="2" t="s">
        <v>97</v>
      </c>
      <c r="C64" s="2">
        <v>35.36</v>
      </c>
      <c r="D64" s="2">
        <v>27.59</v>
      </c>
      <c r="E64" s="2">
        <v>0.0</v>
      </c>
      <c r="F64" s="2">
        <v>0.0</v>
      </c>
      <c r="G64" s="2">
        <v>0.0</v>
      </c>
      <c r="H64" s="2">
        <v>0.0</v>
      </c>
      <c r="I64" s="2">
        <v>62.96</v>
      </c>
    </row>
    <row r="65">
      <c r="A65" s="2" t="s">
        <v>37</v>
      </c>
      <c r="B65" s="2" t="s">
        <v>98</v>
      </c>
      <c r="C65" s="2">
        <v>77.43</v>
      </c>
      <c r="D65" s="2">
        <v>12.78</v>
      </c>
      <c r="E65" s="2">
        <v>0.0</v>
      </c>
      <c r="F65" s="2">
        <v>0.0</v>
      </c>
      <c r="G65" s="2">
        <v>0.0</v>
      </c>
      <c r="H65" s="2">
        <v>0.0</v>
      </c>
      <c r="I65" s="2">
        <v>90.22</v>
      </c>
    </row>
    <row r="66">
      <c r="A66" s="2" t="s">
        <v>81</v>
      </c>
      <c r="B66" s="2" t="s">
        <v>99</v>
      </c>
      <c r="C66" s="2">
        <v>74.98</v>
      </c>
      <c r="D66" s="2">
        <v>11.06</v>
      </c>
      <c r="E66" s="2">
        <v>0.0</v>
      </c>
      <c r="F66" s="2">
        <v>0.0</v>
      </c>
      <c r="G66" s="2">
        <v>0.0</v>
      </c>
      <c r="H66" s="2">
        <v>0.0</v>
      </c>
      <c r="I66" s="2">
        <v>86.05</v>
      </c>
    </row>
    <row r="67">
      <c r="A67" s="2" t="s">
        <v>58</v>
      </c>
      <c r="B67" s="2" t="s">
        <v>100</v>
      </c>
      <c r="C67" s="2">
        <v>30.42</v>
      </c>
      <c r="D67" s="2">
        <v>3.52</v>
      </c>
      <c r="E67" s="2">
        <v>0.0</v>
      </c>
      <c r="F67" s="2">
        <v>0.0</v>
      </c>
      <c r="G67" s="2">
        <v>0.0</v>
      </c>
      <c r="H67" s="2">
        <v>0.0</v>
      </c>
      <c r="I67" s="2">
        <v>33.94</v>
      </c>
    </row>
    <row r="68">
      <c r="A68" s="2" t="s">
        <v>49</v>
      </c>
      <c r="B68" s="2" t="s">
        <v>101</v>
      </c>
      <c r="C68" s="2">
        <v>34.14</v>
      </c>
      <c r="D68" s="2">
        <v>6.97</v>
      </c>
      <c r="E68" s="2">
        <v>0.0</v>
      </c>
      <c r="F68" s="2">
        <v>0.0</v>
      </c>
      <c r="G68" s="2">
        <v>0.0</v>
      </c>
      <c r="H68" s="2">
        <v>0.0</v>
      </c>
      <c r="I68" s="2">
        <v>41.11</v>
      </c>
    </row>
    <row r="69">
      <c r="A69" s="2" t="s">
        <v>80</v>
      </c>
      <c r="B69" s="2" t="s">
        <v>101</v>
      </c>
      <c r="C69" s="2">
        <v>59.81</v>
      </c>
      <c r="D69" s="2">
        <v>20.16</v>
      </c>
      <c r="E69" s="2">
        <v>0.0</v>
      </c>
      <c r="F69" s="2">
        <v>0.0</v>
      </c>
      <c r="G69" s="2">
        <v>0.0</v>
      </c>
      <c r="H69" s="2">
        <v>0.0</v>
      </c>
      <c r="I69" s="2">
        <v>79.97</v>
      </c>
    </row>
    <row r="70">
      <c r="A70" s="2" t="s">
        <v>49</v>
      </c>
      <c r="B70" s="2" t="s">
        <v>101</v>
      </c>
      <c r="C70" s="2">
        <v>35.87</v>
      </c>
      <c r="D70" s="2">
        <v>7.69</v>
      </c>
      <c r="E70" s="2">
        <v>0.0</v>
      </c>
      <c r="F70" s="2">
        <v>0.0</v>
      </c>
      <c r="G70" s="2">
        <v>0.0</v>
      </c>
      <c r="H70" s="2">
        <v>0.0</v>
      </c>
      <c r="I70" s="2">
        <v>43.56</v>
      </c>
    </row>
    <row r="73">
      <c r="A73" s="13" t="s">
        <v>17</v>
      </c>
    </row>
    <row r="74">
      <c r="A74" s="20" t="s">
        <v>102</v>
      </c>
    </row>
  </sheetData>
  <hyperlinks>
    <hyperlink r:id="rId1" ref="A7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1" t="s">
        <v>103</v>
      </c>
      <c r="B1" s="22" t="s">
        <v>104</v>
      </c>
      <c r="C1" s="22" t="s">
        <v>105</v>
      </c>
      <c r="D1" s="22" t="s">
        <v>106</v>
      </c>
      <c r="E1" s="22" t="s">
        <v>107</v>
      </c>
      <c r="F1" s="23"/>
      <c r="G1" s="23"/>
    </row>
    <row r="2">
      <c r="A2" s="24" t="s">
        <v>108</v>
      </c>
      <c r="B2" s="25">
        <v>1392719.141</v>
      </c>
      <c r="C2" s="25">
        <v>570917.783</v>
      </c>
      <c r="D2" s="26">
        <f t="shared" ref="D2:D43" si="1">B2/(B2+C2)</f>
        <v>0.7092549157</v>
      </c>
      <c r="E2" s="26">
        <f t="shared" ref="E2:E43" si="2">C2/(B2+C2)</f>
        <v>0.2907450843</v>
      </c>
      <c r="F2" s="23"/>
      <c r="G2" s="13" t="s">
        <v>109</v>
      </c>
    </row>
    <row r="3">
      <c r="A3" s="24" t="s">
        <v>110</v>
      </c>
      <c r="B3" s="27">
        <v>1145015.169</v>
      </c>
      <c r="C3" s="27">
        <v>513133.143</v>
      </c>
      <c r="D3" s="26">
        <f t="shared" si="1"/>
        <v>0.6905384523</v>
      </c>
      <c r="E3" s="26">
        <f t="shared" si="2"/>
        <v>0.3094615477</v>
      </c>
      <c r="F3" s="23"/>
      <c r="G3" s="28" t="s">
        <v>111</v>
      </c>
    </row>
    <row r="4">
      <c r="A4" s="24" t="s">
        <v>37</v>
      </c>
      <c r="B4" s="25">
        <v>43191.36</v>
      </c>
      <c r="C4" s="25">
        <v>20225.16</v>
      </c>
      <c r="D4" s="26">
        <f t="shared" si="1"/>
        <v>0.681074269</v>
      </c>
      <c r="E4" s="26">
        <f t="shared" si="2"/>
        <v>0.318925731</v>
      </c>
      <c r="F4" s="23"/>
      <c r="G4" s="29"/>
    </row>
    <row r="5">
      <c r="A5" s="24" t="s">
        <v>112</v>
      </c>
      <c r="B5" s="27">
        <v>5160.82</v>
      </c>
      <c r="C5" s="27">
        <v>5279.753</v>
      </c>
      <c r="D5" s="26">
        <f t="shared" si="1"/>
        <v>0.4943042877</v>
      </c>
      <c r="E5" s="26">
        <f t="shared" si="2"/>
        <v>0.5056957123</v>
      </c>
      <c r="F5" s="23"/>
      <c r="G5" s="13"/>
    </row>
    <row r="6">
      <c r="A6" s="24" t="s">
        <v>113</v>
      </c>
      <c r="B6" s="25">
        <v>2165.522</v>
      </c>
      <c r="C6" s="25">
        <v>8337.47</v>
      </c>
      <c r="D6" s="26">
        <f t="shared" si="1"/>
        <v>0.2061814386</v>
      </c>
      <c r="E6" s="26">
        <f t="shared" si="2"/>
        <v>0.7938185614</v>
      </c>
      <c r="F6" s="23"/>
    </row>
    <row r="7">
      <c r="A7" s="24" t="s">
        <v>49</v>
      </c>
      <c r="B7" s="27">
        <v>57796.081</v>
      </c>
      <c r="C7" s="27">
        <v>4712.144</v>
      </c>
      <c r="D7" s="26">
        <f t="shared" si="1"/>
        <v>0.9246156166</v>
      </c>
      <c r="E7" s="26">
        <f t="shared" si="2"/>
        <v>0.07538438342</v>
      </c>
      <c r="F7" s="23"/>
    </row>
    <row r="8">
      <c r="A8" s="24" t="s">
        <v>114</v>
      </c>
      <c r="B8" s="25">
        <v>412729.2</v>
      </c>
      <c r="C8" s="25">
        <v>177624.0</v>
      </c>
      <c r="D8" s="26">
        <f t="shared" si="1"/>
        <v>0.6991224914</v>
      </c>
      <c r="E8" s="26">
        <f t="shared" si="2"/>
        <v>0.3008775086</v>
      </c>
      <c r="F8" s="23"/>
      <c r="G8" s="23"/>
    </row>
    <row r="9">
      <c r="A9" s="24" t="s">
        <v>115</v>
      </c>
      <c r="B9" s="27">
        <v>2638.8</v>
      </c>
      <c r="C9" s="27">
        <v>1273.212</v>
      </c>
      <c r="D9" s="26">
        <f t="shared" si="1"/>
        <v>0.6745378082</v>
      </c>
      <c r="E9" s="26">
        <f t="shared" si="2"/>
        <v>0.3254621918</v>
      </c>
      <c r="F9" s="23"/>
      <c r="G9" s="23"/>
    </row>
    <row r="10">
      <c r="A10" s="24" t="s">
        <v>116</v>
      </c>
      <c r="B10" s="25">
        <v>35193.283</v>
      </c>
      <c r="C10" s="30">
        <v>334.728</v>
      </c>
      <c r="D10" s="26">
        <f t="shared" si="1"/>
        <v>0.9905784762</v>
      </c>
      <c r="E10" s="26">
        <f t="shared" si="2"/>
        <v>0.009421523766</v>
      </c>
      <c r="F10" s="23"/>
      <c r="G10" s="23"/>
    </row>
    <row r="11">
      <c r="A11" s="24" t="s">
        <v>117</v>
      </c>
      <c r="B11" s="27">
        <v>37738.732</v>
      </c>
      <c r="C11" s="27">
        <v>18903.521</v>
      </c>
      <c r="D11" s="26">
        <f t="shared" si="1"/>
        <v>0.6662646699</v>
      </c>
      <c r="E11" s="26">
        <f t="shared" si="2"/>
        <v>0.3337353301</v>
      </c>
      <c r="F11" s="23"/>
      <c r="G11" s="23"/>
    </row>
    <row r="12">
      <c r="A12" s="24" t="s">
        <v>118</v>
      </c>
      <c r="B12" s="25">
        <v>223419.6</v>
      </c>
      <c r="C12" s="25">
        <v>78919.2</v>
      </c>
      <c r="D12" s="26">
        <f t="shared" si="1"/>
        <v>0.7389709822</v>
      </c>
      <c r="E12" s="26">
        <f t="shared" si="2"/>
        <v>0.2610290178</v>
      </c>
      <c r="F12" s="23"/>
      <c r="G12" s="23"/>
    </row>
    <row r="13">
      <c r="A13" s="24" t="s">
        <v>58</v>
      </c>
      <c r="B13" s="27">
        <v>132592.867</v>
      </c>
      <c r="C13" s="27">
        <v>56636.77</v>
      </c>
      <c r="D13" s="26">
        <f t="shared" si="1"/>
        <v>0.7006982051</v>
      </c>
      <c r="E13" s="26">
        <f t="shared" si="2"/>
        <v>0.2993017949</v>
      </c>
      <c r="F13" s="23"/>
      <c r="G13" s="23"/>
    </row>
    <row r="14">
      <c r="A14" s="24" t="s">
        <v>119</v>
      </c>
      <c r="B14" s="25">
        <v>7422.48</v>
      </c>
      <c r="C14" s="30">
        <v>536.04</v>
      </c>
      <c r="D14" s="26">
        <f t="shared" si="1"/>
        <v>0.9326457683</v>
      </c>
      <c r="E14" s="26">
        <f t="shared" si="2"/>
        <v>0.06735423169</v>
      </c>
      <c r="F14" s="23"/>
      <c r="G14" s="23"/>
    </row>
    <row r="15">
      <c r="A15" s="24" t="s">
        <v>34</v>
      </c>
      <c r="B15" s="27">
        <v>75338.291</v>
      </c>
      <c r="C15" s="27">
        <v>90140.364</v>
      </c>
      <c r="D15" s="26">
        <f t="shared" si="1"/>
        <v>0.4552749779</v>
      </c>
      <c r="E15" s="26">
        <f t="shared" si="2"/>
        <v>0.5447250221</v>
      </c>
      <c r="F15" s="23"/>
      <c r="G15" s="23"/>
    </row>
    <row r="16">
      <c r="A16" s="24" t="s">
        <v>120</v>
      </c>
      <c r="B16" s="30">
        <v>887.321</v>
      </c>
      <c r="C16" s="25">
        <v>1686.017</v>
      </c>
      <c r="D16" s="26">
        <f t="shared" si="1"/>
        <v>0.3448132348</v>
      </c>
      <c r="E16" s="26">
        <f t="shared" si="2"/>
        <v>0.6551867652</v>
      </c>
      <c r="F16" s="23"/>
      <c r="G16" s="23"/>
    </row>
    <row r="17">
      <c r="A17" s="24" t="s">
        <v>121</v>
      </c>
      <c r="B17" s="31">
        <v>509.17</v>
      </c>
      <c r="C17" s="31">
        <v>24.469</v>
      </c>
      <c r="D17" s="26">
        <f t="shared" si="1"/>
        <v>0.9541469046</v>
      </c>
      <c r="E17" s="26">
        <f t="shared" si="2"/>
        <v>0.04585309544</v>
      </c>
      <c r="F17" s="23"/>
      <c r="G17" s="23"/>
    </row>
    <row r="18">
      <c r="A18" s="24" t="s">
        <v>122</v>
      </c>
      <c r="B18" s="25">
        <v>4902.12</v>
      </c>
      <c r="C18" s="30">
        <v>686.88</v>
      </c>
      <c r="D18" s="26">
        <f t="shared" si="1"/>
        <v>0.8771014493</v>
      </c>
      <c r="E18" s="26">
        <f t="shared" si="2"/>
        <v>0.1228985507</v>
      </c>
      <c r="F18" s="23"/>
      <c r="G18" s="23"/>
    </row>
    <row r="19">
      <c r="A19" s="24" t="s">
        <v>123</v>
      </c>
      <c r="B19" s="27">
        <v>1131.527</v>
      </c>
      <c r="C19" s="31">
        <v>648.677</v>
      </c>
      <c r="D19" s="26">
        <f t="shared" si="1"/>
        <v>0.6356164799</v>
      </c>
      <c r="E19" s="26">
        <f t="shared" si="2"/>
        <v>0.3643835201</v>
      </c>
      <c r="F19" s="23"/>
      <c r="G19" s="23"/>
    </row>
    <row r="20">
      <c r="A20" s="24" t="s">
        <v>81</v>
      </c>
      <c r="B20" s="25">
        <v>2390.4</v>
      </c>
      <c r="C20" s="25">
        <v>13665.6</v>
      </c>
      <c r="D20" s="26">
        <f t="shared" si="1"/>
        <v>0.1488789238</v>
      </c>
      <c r="E20" s="26">
        <f t="shared" si="2"/>
        <v>0.8511210762</v>
      </c>
      <c r="F20" s="23"/>
      <c r="G20" s="23"/>
    </row>
    <row r="21">
      <c r="A21" s="24" t="s">
        <v>124</v>
      </c>
      <c r="B21" s="31">
        <v>0.209</v>
      </c>
      <c r="C21" s="31">
        <v>921.406</v>
      </c>
      <c r="D21" s="26">
        <f t="shared" si="1"/>
        <v>0.0002267758229</v>
      </c>
      <c r="E21" s="26">
        <f t="shared" si="2"/>
        <v>0.9997732242</v>
      </c>
      <c r="F21" s="23"/>
      <c r="G21" s="23"/>
    </row>
    <row r="22">
      <c r="A22" s="24" t="s">
        <v>80</v>
      </c>
      <c r="B22" s="25">
        <v>64817.471</v>
      </c>
      <c r="C22" s="25">
        <v>41383.67</v>
      </c>
      <c r="D22" s="26">
        <f t="shared" si="1"/>
        <v>0.6103274446</v>
      </c>
      <c r="E22" s="26">
        <f t="shared" si="2"/>
        <v>0.3896725554</v>
      </c>
      <c r="F22" s="23"/>
      <c r="G22" s="23"/>
    </row>
    <row r="23">
      <c r="A23" s="24" t="s">
        <v>95</v>
      </c>
      <c r="B23" s="27">
        <v>24264.151</v>
      </c>
      <c r="C23" s="27">
        <v>10017.367</v>
      </c>
      <c r="D23" s="26">
        <f t="shared" si="1"/>
        <v>0.7077910319</v>
      </c>
      <c r="E23" s="26">
        <f t="shared" si="2"/>
        <v>0.2922089681</v>
      </c>
      <c r="F23" s="23"/>
      <c r="G23" s="23"/>
    </row>
    <row r="24">
      <c r="A24" s="24" t="s">
        <v>125</v>
      </c>
      <c r="B24" s="25">
        <v>58440.769</v>
      </c>
      <c r="C24" s="25">
        <v>14164.013</v>
      </c>
      <c r="D24" s="26">
        <f t="shared" si="1"/>
        <v>0.8049162519</v>
      </c>
      <c r="E24" s="26">
        <f t="shared" si="2"/>
        <v>0.1950837481</v>
      </c>
      <c r="F24" s="23"/>
      <c r="G24" s="23"/>
    </row>
    <row r="25">
      <c r="A25" s="24" t="s">
        <v>126</v>
      </c>
      <c r="B25" s="27">
        <v>47576.21</v>
      </c>
      <c r="C25" s="27">
        <v>8053.79</v>
      </c>
      <c r="D25" s="26">
        <f t="shared" si="1"/>
        <v>0.8552257775</v>
      </c>
      <c r="E25" s="26">
        <f t="shared" si="2"/>
        <v>0.1447742225</v>
      </c>
      <c r="F25" s="23"/>
      <c r="G25" s="23"/>
    </row>
    <row r="26">
      <c r="A26" s="24" t="s">
        <v>44</v>
      </c>
      <c r="B26" s="25">
        <v>23671.98</v>
      </c>
      <c r="C26" s="25">
        <v>6132.06</v>
      </c>
      <c r="D26" s="26">
        <f t="shared" si="1"/>
        <v>0.7942540676</v>
      </c>
      <c r="E26" s="26">
        <f t="shared" si="2"/>
        <v>0.2057459324</v>
      </c>
      <c r="F26" s="23"/>
      <c r="G26" s="23"/>
    </row>
    <row r="27">
      <c r="A27" s="24" t="s">
        <v>127</v>
      </c>
      <c r="B27" s="31">
        <v>20.135</v>
      </c>
      <c r="C27" s="27">
        <v>1631.207</v>
      </c>
      <c r="D27" s="26">
        <f t="shared" si="1"/>
        <v>0.01219311324</v>
      </c>
      <c r="E27" s="26">
        <f t="shared" si="2"/>
        <v>0.9878068868</v>
      </c>
      <c r="F27" s="23"/>
      <c r="G27" s="23"/>
    </row>
    <row r="28">
      <c r="A28" s="24" t="s">
        <v>47</v>
      </c>
      <c r="B28" s="30">
        <v>18.0</v>
      </c>
      <c r="C28" s="25">
        <v>2415.6</v>
      </c>
      <c r="D28" s="26">
        <f t="shared" si="1"/>
        <v>0.007396449704</v>
      </c>
      <c r="E28" s="26">
        <f t="shared" si="2"/>
        <v>0.9926035503</v>
      </c>
      <c r="F28" s="23"/>
      <c r="G28" s="23"/>
    </row>
    <row r="29">
      <c r="A29" s="24" t="s">
        <v>75</v>
      </c>
      <c r="B29" s="27">
        <v>30624.242</v>
      </c>
      <c r="C29" s="27">
        <v>1071.065</v>
      </c>
      <c r="D29" s="26">
        <f t="shared" si="1"/>
        <v>0.9662074578</v>
      </c>
      <c r="E29" s="26">
        <f t="shared" si="2"/>
        <v>0.03379254222</v>
      </c>
      <c r="F29" s="23"/>
      <c r="G29" s="23"/>
    </row>
    <row r="30">
      <c r="A30" s="24" t="s">
        <v>128</v>
      </c>
      <c r="B30" s="25">
        <v>98078.4</v>
      </c>
      <c r="C30" s="25">
        <v>5493.6</v>
      </c>
      <c r="D30" s="26">
        <f t="shared" si="1"/>
        <v>0.9469586375</v>
      </c>
      <c r="E30" s="26">
        <f t="shared" si="2"/>
        <v>0.05304136253</v>
      </c>
      <c r="F30" s="23"/>
      <c r="G30" s="23"/>
    </row>
    <row r="31">
      <c r="A31" s="24" t="s">
        <v>129</v>
      </c>
      <c r="B31" s="31">
        <v>21.913</v>
      </c>
      <c r="C31" s="31">
        <v>0.0</v>
      </c>
      <c r="D31" s="26">
        <f t="shared" si="1"/>
        <v>1</v>
      </c>
      <c r="E31" s="26">
        <f t="shared" si="2"/>
        <v>0</v>
      </c>
      <c r="F31" s="23"/>
      <c r="G31" s="23"/>
    </row>
    <row r="32">
      <c r="A32" s="24" t="s">
        <v>72</v>
      </c>
      <c r="B32" s="25">
        <v>42369.062</v>
      </c>
      <c r="C32" s="30">
        <v>628.297</v>
      </c>
      <c r="D32" s="26">
        <f t="shared" si="1"/>
        <v>0.9853875444</v>
      </c>
      <c r="E32" s="26">
        <f t="shared" si="2"/>
        <v>0.01461245562</v>
      </c>
      <c r="F32" s="23"/>
      <c r="G32" s="23"/>
    </row>
    <row r="33">
      <c r="A33" s="24" t="s">
        <v>130</v>
      </c>
      <c r="B33" s="31"/>
      <c r="C33" s="31"/>
      <c r="D33" s="26" t="str">
        <f t="shared" si="1"/>
        <v>#DIV/0!</v>
      </c>
      <c r="E33" s="26" t="str">
        <f t="shared" si="2"/>
        <v>#DIV/0!</v>
      </c>
      <c r="F33" s="23"/>
      <c r="G33" s="23"/>
    </row>
    <row r="34">
      <c r="A34" s="24" t="s">
        <v>131</v>
      </c>
      <c r="B34" s="25">
        <v>1375.2</v>
      </c>
      <c r="C34" s="30">
        <v>259.2</v>
      </c>
      <c r="D34" s="26">
        <f t="shared" si="1"/>
        <v>0.8414096916</v>
      </c>
      <c r="E34" s="26">
        <f t="shared" si="2"/>
        <v>0.1585903084</v>
      </c>
      <c r="F34" s="23"/>
      <c r="G34" s="23"/>
    </row>
    <row r="35">
      <c r="A35" s="24" t="s">
        <v>132</v>
      </c>
      <c r="B35" s="27">
        <v>1152.36</v>
      </c>
      <c r="C35" s="31">
        <v>9.0</v>
      </c>
      <c r="D35" s="26">
        <f t="shared" si="1"/>
        <v>0.992250465</v>
      </c>
      <c r="E35" s="26">
        <f t="shared" si="2"/>
        <v>0.007749535028</v>
      </c>
      <c r="F35" s="23"/>
      <c r="G35" s="23"/>
    </row>
    <row r="36">
      <c r="A36" s="24" t="s">
        <v>133</v>
      </c>
      <c r="B36" s="30">
        <v>277.2</v>
      </c>
      <c r="C36" s="30">
        <v>36.0</v>
      </c>
      <c r="D36" s="26">
        <f t="shared" si="1"/>
        <v>0.8850574713</v>
      </c>
      <c r="E36" s="26">
        <f t="shared" si="2"/>
        <v>0.1149425287</v>
      </c>
      <c r="F36" s="23"/>
      <c r="G36" s="23"/>
    </row>
    <row r="37">
      <c r="A37" s="24" t="s">
        <v>134</v>
      </c>
      <c r="B37" s="31">
        <v>372.01</v>
      </c>
      <c r="C37" s="31">
        <v>91.055</v>
      </c>
      <c r="D37" s="26">
        <f t="shared" si="1"/>
        <v>0.8033645385</v>
      </c>
      <c r="E37" s="26">
        <f t="shared" si="2"/>
        <v>0.1966354615</v>
      </c>
      <c r="F37" s="23"/>
      <c r="G37" s="23"/>
    </row>
    <row r="38">
      <c r="A38" s="24" t="s">
        <v>135</v>
      </c>
      <c r="B38" s="30">
        <v>0.0</v>
      </c>
      <c r="C38" s="30">
        <v>146.772</v>
      </c>
      <c r="D38" s="26">
        <f t="shared" si="1"/>
        <v>0</v>
      </c>
      <c r="E38" s="26">
        <f t="shared" si="2"/>
        <v>1</v>
      </c>
      <c r="F38" s="23"/>
      <c r="G38" s="23"/>
    </row>
    <row r="39">
      <c r="A39" s="24" t="s">
        <v>136</v>
      </c>
      <c r="B39" s="27">
        <v>3904.348</v>
      </c>
      <c r="C39" s="31">
        <v>48.658</v>
      </c>
      <c r="D39" s="26">
        <f t="shared" si="1"/>
        <v>0.9876908864</v>
      </c>
      <c r="E39" s="26">
        <f t="shared" si="2"/>
        <v>0.01230911362</v>
      </c>
      <c r="F39" s="23"/>
      <c r="G39" s="23"/>
    </row>
    <row r="40">
      <c r="A40" s="24" t="s">
        <v>137</v>
      </c>
      <c r="B40" s="25">
        <v>113172.296</v>
      </c>
      <c r="C40" s="25">
        <v>50194.296</v>
      </c>
      <c r="D40" s="26">
        <f t="shared" si="1"/>
        <v>0.6927505472</v>
      </c>
      <c r="E40" s="26">
        <f t="shared" si="2"/>
        <v>0.3072494528</v>
      </c>
      <c r="F40" s="23"/>
      <c r="G40" s="23"/>
    </row>
    <row r="41">
      <c r="A41" s="24" t="s">
        <v>138</v>
      </c>
      <c r="B41" s="31"/>
      <c r="C41" s="31"/>
      <c r="D41" s="26" t="str">
        <f t="shared" si="1"/>
        <v>#DIV/0!</v>
      </c>
      <c r="E41" s="26" t="str">
        <f t="shared" si="2"/>
        <v>#DIV/0!</v>
      </c>
      <c r="F41" s="23"/>
      <c r="G41" s="23"/>
    </row>
    <row r="42">
      <c r="A42" s="24" t="s">
        <v>139</v>
      </c>
      <c r="B42" s="30">
        <v>454.738</v>
      </c>
      <c r="C42" s="30">
        <v>57.726</v>
      </c>
      <c r="D42" s="26">
        <f t="shared" si="1"/>
        <v>0.8873559899</v>
      </c>
      <c r="E42" s="26">
        <f t="shared" si="2"/>
        <v>0.1126440101</v>
      </c>
      <c r="F42" s="23"/>
      <c r="G42" s="23"/>
    </row>
    <row r="43">
      <c r="A43" s="24" t="s">
        <v>140</v>
      </c>
      <c r="B43" s="31">
        <v>300.24</v>
      </c>
      <c r="C43" s="31">
        <v>0.0</v>
      </c>
      <c r="D43" s="26">
        <f t="shared" si="1"/>
        <v>1</v>
      </c>
      <c r="E43" s="26">
        <f t="shared" si="2"/>
        <v>0</v>
      </c>
      <c r="F43" s="23"/>
      <c r="G43" s="23"/>
    </row>
  </sheetData>
  <hyperlinks>
    <hyperlink r:id="rId1" ref="G3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2" t="s">
        <v>25</v>
      </c>
      <c r="B1" s="32" t="s">
        <v>141</v>
      </c>
    </row>
    <row r="2">
      <c r="A2" s="33" t="s">
        <v>95</v>
      </c>
      <c r="B2" s="33" t="s">
        <v>142</v>
      </c>
    </row>
    <row r="3">
      <c r="A3" s="33" t="s">
        <v>37</v>
      </c>
      <c r="B3" s="33" t="s">
        <v>143</v>
      </c>
    </row>
    <row r="4">
      <c r="A4" s="33" t="s">
        <v>112</v>
      </c>
      <c r="B4" s="33" t="s">
        <v>144</v>
      </c>
    </row>
    <row r="5">
      <c r="A5" s="33" t="s">
        <v>120</v>
      </c>
      <c r="B5" s="33" t="s">
        <v>145</v>
      </c>
    </row>
    <row r="6">
      <c r="A6" s="33" t="s">
        <v>113</v>
      </c>
      <c r="B6" s="33" t="s">
        <v>146</v>
      </c>
    </row>
    <row r="7">
      <c r="A7" s="33" t="s">
        <v>114</v>
      </c>
      <c r="B7" s="33" t="s">
        <v>147</v>
      </c>
    </row>
    <row r="8">
      <c r="A8" s="33" t="s">
        <v>49</v>
      </c>
      <c r="B8" s="33" t="s">
        <v>148</v>
      </c>
    </row>
    <row r="9">
      <c r="A9" s="33" t="s">
        <v>115</v>
      </c>
      <c r="B9" s="33" t="s">
        <v>149</v>
      </c>
    </row>
    <row r="10">
      <c r="A10" s="33" t="s">
        <v>118</v>
      </c>
      <c r="B10" s="33" t="s">
        <v>150</v>
      </c>
    </row>
    <row r="11">
      <c r="A11" s="33" t="s">
        <v>75</v>
      </c>
      <c r="B11" s="33" t="s">
        <v>151</v>
      </c>
    </row>
    <row r="12">
      <c r="A12" s="33" t="s">
        <v>58</v>
      </c>
      <c r="B12" s="33" t="s">
        <v>152</v>
      </c>
    </row>
    <row r="13">
      <c r="A13" s="33" t="s">
        <v>117</v>
      </c>
      <c r="B13" s="33" t="s">
        <v>153</v>
      </c>
    </row>
    <row r="14">
      <c r="A14" s="33" t="s">
        <v>119</v>
      </c>
      <c r="B14" s="33" t="s">
        <v>154</v>
      </c>
    </row>
    <row r="15">
      <c r="A15" s="33" t="s">
        <v>81</v>
      </c>
      <c r="B15" s="33" t="s">
        <v>155</v>
      </c>
    </row>
    <row r="16">
      <c r="A16" s="33" t="s">
        <v>116</v>
      </c>
      <c r="B16" s="33" t="s">
        <v>156</v>
      </c>
    </row>
    <row r="17">
      <c r="A17" s="33" t="s">
        <v>34</v>
      </c>
      <c r="B17" s="33" t="s">
        <v>157</v>
      </c>
    </row>
    <row r="18">
      <c r="A18" s="33" t="s">
        <v>122</v>
      </c>
      <c r="B18" s="33" t="s">
        <v>158</v>
      </c>
    </row>
    <row r="19">
      <c r="A19" s="33" t="s">
        <v>123</v>
      </c>
      <c r="B19" s="33" t="s">
        <v>159</v>
      </c>
    </row>
    <row r="20">
      <c r="A20" s="33" t="s">
        <v>121</v>
      </c>
      <c r="B20" s="33" t="s">
        <v>160</v>
      </c>
    </row>
    <row r="21">
      <c r="A21" s="33" t="s">
        <v>124</v>
      </c>
      <c r="B21" s="33" t="s">
        <v>161</v>
      </c>
    </row>
    <row r="22">
      <c r="A22" s="33" t="s">
        <v>80</v>
      </c>
      <c r="B22" s="33" t="s">
        <v>162</v>
      </c>
    </row>
    <row r="23">
      <c r="A23" s="33" t="s">
        <v>125</v>
      </c>
      <c r="B23" s="33" t="s">
        <v>163</v>
      </c>
    </row>
    <row r="24">
      <c r="A24" s="33" t="s">
        <v>126</v>
      </c>
      <c r="B24" s="33" t="s">
        <v>164</v>
      </c>
    </row>
    <row r="25">
      <c r="A25" s="33" t="s">
        <v>44</v>
      </c>
      <c r="B25" s="33" t="s">
        <v>165</v>
      </c>
    </row>
    <row r="26">
      <c r="A26" s="33" t="s">
        <v>128</v>
      </c>
      <c r="B26" s="33" t="s">
        <v>166</v>
      </c>
    </row>
    <row r="27">
      <c r="A27" s="33" t="s">
        <v>127</v>
      </c>
      <c r="B27" s="33" t="s">
        <v>167</v>
      </c>
    </row>
    <row r="28">
      <c r="A28" s="33" t="s">
        <v>47</v>
      </c>
      <c r="B28" s="33" t="s">
        <v>168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2023-06-04T11:36:06Z</dcterms:created>
  <dc:creator>Kevin Morgan-Rothschild</dc:creator>
</cp:coreProperties>
</file>