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Documents\Projets_persos\Prog\C\IQ_circuit_solver\showcase assets\"/>
    </mc:Choice>
  </mc:AlternateContent>
  <xr:revisionPtr revIDLastSave="0" documentId="13_ncr:1_{6F70158C-965E-42FF-BB5A-CFE97432064A}" xr6:coauthVersionLast="47" xr6:coauthVersionMax="47" xr10:uidLastSave="{00000000-0000-0000-0000-000000000000}"/>
  <bookViews>
    <workbookView xWindow="-108" yWindow="-108" windowWidth="23256" windowHeight="12576" activeTab="2"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1" i="1" l="1"/>
  <c r="I81" i="1"/>
  <c r="F81" i="1"/>
  <c r="I80" i="1"/>
  <c r="J80" i="1"/>
  <c r="K80" i="1"/>
  <c r="L80" i="1"/>
  <c r="M80" i="1"/>
  <c r="I79" i="1"/>
  <c r="J79" i="1"/>
  <c r="K79" i="1"/>
  <c r="L79" i="1"/>
  <c r="M79" i="1"/>
  <c r="H80" i="1"/>
  <c r="H79" i="1"/>
  <c r="H161" i="3"/>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109" i="3" s="1"/>
  <c r="G87" i="3"/>
  <c r="G88" i="3"/>
  <c r="G89" i="3"/>
  <c r="G90" i="3"/>
  <c r="G91" i="3"/>
  <c r="G92" i="3"/>
  <c r="G93" i="3"/>
  <c r="G94" i="3"/>
  <c r="G95" i="3"/>
  <c r="G96" i="3"/>
  <c r="G97" i="3"/>
  <c r="G98" i="3"/>
  <c r="G99" i="3"/>
  <c r="G100" i="3"/>
  <c r="G101" i="3"/>
  <c r="G102" i="3"/>
  <c r="G103" i="3"/>
  <c r="G104" i="3"/>
  <c r="G105" i="3"/>
  <c r="G106" i="3"/>
  <c r="G107" i="3"/>
  <c r="G108" i="3"/>
  <c r="G85" i="3"/>
  <c r="F80" i="1"/>
  <c r="G80" i="1"/>
  <c r="E80" i="1"/>
  <c r="F79" i="1"/>
  <c r="G79" i="1"/>
  <c r="E79" i="1"/>
  <c r="F78" i="1"/>
  <c r="G78" i="1"/>
  <c r="E78" i="1"/>
  <c r="G53" i="1"/>
  <c r="F53" i="1"/>
  <c r="E53" i="1"/>
  <c r="H81" i="3"/>
  <c r="G81" i="3"/>
  <c r="H80" i="3"/>
  <c r="H79" i="3"/>
  <c r="H54" i="3"/>
  <c r="H29" i="3"/>
  <c r="G80" i="3"/>
  <c r="F80" i="3"/>
  <c r="F79" i="3"/>
  <c r="F54" i="3"/>
  <c r="M78" i="1"/>
  <c r="L78" i="1"/>
  <c r="K78" i="1"/>
  <c r="M53" i="1"/>
  <c r="L53" i="1"/>
  <c r="K53" i="1"/>
  <c r="M28" i="1"/>
  <c r="L28" i="1"/>
  <c r="K28"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8" i="1"/>
  <c r="J28" i="1"/>
  <c r="H28" i="1"/>
  <c r="H53" i="1"/>
  <c r="I53" i="1"/>
  <c r="J53" i="1"/>
  <c r="H78" i="1"/>
  <c r="I78" i="1"/>
  <c r="J78" i="1"/>
  <c r="F29" i="3"/>
  <c r="G28" i="1"/>
  <c r="F28" i="1"/>
  <c r="E28" i="1"/>
  <c r="H159" i="3" l="1"/>
  <c r="H134" i="3"/>
  <c r="G159" i="3"/>
  <c r="H160" i="3"/>
  <c r="H109" i="3"/>
  <c r="G160" i="3"/>
  <c r="G134" i="3"/>
</calcChain>
</file>

<file path=xl/sharedStrings.xml><?xml version="1.0" encoding="utf-8"?>
<sst xmlns="http://schemas.openxmlformats.org/spreadsheetml/2006/main" count="80" uniqueCount="38">
  <si>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</si>
  <si>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</si>
  <si>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</si>
  <si>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</si>
  <si>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</si>
  <si>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</si>
  <si>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</si>
  <si>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</si>
  <si>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</si>
  <si>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</si>
  <si>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</si>
  <si>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</si>
  <si>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</si>
  <si>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</si>
  <si>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</si>
  <si>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</si>
  <si>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</si>
  <si>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</si>
  <si>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</si>
  <si>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</si>
  <si>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</si>
  <si>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</si>
  <si>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</si>
  <si>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</si>
  <si>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</si>
  <si>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</si>
  <si>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todo on the last version : remember to have different priority list test in C too, see the excel tab about the python version</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</si>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</sst>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87">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0" borderId="4" xfId="0"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8" borderId="6" xfId="0" applyFill="1"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3" borderId="5" xfId="0" applyFill="1" applyBorder="1" applyAlignment="1">
      <alignment horizontal="center" vertic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3" borderId="1" xfId="0" applyFill="1" applyBorder="1" applyAlignment="1">
      <alignment horizontal="center" vertical="center" wrapText="1"/>
    </xf>
    <xf numFmtId="0" fontId="0" fillId="6" borderId="0" xfId="0" applyFill="1" applyAlignment="1">
      <alignment horizontal="center"/>
    </xf>
    <xf numFmtId="43" fontId="0" fillId="10" borderId="1" xfId="2" applyFont="1" applyFill="1" applyBorder="1" applyAlignment="1">
      <alignment horizontal="center" wrapText="1"/>
    </xf>
    <xf numFmtId="0" fontId="0" fillId="5" borderId="1"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0" fillId="0" borderId="0" xfId="0" applyBorder="1" applyAlignment="1">
      <alignment wrapText="1"/>
    </xf>
    <xf numFmtId="0" fontId="0" fillId="9" borderId="1" xfId="0" applyFill="1" applyBorder="1" applyAlignment="1">
      <alignment wrapText="1"/>
    </xf>
    <xf numFmtId="0" fontId="0" fillId="5" borderId="1" xfId="0" applyFill="1" applyBorder="1" applyAlignment="1">
      <alignment horizontal="center"/>
    </xf>
    <xf numFmtId="0" fontId="0" fillId="5" borderId="1" xfId="0" applyFill="1" applyBorder="1"/>
    <xf numFmtId="0" fontId="0" fillId="0" borderId="6" xfId="0" applyBorder="1"/>
    <xf numFmtId="0" fontId="0" fillId="0" borderId="6" xfId="0" applyFill="1" applyBorder="1" applyAlignment="1">
      <alignment wrapText="1"/>
    </xf>
    <xf numFmtId="0" fontId="0" fillId="0" borderId="1" xfId="0" applyFill="1" applyBorder="1" applyAlignment="1">
      <alignment wrapText="1"/>
    </xf>
    <xf numFmtId="0" fontId="0" fillId="5" borderId="5"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11" borderId="8" xfId="0" applyFill="1" applyBorder="1"/>
    <xf numFmtId="0" fontId="0" fillId="2" borderId="5" xfId="0" applyFill="1" applyBorder="1" applyAlignment="1">
      <alignment wrapText="1"/>
    </xf>
    <xf numFmtId="0" fontId="0" fillId="2" borderId="6" xfId="0" applyFill="1" applyBorder="1" applyAlignment="1">
      <alignment wrapText="1"/>
    </xf>
    <xf numFmtId="0" fontId="0" fillId="3" borderId="5" xfId="0" applyFill="1" applyBorder="1" applyAlignment="1">
      <alignment horizontal="center" vertical="center" wrapText="1"/>
    </xf>
    <xf numFmtId="0" fontId="0" fillId="4" borderId="6" xfId="0" applyFill="1" applyBorder="1" applyAlignment="1">
      <alignment wrapText="1"/>
    </xf>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0" borderId="5" xfId="0" applyBorder="1" applyAlignment="1">
      <alignment wrapText="1"/>
    </xf>
    <xf numFmtId="0" fontId="0" fillId="4" borderId="5"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4" borderId="6" xfId="0" applyNumberFormat="1" applyFill="1" applyBorder="1"/>
    <xf numFmtId="1" fontId="0" fillId="5" borderId="1" xfId="0" applyNumberFormat="1" applyFill="1" applyBorder="1"/>
    <xf numFmtId="1" fontId="0" fillId="5" borderId="6"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0" fontId="0" fillId="5" borderId="5" xfId="0" applyFill="1" applyBorder="1" applyAlignment="1">
      <alignment horizontal="center" wrapText="1"/>
    </xf>
    <xf numFmtId="0" fontId="0" fillId="5" borderId="6" xfId="0" applyFill="1" applyBorder="1" applyAlignment="1">
      <alignment horizontal="center" wrapText="1"/>
    </xf>
    <xf numFmtId="1" fontId="0" fillId="5" borderId="5" xfId="0" applyNumberFormat="1" applyFill="1" applyBorder="1" applyAlignment="1">
      <alignment wrapText="1"/>
    </xf>
    <xf numFmtId="2" fontId="0" fillId="5" borderId="6" xfId="0" applyNumberFormat="1" applyFill="1" applyBorder="1" applyAlignment="1">
      <alignment wrapText="1"/>
    </xf>
    <xf numFmtId="0" fontId="0" fillId="0" borderId="11" xfId="0" applyBorder="1"/>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10" fontId="0" fillId="0" borderId="6" xfId="3" applyNumberFormat="1" applyFont="1" applyBorder="1" applyAlignment="1">
      <alignment wrapText="1"/>
    </xf>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83</xdr:row>
      <xdr:rowOff>127634</xdr:rowOff>
    </xdr:from>
    <xdr:to>
      <xdr:col>9</xdr:col>
      <xdr:colOff>2204085</xdr:colOff>
      <xdr:row>111</xdr:row>
      <xdr:rowOff>19050</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193280" y="15504794"/>
          <a:ext cx="4909185" cy="50120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274320</xdr:colOff>
      <xdr:row>83</xdr:row>
      <xdr:rowOff>152400</xdr:rowOff>
    </xdr:from>
    <xdr:to>
      <xdr:col>12</xdr:col>
      <xdr:colOff>1615440</xdr:colOff>
      <xdr:row>121</xdr:row>
      <xdr:rowOff>7620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2016740" y="15529560"/>
          <a:ext cx="4808220" cy="6804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586740</xdr:colOff>
      <xdr:row>3</xdr:row>
      <xdr:rowOff>137159</xdr:rowOff>
    </xdr:from>
    <xdr:to>
      <xdr:col>17</xdr:col>
      <xdr:colOff>253365</xdr:colOff>
      <xdr:row>28</xdr:row>
      <xdr:rowOff>171450</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78840" y="680084"/>
          <a:ext cx="6991350" cy="51111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H161"/>
  <sheetViews>
    <sheetView workbookViewId="0">
      <selection activeCell="G162" sqref="G162"/>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8" ht="58.2" customHeight="1" x14ac:dyDescent="0.3">
      <c r="B1" s="8" t="s">
        <v>28</v>
      </c>
      <c r="F1" s="8" t="s">
        <v>17</v>
      </c>
    </row>
    <row r="2" spans="2:8" ht="90.6" customHeight="1" thickBot="1" x14ac:dyDescent="0.35">
      <c r="B2" s="8" t="s">
        <v>26</v>
      </c>
    </row>
    <row r="3" spans="2:8" x14ac:dyDescent="0.3">
      <c r="D3" s="18" t="s">
        <v>13</v>
      </c>
      <c r="E3" s="19"/>
      <c r="F3" s="19"/>
      <c r="G3" s="19"/>
      <c r="H3" s="20"/>
    </row>
    <row r="4" spans="2:8" x14ac:dyDescent="0.3">
      <c r="D4" s="4" t="s">
        <v>1</v>
      </c>
      <c r="E4" s="2" t="s">
        <v>0</v>
      </c>
      <c r="F4" s="2" t="s">
        <v>12</v>
      </c>
      <c r="G4" s="2" t="s">
        <v>19</v>
      </c>
      <c r="H4" s="5" t="s">
        <v>29</v>
      </c>
    </row>
    <row r="5" spans="2:8" x14ac:dyDescent="0.3">
      <c r="D5" s="17" t="s">
        <v>14</v>
      </c>
      <c r="E5" s="1">
        <v>49</v>
      </c>
      <c r="F5" s="1">
        <v>39</v>
      </c>
      <c r="G5" s="6">
        <v>39</v>
      </c>
      <c r="H5" s="13">
        <v>39</v>
      </c>
    </row>
    <row r="6" spans="2:8" x14ac:dyDescent="0.3">
      <c r="D6" s="17"/>
      <c r="E6" s="1">
        <v>50</v>
      </c>
      <c r="F6" s="1">
        <v>121</v>
      </c>
      <c r="G6" s="6">
        <v>121</v>
      </c>
      <c r="H6" s="13">
        <v>121</v>
      </c>
    </row>
    <row r="7" spans="2:8" x14ac:dyDescent="0.3">
      <c r="D7" s="17"/>
      <c r="E7" s="1">
        <v>51</v>
      </c>
      <c r="F7" s="1">
        <v>575</v>
      </c>
      <c r="G7" s="6">
        <v>575</v>
      </c>
      <c r="H7" s="13">
        <v>575</v>
      </c>
    </row>
    <row r="8" spans="2:8" x14ac:dyDescent="0.3">
      <c r="D8" s="17"/>
      <c r="E8" s="1">
        <v>52</v>
      </c>
      <c r="F8" s="1">
        <v>45</v>
      </c>
      <c r="G8" s="6">
        <v>45</v>
      </c>
      <c r="H8" s="13">
        <v>45</v>
      </c>
    </row>
    <row r="9" spans="2:8" x14ac:dyDescent="0.3">
      <c r="D9" s="17"/>
      <c r="E9" s="1">
        <v>53</v>
      </c>
      <c r="F9" s="1">
        <v>80</v>
      </c>
      <c r="G9" s="6">
        <v>80</v>
      </c>
      <c r="H9" s="13">
        <v>80</v>
      </c>
    </row>
    <row r="10" spans="2:8" x14ac:dyDescent="0.3">
      <c r="D10" s="17"/>
      <c r="E10" s="1">
        <v>54</v>
      </c>
      <c r="F10" s="1">
        <v>70</v>
      </c>
      <c r="G10" s="6">
        <v>70</v>
      </c>
      <c r="H10" s="13">
        <v>70</v>
      </c>
    </row>
    <row r="11" spans="2:8" x14ac:dyDescent="0.3">
      <c r="D11" s="17"/>
      <c r="E11" s="1">
        <v>55</v>
      </c>
      <c r="F11" s="1">
        <v>87</v>
      </c>
      <c r="G11" s="6">
        <v>87</v>
      </c>
      <c r="H11" s="13">
        <v>87</v>
      </c>
    </row>
    <row r="12" spans="2:8" x14ac:dyDescent="0.3">
      <c r="D12" s="17"/>
      <c r="E12" s="1">
        <v>56</v>
      </c>
      <c r="F12" s="1">
        <v>75</v>
      </c>
      <c r="G12" s="6">
        <v>75</v>
      </c>
      <c r="H12" s="13">
        <v>75</v>
      </c>
    </row>
    <row r="13" spans="2:8" x14ac:dyDescent="0.3">
      <c r="D13" s="17"/>
      <c r="E13" s="1">
        <v>57</v>
      </c>
      <c r="F13" s="1">
        <v>133</v>
      </c>
      <c r="G13" s="6">
        <v>133</v>
      </c>
      <c r="H13" s="13">
        <v>133</v>
      </c>
    </row>
    <row r="14" spans="2:8" x14ac:dyDescent="0.3">
      <c r="D14" s="17"/>
      <c r="E14" s="1">
        <v>58</v>
      </c>
      <c r="F14" s="1">
        <v>801</v>
      </c>
      <c r="G14" s="6">
        <v>801</v>
      </c>
      <c r="H14" s="13">
        <v>801</v>
      </c>
    </row>
    <row r="15" spans="2:8" x14ac:dyDescent="0.3">
      <c r="D15" s="17"/>
      <c r="E15" s="1">
        <v>59</v>
      </c>
      <c r="F15" s="1">
        <v>194</v>
      </c>
      <c r="G15" s="6">
        <v>194</v>
      </c>
      <c r="H15" s="13">
        <v>194</v>
      </c>
    </row>
    <row r="16" spans="2:8" x14ac:dyDescent="0.3">
      <c r="D16" s="17"/>
      <c r="E16" s="1">
        <v>60</v>
      </c>
      <c r="F16" s="1">
        <v>70</v>
      </c>
      <c r="G16" s="6">
        <v>70</v>
      </c>
      <c r="H16" s="13">
        <v>70</v>
      </c>
    </row>
    <row r="17" spans="4:8" x14ac:dyDescent="0.3">
      <c r="D17" s="17"/>
      <c r="E17" s="1">
        <v>61</v>
      </c>
      <c r="F17" s="1">
        <v>150</v>
      </c>
      <c r="G17" s="6">
        <v>150</v>
      </c>
      <c r="H17" s="13">
        <v>150</v>
      </c>
    </row>
    <row r="18" spans="4:8" x14ac:dyDescent="0.3">
      <c r="D18" s="17"/>
      <c r="E18" s="1">
        <v>62</v>
      </c>
      <c r="F18" s="1">
        <v>78</v>
      </c>
      <c r="G18" s="6">
        <v>78</v>
      </c>
      <c r="H18" s="13">
        <v>78</v>
      </c>
    </row>
    <row r="19" spans="4:8" x14ac:dyDescent="0.3">
      <c r="D19" s="17"/>
      <c r="E19" s="1">
        <v>63</v>
      </c>
      <c r="F19" s="1">
        <v>11</v>
      </c>
      <c r="G19" s="6">
        <v>11</v>
      </c>
      <c r="H19" s="13">
        <v>11</v>
      </c>
    </row>
    <row r="20" spans="4:8" x14ac:dyDescent="0.3">
      <c r="D20" s="17"/>
      <c r="E20" s="1">
        <v>64</v>
      </c>
      <c r="F20" s="1">
        <v>79</v>
      </c>
      <c r="G20" s="6">
        <v>79</v>
      </c>
      <c r="H20" s="13">
        <v>79</v>
      </c>
    </row>
    <row r="21" spans="4:8" x14ac:dyDescent="0.3">
      <c r="D21" s="17"/>
      <c r="E21" s="1">
        <v>65</v>
      </c>
      <c r="F21" s="1">
        <v>74</v>
      </c>
      <c r="G21" s="6">
        <v>74</v>
      </c>
      <c r="H21" s="13">
        <v>74</v>
      </c>
    </row>
    <row r="22" spans="4:8" x14ac:dyDescent="0.3">
      <c r="D22" s="17"/>
      <c r="E22" s="1">
        <v>66</v>
      </c>
      <c r="F22" s="1">
        <v>216</v>
      </c>
      <c r="G22" s="6">
        <v>216</v>
      </c>
      <c r="H22" s="13">
        <v>216</v>
      </c>
    </row>
    <row r="23" spans="4:8" x14ac:dyDescent="0.3">
      <c r="D23" s="17"/>
      <c r="E23" s="1">
        <v>67</v>
      </c>
      <c r="F23" s="1">
        <v>22</v>
      </c>
      <c r="G23" s="6">
        <v>22</v>
      </c>
      <c r="H23" s="13">
        <v>22</v>
      </c>
    </row>
    <row r="24" spans="4:8" x14ac:dyDescent="0.3">
      <c r="D24" s="17"/>
      <c r="E24" s="1">
        <v>68</v>
      </c>
      <c r="F24" s="1">
        <v>44</v>
      </c>
      <c r="G24" s="6">
        <v>44</v>
      </c>
      <c r="H24" s="13">
        <v>44</v>
      </c>
    </row>
    <row r="25" spans="4:8" x14ac:dyDescent="0.3">
      <c r="D25" s="17"/>
      <c r="E25" s="1">
        <v>69</v>
      </c>
      <c r="F25" s="1">
        <v>6689</v>
      </c>
      <c r="G25" s="6">
        <v>6689</v>
      </c>
      <c r="H25" s="13">
        <v>6689</v>
      </c>
    </row>
    <row r="26" spans="4:8" x14ac:dyDescent="0.3">
      <c r="D26" s="17"/>
      <c r="E26" s="1">
        <v>70</v>
      </c>
      <c r="F26" s="1">
        <v>2555</v>
      </c>
      <c r="G26" s="6">
        <v>2555</v>
      </c>
      <c r="H26" s="13">
        <v>2555</v>
      </c>
    </row>
    <row r="27" spans="4:8" x14ac:dyDescent="0.3">
      <c r="D27" s="17"/>
      <c r="E27" s="1">
        <v>71</v>
      </c>
      <c r="F27" s="1">
        <v>186</v>
      </c>
      <c r="G27" s="6">
        <v>186</v>
      </c>
      <c r="H27" s="13">
        <v>186</v>
      </c>
    </row>
    <row r="28" spans="4:8" x14ac:dyDescent="0.3">
      <c r="D28" s="17"/>
      <c r="E28" s="1">
        <v>72</v>
      </c>
      <c r="F28" s="1">
        <v>47</v>
      </c>
      <c r="G28" s="6">
        <v>47</v>
      </c>
      <c r="H28" s="13">
        <v>47</v>
      </c>
    </row>
    <row r="29" spans="4:8" x14ac:dyDescent="0.3">
      <c r="D29" s="17"/>
      <c r="E29" s="3" t="s">
        <v>3</v>
      </c>
      <c r="F29" s="50">
        <f>AVERAGE(F5:F28)</f>
        <v>518.375</v>
      </c>
      <c r="G29" s="50">
        <f>AVERAGE(G5:G28)</f>
        <v>518.375</v>
      </c>
      <c r="H29" s="51">
        <f>AVERAGE(H5:H28)</f>
        <v>518.375</v>
      </c>
    </row>
    <row r="30" spans="4:8" x14ac:dyDescent="0.3">
      <c r="D30" s="17" t="s">
        <v>15</v>
      </c>
      <c r="E30" s="1">
        <v>73</v>
      </c>
      <c r="F30" s="1">
        <v>640</v>
      </c>
      <c r="G30" s="33">
        <v>640</v>
      </c>
      <c r="H30" s="32">
        <v>474</v>
      </c>
    </row>
    <row r="31" spans="4:8" x14ac:dyDescent="0.3">
      <c r="D31" s="17"/>
      <c r="E31" s="1">
        <v>74</v>
      </c>
      <c r="F31" s="1">
        <v>184</v>
      </c>
      <c r="G31" s="33">
        <v>184</v>
      </c>
      <c r="H31" s="32">
        <v>144</v>
      </c>
    </row>
    <row r="32" spans="4:8" x14ac:dyDescent="0.3">
      <c r="D32" s="17"/>
      <c r="E32" s="1">
        <v>75</v>
      </c>
      <c r="F32" s="1">
        <v>312</v>
      </c>
      <c r="G32" s="33">
        <v>312</v>
      </c>
      <c r="H32" s="32">
        <v>71</v>
      </c>
    </row>
    <row r="33" spans="4:8" x14ac:dyDescent="0.3">
      <c r="D33" s="17"/>
      <c r="E33" s="1">
        <v>76</v>
      </c>
      <c r="F33" s="1">
        <v>18</v>
      </c>
      <c r="G33" s="33">
        <v>18</v>
      </c>
      <c r="H33" s="32">
        <v>16</v>
      </c>
    </row>
    <row r="34" spans="4:8" x14ac:dyDescent="0.3">
      <c r="D34" s="17"/>
      <c r="E34" s="1">
        <v>77</v>
      </c>
      <c r="F34" s="1">
        <v>85119</v>
      </c>
      <c r="G34" s="33">
        <v>85119</v>
      </c>
      <c r="H34" s="32">
        <v>23269</v>
      </c>
    </row>
    <row r="35" spans="4:8" x14ac:dyDescent="0.3">
      <c r="D35" s="17"/>
      <c r="E35" s="1">
        <v>78</v>
      </c>
      <c r="F35" s="1">
        <v>1301441</v>
      </c>
      <c r="G35" s="33">
        <v>1301401</v>
      </c>
      <c r="H35" s="32">
        <v>136320</v>
      </c>
    </row>
    <row r="36" spans="4:8" x14ac:dyDescent="0.3">
      <c r="D36" s="17"/>
      <c r="E36" s="1">
        <v>79</v>
      </c>
      <c r="F36" s="1">
        <v>190</v>
      </c>
      <c r="G36" s="33">
        <v>189</v>
      </c>
      <c r="H36" s="32">
        <v>165</v>
      </c>
    </row>
    <row r="37" spans="4:8" x14ac:dyDescent="0.3">
      <c r="D37" s="17"/>
      <c r="E37" s="1">
        <v>80</v>
      </c>
      <c r="F37" s="1">
        <v>38</v>
      </c>
      <c r="G37" s="33">
        <v>38</v>
      </c>
      <c r="H37" s="32">
        <v>30</v>
      </c>
    </row>
    <row r="38" spans="4:8" x14ac:dyDescent="0.3">
      <c r="D38" s="17"/>
      <c r="E38" s="1">
        <v>81</v>
      </c>
      <c r="F38" s="1">
        <v>54499</v>
      </c>
      <c r="G38" s="33">
        <v>54493</v>
      </c>
      <c r="H38" s="32">
        <v>27092</v>
      </c>
    </row>
    <row r="39" spans="4:8" x14ac:dyDescent="0.3">
      <c r="D39" s="17"/>
      <c r="E39" s="1">
        <v>82</v>
      </c>
      <c r="F39" s="1">
        <v>176</v>
      </c>
      <c r="G39" s="33">
        <v>176</v>
      </c>
      <c r="H39" s="32">
        <v>84</v>
      </c>
    </row>
    <row r="40" spans="4:8" x14ac:dyDescent="0.3">
      <c r="D40" s="17"/>
      <c r="E40" s="1">
        <v>83</v>
      </c>
      <c r="F40" s="1">
        <v>2396</v>
      </c>
      <c r="G40" s="33">
        <v>2396</v>
      </c>
      <c r="H40" s="32">
        <v>1035</v>
      </c>
    </row>
    <row r="41" spans="4:8" x14ac:dyDescent="0.3">
      <c r="D41" s="17"/>
      <c r="E41" s="1">
        <v>84</v>
      </c>
      <c r="F41" s="1">
        <v>31</v>
      </c>
      <c r="G41" s="33">
        <v>31</v>
      </c>
      <c r="H41" s="32">
        <v>27</v>
      </c>
    </row>
    <row r="42" spans="4:8" x14ac:dyDescent="0.3">
      <c r="D42" s="17"/>
      <c r="E42" s="1">
        <v>85</v>
      </c>
      <c r="F42" s="1">
        <v>5859</v>
      </c>
      <c r="G42" s="33">
        <v>5859</v>
      </c>
      <c r="H42" s="32">
        <v>2145</v>
      </c>
    </row>
    <row r="43" spans="4:8" x14ac:dyDescent="0.3">
      <c r="D43" s="17"/>
      <c r="E43" s="1">
        <v>86</v>
      </c>
      <c r="F43" s="1">
        <v>1391</v>
      </c>
      <c r="G43" s="33">
        <v>1391</v>
      </c>
      <c r="H43" s="32">
        <v>750</v>
      </c>
    </row>
    <row r="44" spans="4:8" x14ac:dyDescent="0.3">
      <c r="D44" s="17"/>
      <c r="E44" s="1">
        <v>87</v>
      </c>
      <c r="F44" s="1">
        <v>17023</v>
      </c>
      <c r="G44" s="33">
        <v>16999</v>
      </c>
      <c r="H44" s="32">
        <v>9716</v>
      </c>
    </row>
    <row r="45" spans="4:8" x14ac:dyDescent="0.3">
      <c r="D45" s="17"/>
      <c r="E45" s="1">
        <v>88</v>
      </c>
      <c r="F45" s="1">
        <v>1037611</v>
      </c>
      <c r="G45" s="33">
        <v>958157</v>
      </c>
      <c r="H45" s="32">
        <v>270165</v>
      </c>
    </row>
    <row r="46" spans="4:8" x14ac:dyDescent="0.3">
      <c r="D46" s="17"/>
      <c r="E46" s="1">
        <v>89</v>
      </c>
      <c r="F46" s="1">
        <v>1132903</v>
      </c>
      <c r="G46" s="33">
        <v>1132823</v>
      </c>
      <c r="H46" s="32">
        <v>494059</v>
      </c>
    </row>
    <row r="47" spans="4:8" x14ac:dyDescent="0.3">
      <c r="D47" s="17"/>
      <c r="E47" s="1">
        <v>90</v>
      </c>
      <c r="F47" s="1">
        <v>131525</v>
      </c>
      <c r="G47" s="33">
        <v>131523</v>
      </c>
      <c r="H47" s="32">
        <v>43102</v>
      </c>
    </row>
    <row r="48" spans="4:8" x14ac:dyDescent="0.3">
      <c r="D48" s="17"/>
      <c r="E48" s="1">
        <v>91</v>
      </c>
      <c r="F48" s="1">
        <v>47722</v>
      </c>
      <c r="G48" s="33">
        <v>47722</v>
      </c>
      <c r="H48" s="32">
        <v>19599</v>
      </c>
    </row>
    <row r="49" spans="4:8" x14ac:dyDescent="0.3">
      <c r="D49" s="17"/>
      <c r="E49" s="1">
        <v>92</v>
      </c>
      <c r="F49" s="12">
        <v>21702</v>
      </c>
      <c r="G49" s="33">
        <v>118082</v>
      </c>
      <c r="H49" s="32">
        <v>48055</v>
      </c>
    </row>
    <row r="50" spans="4:8" x14ac:dyDescent="0.3">
      <c r="D50" s="17"/>
      <c r="E50" s="1">
        <v>93</v>
      </c>
      <c r="F50" s="1">
        <v>3742</v>
      </c>
      <c r="G50" s="33">
        <v>3729</v>
      </c>
      <c r="H50" s="32">
        <v>1271</v>
      </c>
    </row>
    <row r="51" spans="4:8" x14ac:dyDescent="0.3">
      <c r="D51" s="17"/>
      <c r="E51" s="1">
        <v>94</v>
      </c>
      <c r="F51" s="1">
        <v>31438</v>
      </c>
      <c r="G51" s="33">
        <v>30968</v>
      </c>
      <c r="H51" s="32">
        <v>14093</v>
      </c>
    </row>
    <row r="52" spans="4:8" x14ac:dyDescent="0.3">
      <c r="D52" s="17"/>
      <c r="E52" s="1">
        <v>95</v>
      </c>
      <c r="F52" s="1">
        <v>4239</v>
      </c>
      <c r="G52" s="33">
        <v>4239</v>
      </c>
      <c r="H52" s="32">
        <v>1508</v>
      </c>
    </row>
    <row r="53" spans="4:8" x14ac:dyDescent="0.3">
      <c r="D53" s="17"/>
      <c r="E53" s="1">
        <v>96</v>
      </c>
      <c r="F53" s="1">
        <v>17317</v>
      </c>
      <c r="G53" s="33">
        <v>17136</v>
      </c>
      <c r="H53" s="32">
        <v>7445</v>
      </c>
    </row>
    <row r="54" spans="4:8" x14ac:dyDescent="0.3">
      <c r="D54" s="17"/>
      <c r="E54" s="3" t="s">
        <v>4</v>
      </c>
      <c r="F54" s="50">
        <f>AVERAGE(F30:F48,F50:F53)</f>
        <v>168513.65217391305</v>
      </c>
      <c r="G54" s="50">
        <f>AVERAGE(G30:G53)</f>
        <v>163067.70833333334</v>
      </c>
      <c r="H54" s="51">
        <f>AVERAGE(H30:H53)</f>
        <v>45859.791666666664</v>
      </c>
    </row>
    <row r="55" spans="4:8" x14ac:dyDescent="0.3">
      <c r="D55" s="17" t="s">
        <v>16</v>
      </c>
      <c r="E55" s="1">
        <v>97</v>
      </c>
      <c r="F55" s="1">
        <v>4191</v>
      </c>
      <c r="G55" s="33">
        <v>4190</v>
      </c>
      <c r="H55" s="13">
        <v>3442</v>
      </c>
    </row>
    <row r="56" spans="4:8" x14ac:dyDescent="0.3">
      <c r="D56" s="17"/>
      <c r="E56" s="1">
        <v>98</v>
      </c>
      <c r="F56" s="12">
        <v>33908</v>
      </c>
      <c r="G56" s="33">
        <v>203882</v>
      </c>
      <c r="H56" s="14">
        <v>87475</v>
      </c>
    </row>
    <row r="57" spans="4:8" x14ac:dyDescent="0.3">
      <c r="D57" s="17"/>
      <c r="E57" s="1">
        <v>99</v>
      </c>
      <c r="F57" s="1">
        <v>489</v>
      </c>
      <c r="G57" s="33">
        <v>487</v>
      </c>
      <c r="H57" s="13">
        <v>241</v>
      </c>
    </row>
    <row r="58" spans="4:8" x14ac:dyDescent="0.3">
      <c r="D58" s="17"/>
      <c r="E58" s="1">
        <v>100</v>
      </c>
      <c r="F58" s="1">
        <v>342937</v>
      </c>
      <c r="G58" s="33">
        <v>340536</v>
      </c>
      <c r="H58" s="13">
        <v>90032</v>
      </c>
    </row>
    <row r="59" spans="4:8" x14ac:dyDescent="0.3">
      <c r="D59" s="17"/>
      <c r="E59" s="1">
        <v>101</v>
      </c>
      <c r="F59" s="1">
        <v>10912</v>
      </c>
      <c r="G59" s="33">
        <v>10842</v>
      </c>
      <c r="H59" s="13">
        <v>4505</v>
      </c>
    </row>
    <row r="60" spans="4:8" x14ac:dyDescent="0.3">
      <c r="D60" s="17"/>
      <c r="E60" s="1">
        <v>102</v>
      </c>
      <c r="F60" s="1">
        <v>1559</v>
      </c>
      <c r="G60" s="33">
        <v>1557</v>
      </c>
      <c r="H60" s="13">
        <v>634</v>
      </c>
    </row>
    <row r="61" spans="4:8" x14ac:dyDescent="0.3">
      <c r="D61" s="17"/>
      <c r="E61" s="1">
        <v>103</v>
      </c>
      <c r="F61" s="1">
        <v>17176</v>
      </c>
      <c r="G61" s="33">
        <v>17176</v>
      </c>
      <c r="H61" s="13">
        <v>15436</v>
      </c>
    </row>
    <row r="62" spans="4:8" x14ac:dyDescent="0.3">
      <c r="D62" s="17"/>
      <c r="E62" s="1">
        <v>104</v>
      </c>
      <c r="F62" s="1">
        <v>2968</v>
      </c>
      <c r="G62" s="33">
        <v>2968</v>
      </c>
      <c r="H62" s="13">
        <v>2453</v>
      </c>
    </row>
    <row r="63" spans="4:8" x14ac:dyDescent="0.3">
      <c r="D63" s="17"/>
      <c r="E63" s="1">
        <v>105</v>
      </c>
      <c r="F63" s="1">
        <v>46496</v>
      </c>
      <c r="G63" s="33">
        <v>45987</v>
      </c>
      <c r="H63" s="13">
        <v>25698</v>
      </c>
    </row>
    <row r="64" spans="4:8" x14ac:dyDescent="0.3">
      <c r="D64" s="17"/>
      <c r="E64" s="1">
        <v>106</v>
      </c>
      <c r="F64" s="1">
        <v>11120306</v>
      </c>
      <c r="G64" s="33">
        <v>10929800</v>
      </c>
      <c r="H64" s="13">
        <v>2950580</v>
      </c>
    </row>
    <row r="65" spans="4:8" x14ac:dyDescent="0.3">
      <c r="D65" s="17"/>
      <c r="E65" s="1">
        <v>107</v>
      </c>
      <c r="F65" s="1">
        <v>1029</v>
      </c>
      <c r="G65" s="33">
        <v>1029</v>
      </c>
      <c r="H65" s="13">
        <v>887</v>
      </c>
    </row>
    <row r="66" spans="4:8" x14ac:dyDescent="0.3">
      <c r="D66" s="17"/>
      <c r="E66" s="1">
        <v>108</v>
      </c>
      <c r="F66" s="1">
        <v>117348</v>
      </c>
      <c r="G66" s="33">
        <v>114456</v>
      </c>
      <c r="H66" s="13">
        <v>40071</v>
      </c>
    </row>
    <row r="67" spans="4:8" x14ac:dyDescent="0.3">
      <c r="D67" s="17"/>
      <c r="E67" s="1">
        <v>109</v>
      </c>
      <c r="F67" s="1">
        <v>238800</v>
      </c>
      <c r="G67" s="33">
        <v>233931</v>
      </c>
      <c r="H67" s="13">
        <v>113972</v>
      </c>
    </row>
    <row r="68" spans="4:8" x14ac:dyDescent="0.3">
      <c r="D68" s="17"/>
      <c r="E68" s="1">
        <v>110</v>
      </c>
      <c r="F68" s="1">
        <v>134882</v>
      </c>
      <c r="G68" s="33">
        <v>134500</v>
      </c>
      <c r="H68" s="13">
        <v>54047</v>
      </c>
    </row>
    <row r="69" spans="4:8" x14ac:dyDescent="0.3">
      <c r="D69" s="17"/>
      <c r="E69" s="1">
        <v>111</v>
      </c>
      <c r="F69" s="1">
        <v>12276</v>
      </c>
      <c r="G69" s="33">
        <v>12276</v>
      </c>
      <c r="H69" s="13">
        <v>4690</v>
      </c>
    </row>
    <row r="70" spans="4:8" x14ac:dyDescent="0.3">
      <c r="D70" s="17"/>
      <c r="E70" s="1">
        <v>112</v>
      </c>
      <c r="F70" s="1">
        <v>232789</v>
      </c>
      <c r="G70" s="33">
        <v>229232</v>
      </c>
      <c r="H70" s="13">
        <v>100388</v>
      </c>
    </row>
    <row r="71" spans="4:8" x14ac:dyDescent="0.3">
      <c r="D71" s="17"/>
      <c r="E71" s="1">
        <v>113</v>
      </c>
      <c r="F71" s="1">
        <v>472494</v>
      </c>
      <c r="G71" s="33">
        <v>464960</v>
      </c>
      <c r="H71" s="13">
        <v>168401</v>
      </c>
    </row>
    <row r="72" spans="4:8" x14ac:dyDescent="0.3">
      <c r="D72" s="17"/>
      <c r="E72" s="1">
        <v>114</v>
      </c>
      <c r="F72" s="1">
        <v>250974</v>
      </c>
      <c r="G72" s="33">
        <v>248465</v>
      </c>
      <c r="H72" s="13">
        <v>92944</v>
      </c>
    </row>
    <row r="73" spans="4:8" x14ac:dyDescent="0.3">
      <c r="D73" s="17"/>
      <c r="E73" s="1">
        <v>115</v>
      </c>
      <c r="F73" s="1">
        <v>7438336</v>
      </c>
      <c r="G73" s="33">
        <v>7391077</v>
      </c>
      <c r="H73" s="13">
        <v>1923350</v>
      </c>
    </row>
    <row r="74" spans="4:8" x14ac:dyDescent="0.3">
      <c r="D74" s="17"/>
      <c r="E74" s="1">
        <v>116</v>
      </c>
      <c r="F74" s="1">
        <v>1204664</v>
      </c>
      <c r="G74" s="33">
        <v>1204501</v>
      </c>
      <c r="H74" s="13">
        <v>378635</v>
      </c>
    </row>
    <row r="75" spans="4:8" x14ac:dyDescent="0.3">
      <c r="D75" s="17"/>
      <c r="E75" s="1">
        <v>117</v>
      </c>
      <c r="F75" s="1">
        <v>22543339</v>
      </c>
      <c r="G75" s="33">
        <v>22394763</v>
      </c>
      <c r="H75" s="13">
        <v>8261996</v>
      </c>
    </row>
    <row r="76" spans="4:8" x14ac:dyDescent="0.3">
      <c r="D76" s="17"/>
      <c r="E76" s="1">
        <v>118</v>
      </c>
      <c r="F76" s="1">
        <v>21709270</v>
      </c>
      <c r="G76" s="33">
        <v>21365971</v>
      </c>
      <c r="H76" s="13">
        <v>6809312</v>
      </c>
    </row>
    <row r="77" spans="4:8" x14ac:dyDescent="0.3">
      <c r="D77" s="17"/>
      <c r="E77" s="1">
        <v>119</v>
      </c>
      <c r="F77" s="12">
        <v>9633721</v>
      </c>
      <c r="G77" s="33">
        <v>34341801</v>
      </c>
      <c r="H77" s="14">
        <v>9870369</v>
      </c>
    </row>
    <row r="78" spans="4:8" x14ac:dyDescent="0.3">
      <c r="D78" s="17"/>
      <c r="E78" s="1">
        <v>120</v>
      </c>
      <c r="F78" s="1">
        <v>23211009</v>
      </c>
      <c r="G78" s="33">
        <v>22868995</v>
      </c>
      <c r="H78" s="13">
        <v>7742125</v>
      </c>
    </row>
    <row r="79" spans="4:8" x14ac:dyDescent="0.3">
      <c r="D79" s="17"/>
      <c r="E79" s="3" t="s">
        <v>5</v>
      </c>
      <c r="F79" s="50">
        <f>AVERAGE(F55,F57:F76,F78)</f>
        <v>4050647.4545454546</v>
      </c>
      <c r="G79" s="50">
        <f>AVERAGE(G55:G78)</f>
        <v>5106807.583333333</v>
      </c>
      <c r="H79" s="51">
        <f>AVERAGE(H55:H78)</f>
        <v>1614236.7916666667</v>
      </c>
    </row>
    <row r="80" spans="4:8" x14ac:dyDescent="0.3">
      <c r="D80" s="34" t="s">
        <v>8</v>
      </c>
      <c r="E80" s="29"/>
      <c r="F80" s="52">
        <f>(AVERAGE(F5:F28,F30:F48,F50:F53,F55,F57:F76,F78))</f>
        <v>1347862.3043478262</v>
      </c>
      <c r="G80" s="52">
        <f>(AVERAGE(G5:G28,G30:G53,G55:G78))</f>
        <v>1756797.888888889</v>
      </c>
      <c r="H80" s="53">
        <f>(AVERAGE(H5:H28,H30:H53,H55:H78))</f>
        <v>553538.3194444445</v>
      </c>
    </row>
    <row r="81" spans="4:8" ht="15" thickBot="1" x14ac:dyDescent="0.35">
      <c r="D81" s="35" t="s">
        <v>32</v>
      </c>
      <c r="E81" s="36"/>
      <c r="F81" s="37"/>
      <c r="G81" s="37">
        <f>SUM(G5:G28,G30:G53,G55:G78)</f>
        <v>126489448</v>
      </c>
      <c r="H81" s="37">
        <f>SUM(H5:H28,H30:H53,H55:H78)</f>
        <v>39854759</v>
      </c>
    </row>
    <row r="82" spans="4:8" ht="15" thickBot="1" x14ac:dyDescent="0.35"/>
    <row r="83" spans="4:8" x14ac:dyDescent="0.3">
      <c r="D83" s="18" t="s">
        <v>30</v>
      </c>
      <c r="E83" s="19"/>
      <c r="F83" s="19"/>
      <c r="G83" s="19"/>
      <c r="H83" s="20"/>
    </row>
    <row r="84" spans="4:8" x14ac:dyDescent="0.3">
      <c r="D84" s="4" t="s">
        <v>1</v>
      </c>
      <c r="E84" s="2" t="s">
        <v>0</v>
      </c>
      <c r="F84" s="2" t="s">
        <v>12</v>
      </c>
      <c r="G84" s="2" t="s">
        <v>19</v>
      </c>
      <c r="H84" s="5" t="s">
        <v>29</v>
      </c>
    </row>
    <row r="85" spans="4:8" x14ac:dyDescent="0.3">
      <c r="D85" s="17" t="s">
        <v>14</v>
      </c>
      <c r="E85" s="1">
        <v>49</v>
      </c>
      <c r="F85" s="1" t="s">
        <v>31</v>
      </c>
      <c r="G85" s="65">
        <f xml:space="preserve"> -1 + G5/F5 * 1</f>
        <v>0</v>
      </c>
      <c r="H85" s="70">
        <f xml:space="preserve"> -1 + H5/G5 * 1</f>
        <v>0</v>
      </c>
    </row>
    <row r="86" spans="4:8" x14ac:dyDescent="0.3">
      <c r="D86" s="17"/>
      <c r="E86" s="1">
        <v>50</v>
      </c>
      <c r="F86" s="1"/>
      <c r="G86" s="65">
        <f t="shared" ref="G86:H110" si="0" xml:space="preserve"> -1 + G6/F6 * 1</f>
        <v>0</v>
      </c>
      <c r="H86" s="70">
        <f t="shared" si="0"/>
        <v>0</v>
      </c>
    </row>
    <row r="87" spans="4:8" x14ac:dyDescent="0.3">
      <c r="D87" s="17"/>
      <c r="E87" s="1">
        <v>51</v>
      </c>
      <c r="F87" s="1"/>
      <c r="G87" s="65">
        <f t="shared" si="0"/>
        <v>0</v>
      </c>
      <c r="H87" s="70">
        <f t="shared" si="0"/>
        <v>0</v>
      </c>
    </row>
    <row r="88" spans="4:8" x14ac:dyDescent="0.3">
      <c r="D88" s="17"/>
      <c r="E88" s="1">
        <v>52</v>
      </c>
      <c r="F88" s="1"/>
      <c r="G88" s="65">
        <f t="shared" si="0"/>
        <v>0</v>
      </c>
      <c r="H88" s="70">
        <f t="shared" si="0"/>
        <v>0</v>
      </c>
    </row>
    <row r="89" spans="4:8" x14ac:dyDescent="0.3">
      <c r="D89" s="17"/>
      <c r="E89" s="1">
        <v>53</v>
      </c>
      <c r="F89" s="1"/>
      <c r="G89" s="65">
        <f t="shared" si="0"/>
        <v>0</v>
      </c>
      <c r="H89" s="70">
        <f t="shared" si="0"/>
        <v>0</v>
      </c>
    </row>
    <row r="90" spans="4:8" x14ac:dyDescent="0.3">
      <c r="D90" s="17"/>
      <c r="E90" s="1">
        <v>54</v>
      </c>
      <c r="F90" s="1"/>
      <c r="G90" s="65">
        <f t="shared" si="0"/>
        <v>0</v>
      </c>
      <c r="H90" s="70">
        <f t="shared" si="0"/>
        <v>0</v>
      </c>
    </row>
    <row r="91" spans="4:8" x14ac:dyDescent="0.3">
      <c r="D91" s="17"/>
      <c r="E91" s="1">
        <v>55</v>
      </c>
      <c r="F91" s="1"/>
      <c r="G91" s="65">
        <f t="shared" si="0"/>
        <v>0</v>
      </c>
      <c r="H91" s="70">
        <f t="shared" si="0"/>
        <v>0</v>
      </c>
    </row>
    <row r="92" spans="4:8" x14ac:dyDescent="0.3">
      <c r="D92" s="17"/>
      <c r="E92" s="1">
        <v>56</v>
      </c>
      <c r="F92" s="1"/>
      <c r="G92" s="65">
        <f t="shared" si="0"/>
        <v>0</v>
      </c>
      <c r="H92" s="70">
        <f t="shared" si="0"/>
        <v>0</v>
      </c>
    </row>
    <row r="93" spans="4:8" x14ac:dyDescent="0.3">
      <c r="D93" s="17"/>
      <c r="E93" s="1">
        <v>57</v>
      </c>
      <c r="F93" s="1"/>
      <c r="G93" s="65">
        <f t="shared" si="0"/>
        <v>0</v>
      </c>
      <c r="H93" s="70">
        <f t="shared" si="0"/>
        <v>0</v>
      </c>
    </row>
    <row r="94" spans="4:8" x14ac:dyDescent="0.3">
      <c r="D94" s="17"/>
      <c r="E94" s="1">
        <v>58</v>
      </c>
      <c r="F94" s="1"/>
      <c r="G94" s="65">
        <f t="shared" si="0"/>
        <v>0</v>
      </c>
      <c r="H94" s="70">
        <f t="shared" si="0"/>
        <v>0</v>
      </c>
    </row>
    <row r="95" spans="4:8" x14ac:dyDescent="0.3">
      <c r="D95" s="17"/>
      <c r="E95" s="1">
        <v>59</v>
      </c>
      <c r="F95" s="1"/>
      <c r="G95" s="65">
        <f t="shared" si="0"/>
        <v>0</v>
      </c>
      <c r="H95" s="70">
        <f t="shared" si="0"/>
        <v>0</v>
      </c>
    </row>
    <row r="96" spans="4:8" x14ac:dyDescent="0.3">
      <c r="D96" s="17"/>
      <c r="E96" s="1">
        <v>60</v>
      </c>
      <c r="F96" s="1"/>
      <c r="G96" s="65">
        <f t="shared" si="0"/>
        <v>0</v>
      </c>
      <c r="H96" s="70">
        <f t="shared" si="0"/>
        <v>0</v>
      </c>
    </row>
    <row r="97" spans="4:8" x14ac:dyDescent="0.3">
      <c r="D97" s="17"/>
      <c r="E97" s="1">
        <v>61</v>
      </c>
      <c r="F97" s="1"/>
      <c r="G97" s="65">
        <f t="shared" si="0"/>
        <v>0</v>
      </c>
      <c r="H97" s="70">
        <f t="shared" si="0"/>
        <v>0</v>
      </c>
    </row>
    <row r="98" spans="4:8" x14ac:dyDescent="0.3">
      <c r="D98" s="17"/>
      <c r="E98" s="1">
        <v>62</v>
      </c>
      <c r="F98" s="1"/>
      <c r="G98" s="65">
        <f t="shared" si="0"/>
        <v>0</v>
      </c>
      <c r="H98" s="70">
        <f t="shared" si="0"/>
        <v>0</v>
      </c>
    </row>
    <row r="99" spans="4:8" x14ac:dyDescent="0.3">
      <c r="D99" s="17"/>
      <c r="E99" s="1">
        <v>63</v>
      </c>
      <c r="F99" s="1"/>
      <c r="G99" s="65">
        <f t="shared" si="0"/>
        <v>0</v>
      </c>
      <c r="H99" s="70">
        <f t="shared" si="0"/>
        <v>0</v>
      </c>
    </row>
    <row r="100" spans="4:8" x14ac:dyDescent="0.3">
      <c r="D100" s="17"/>
      <c r="E100" s="1">
        <v>64</v>
      </c>
      <c r="F100" s="1"/>
      <c r="G100" s="65">
        <f t="shared" si="0"/>
        <v>0</v>
      </c>
      <c r="H100" s="70">
        <f t="shared" si="0"/>
        <v>0</v>
      </c>
    </row>
    <row r="101" spans="4:8" x14ac:dyDescent="0.3">
      <c r="D101" s="17"/>
      <c r="E101" s="1">
        <v>65</v>
      </c>
      <c r="F101" s="1"/>
      <c r="G101" s="65">
        <f t="shared" si="0"/>
        <v>0</v>
      </c>
      <c r="H101" s="70">
        <f t="shared" si="0"/>
        <v>0</v>
      </c>
    </row>
    <row r="102" spans="4:8" x14ac:dyDescent="0.3">
      <c r="D102" s="17"/>
      <c r="E102" s="1">
        <v>66</v>
      </c>
      <c r="F102" s="1"/>
      <c r="G102" s="65">
        <f t="shared" si="0"/>
        <v>0</v>
      </c>
      <c r="H102" s="70">
        <f t="shared" si="0"/>
        <v>0</v>
      </c>
    </row>
    <row r="103" spans="4:8" x14ac:dyDescent="0.3">
      <c r="D103" s="17"/>
      <c r="E103" s="1">
        <v>67</v>
      </c>
      <c r="F103" s="1"/>
      <c r="G103" s="65">
        <f t="shared" si="0"/>
        <v>0</v>
      </c>
      <c r="H103" s="70">
        <f t="shared" si="0"/>
        <v>0</v>
      </c>
    </row>
    <row r="104" spans="4:8" x14ac:dyDescent="0.3">
      <c r="D104" s="17"/>
      <c r="E104" s="1">
        <v>68</v>
      </c>
      <c r="F104" s="1"/>
      <c r="G104" s="65">
        <f t="shared" si="0"/>
        <v>0</v>
      </c>
      <c r="H104" s="70">
        <f t="shared" si="0"/>
        <v>0</v>
      </c>
    </row>
    <row r="105" spans="4:8" x14ac:dyDescent="0.3">
      <c r="D105" s="17"/>
      <c r="E105" s="1">
        <v>69</v>
      </c>
      <c r="F105" s="1"/>
      <c r="G105" s="65">
        <f t="shared" si="0"/>
        <v>0</v>
      </c>
      <c r="H105" s="70">
        <f t="shared" si="0"/>
        <v>0</v>
      </c>
    </row>
    <row r="106" spans="4:8" x14ac:dyDescent="0.3">
      <c r="D106" s="17"/>
      <c r="E106" s="1">
        <v>70</v>
      </c>
      <c r="F106" s="1"/>
      <c r="G106" s="65">
        <f t="shared" si="0"/>
        <v>0</v>
      </c>
      <c r="H106" s="70">
        <f t="shared" si="0"/>
        <v>0</v>
      </c>
    </row>
    <row r="107" spans="4:8" x14ac:dyDescent="0.3">
      <c r="D107" s="17"/>
      <c r="E107" s="1">
        <v>71</v>
      </c>
      <c r="F107" s="1"/>
      <c r="G107" s="65">
        <f t="shared" si="0"/>
        <v>0</v>
      </c>
      <c r="H107" s="70">
        <f t="shared" si="0"/>
        <v>0</v>
      </c>
    </row>
    <row r="108" spans="4:8" x14ac:dyDescent="0.3">
      <c r="D108" s="17"/>
      <c r="E108" s="1">
        <v>72</v>
      </c>
      <c r="F108" s="1"/>
      <c r="G108" s="65">
        <f t="shared" si="0"/>
        <v>0</v>
      </c>
      <c r="H108" s="70">
        <f t="shared" si="0"/>
        <v>0</v>
      </c>
    </row>
    <row r="109" spans="4:8" x14ac:dyDescent="0.3">
      <c r="D109" s="17"/>
      <c r="E109" s="3" t="s">
        <v>3</v>
      </c>
      <c r="F109" s="3"/>
      <c r="G109" s="66">
        <f>AVERAGE(G85:G108)</f>
        <v>0</v>
      </c>
      <c r="H109" s="67">
        <f>AVERAGE(H85:H108)</f>
        <v>0</v>
      </c>
    </row>
    <row r="110" spans="4:8" x14ac:dyDescent="0.3">
      <c r="D110" s="17" t="s">
        <v>15</v>
      </c>
      <c r="E110" s="1">
        <v>73</v>
      </c>
      <c r="F110" s="1"/>
      <c r="G110" s="65">
        <f t="shared" si="0"/>
        <v>0</v>
      </c>
      <c r="H110" s="70">
        <f t="shared" si="0"/>
        <v>-0.25937500000000002</v>
      </c>
    </row>
    <row r="111" spans="4:8" x14ac:dyDescent="0.3">
      <c r="D111" s="17"/>
      <c r="E111" s="1">
        <v>74</v>
      </c>
      <c r="F111" s="1"/>
      <c r="G111" s="65">
        <f t="shared" ref="G111:H111" si="1" xml:space="preserve"> -1 + G31/F31 * 1</f>
        <v>0</v>
      </c>
      <c r="H111" s="70">
        <f t="shared" si="1"/>
        <v>-0.21739130434782605</v>
      </c>
    </row>
    <row r="112" spans="4:8" x14ac:dyDescent="0.3">
      <c r="D112" s="17"/>
      <c r="E112" s="1">
        <v>75</v>
      </c>
      <c r="F112" s="1"/>
      <c r="G112" s="65">
        <f t="shared" ref="G112:H112" si="2" xml:space="preserve"> -1 + G32/F32 * 1</f>
        <v>0</v>
      </c>
      <c r="H112" s="70">
        <f t="shared" si="2"/>
        <v>-0.77243589743589747</v>
      </c>
    </row>
    <row r="113" spans="4:8" x14ac:dyDescent="0.3">
      <c r="D113" s="17"/>
      <c r="E113" s="1">
        <v>76</v>
      </c>
      <c r="F113" s="1"/>
      <c r="G113" s="65">
        <f t="shared" ref="G113:H113" si="3" xml:space="preserve"> -1 + G33/F33 * 1</f>
        <v>0</v>
      </c>
      <c r="H113" s="70">
        <f t="shared" si="3"/>
        <v>-0.11111111111111116</v>
      </c>
    </row>
    <row r="114" spans="4:8" x14ac:dyDescent="0.3">
      <c r="D114" s="17"/>
      <c r="E114" s="1">
        <v>77</v>
      </c>
      <c r="F114" s="1"/>
      <c r="G114" s="65">
        <f t="shared" ref="G114:H114" si="4" xml:space="preserve"> -1 + G34/F34 * 1</f>
        <v>0</v>
      </c>
      <c r="H114" s="70">
        <f t="shared" si="4"/>
        <v>-0.72662977713553967</v>
      </c>
    </row>
    <row r="115" spans="4:8" x14ac:dyDescent="0.3">
      <c r="D115" s="17"/>
      <c r="E115" s="1">
        <v>78</v>
      </c>
      <c r="F115" s="1"/>
      <c r="G115" s="65">
        <f t="shared" ref="G115:H115" si="5" xml:space="preserve"> -1 + G35/F35 * 1</f>
        <v>-3.0735162024231322E-5</v>
      </c>
      <c r="H115" s="70">
        <f t="shared" si="5"/>
        <v>-0.89525134835458098</v>
      </c>
    </row>
    <row r="116" spans="4:8" x14ac:dyDescent="0.3">
      <c r="D116" s="17"/>
      <c r="E116" s="1">
        <v>79</v>
      </c>
      <c r="F116" s="1"/>
      <c r="G116" s="65">
        <f t="shared" ref="G116:H116" si="6" xml:space="preserve"> -1 + G36/F36 * 1</f>
        <v>-5.2631578947368585E-3</v>
      </c>
      <c r="H116" s="70">
        <f t="shared" si="6"/>
        <v>-0.12698412698412698</v>
      </c>
    </row>
    <row r="117" spans="4:8" x14ac:dyDescent="0.3">
      <c r="D117" s="17"/>
      <c r="E117" s="1">
        <v>80</v>
      </c>
      <c r="F117" s="1"/>
      <c r="G117" s="65">
        <f t="shared" ref="G117:H117" si="7" xml:space="preserve"> -1 + G37/F37 * 1</f>
        <v>0</v>
      </c>
      <c r="H117" s="70">
        <f t="shared" si="7"/>
        <v>-0.21052631578947367</v>
      </c>
    </row>
    <row r="118" spans="4:8" x14ac:dyDescent="0.3">
      <c r="D118" s="17"/>
      <c r="E118" s="1">
        <v>81</v>
      </c>
      <c r="F118" s="1"/>
      <c r="G118" s="65">
        <f t="shared" ref="G118:H118" si="8" xml:space="preserve"> -1 + G38/F38 * 1</f>
        <v>-1.1009376318826813E-4</v>
      </c>
      <c r="H118" s="70">
        <f t="shared" si="8"/>
        <v>-0.50283522654285873</v>
      </c>
    </row>
    <row r="119" spans="4:8" x14ac:dyDescent="0.3">
      <c r="D119" s="17"/>
      <c r="E119" s="1">
        <v>82</v>
      </c>
      <c r="F119" s="1"/>
      <c r="G119" s="65">
        <f t="shared" ref="G119:H119" si="9" xml:space="preserve"> -1 + G39/F39 * 1</f>
        <v>0</v>
      </c>
      <c r="H119" s="70">
        <f t="shared" si="9"/>
        <v>-0.52272727272727271</v>
      </c>
    </row>
    <row r="120" spans="4:8" x14ac:dyDescent="0.3">
      <c r="D120" s="17"/>
      <c r="E120" s="1">
        <v>83</v>
      </c>
      <c r="F120" s="1"/>
      <c r="G120" s="65">
        <f t="shared" ref="G120:H120" si="10" xml:space="preserve"> -1 + G40/F40 * 1</f>
        <v>0</v>
      </c>
      <c r="H120" s="70">
        <f t="shared" si="10"/>
        <v>-0.56803005008347252</v>
      </c>
    </row>
    <row r="121" spans="4:8" x14ac:dyDescent="0.3">
      <c r="D121" s="17"/>
      <c r="E121" s="1">
        <v>84</v>
      </c>
      <c r="F121" s="1"/>
      <c r="G121" s="65">
        <f t="shared" ref="G121:H121" si="11" xml:space="preserve"> -1 + G41/F41 * 1</f>
        <v>0</v>
      </c>
      <c r="H121" s="70">
        <f t="shared" si="11"/>
        <v>-0.12903225806451613</v>
      </c>
    </row>
    <row r="122" spans="4:8" x14ac:dyDescent="0.3">
      <c r="D122" s="17"/>
      <c r="E122" s="1">
        <v>85</v>
      </c>
      <c r="F122" s="1"/>
      <c r="G122" s="65">
        <f t="shared" ref="G122:H122" si="12" xml:space="preserve"> -1 + G42/F42 * 1</f>
        <v>0</v>
      </c>
      <c r="H122" s="70">
        <f t="shared" si="12"/>
        <v>-0.63389656938044037</v>
      </c>
    </row>
    <row r="123" spans="4:8" x14ac:dyDescent="0.3">
      <c r="D123" s="17"/>
      <c r="E123" s="1">
        <v>86</v>
      </c>
      <c r="F123" s="1"/>
      <c r="G123" s="65">
        <f t="shared" ref="G123:H123" si="13" xml:space="preserve"> -1 + G43/F43 * 1</f>
        <v>0</v>
      </c>
      <c r="H123" s="70">
        <f t="shared" si="13"/>
        <v>-0.46081955427749821</v>
      </c>
    </row>
    <row r="124" spans="4:8" x14ac:dyDescent="0.3">
      <c r="D124" s="17"/>
      <c r="E124" s="1">
        <v>87</v>
      </c>
      <c r="F124" s="1"/>
      <c r="G124" s="65">
        <f t="shared" ref="G124:H124" si="14" xml:space="preserve"> -1 + G44/F44 * 1</f>
        <v>-1.4098572519531949E-3</v>
      </c>
      <c r="H124" s="70">
        <f t="shared" si="14"/>
        <v>-0.42843696688040478</v>
      </c>
    </row>
    <row r="125" spans="4:8" x14ac:dyDescent="0.3">
      <c r="D125" s="17"/>
      <c r="E125" s="1">
        <v>88</v>
      </c>
      <c r="F125" s="1"/>
      <c r="G125" s="65">
        <f t="shared" ref="G125:H125" si="15" xml:space="preserve"> -1 + G45/F45 * 1</f>
        <v>-7.6573976181825376E-2</v>
      </c>
      <c r="H125" s="70">
        <f t="shared" si="15"/>
        <v>-0.71803681442602829</v>
      </c>
    </row>
    <row r="126" spans="4:8" x14ac:dyDescent="0.3">
      <c r="D126" s="17"/>
      <c r="E126" s="1">
        <v>89</v>
      </c>
      <c r="F126" s="1"/>
      <c r="G126" s="65">
        <f t="shared" ref="G126:H126" si="16" xml:space="preserve"> -1 + G46/F46 * 1</f>
        <v>-7.0615048243349854E-5</v>
      </c>
      <c r="H126" s="70">
        <f t="shared" si="16"/>
        <v>-0.56386920110202565</v>
      </c>
    </row>
    <row r="127" spans="4:8" x14ac:dyDescent="0.3">
      <c r="D127" s="17"/>
      <c r="E127" s="1">
        <v>90</v>
      </c>
      <c r="F127" s="1"/>
      <c r="G127" s="65">
        <f t="shared" ref="G127:H127" si="17" xml:space="preserve"> -1 + G47/F47 * 1</f>
        <v>-1.5206234556197629E-5</v>
      </c>
      <c r="H127" s="70">
        <f t="shared" si="17"/>
        <v>-0.67228545577579579</v>
      </c>
    </row>
    <row r="128" spans="4:8" x14ac:dyDescent="0.3">
      <c r="D128" s="17"/>
      <c r="E128" s="1">
        <v>91</v>
      </c>
      <c r="F128" s="1"/>
      <c r="G128" s="65">
        <f t="shared" ref="G128:H128" si="18" xml:space="preserve"> -1 + G48/F48 * 1</f>
        <v>0</v>
      </c>
      <c r="H128" s="70">
        <f t="shared" si="18"/>
        <v>-0.58930891412765596</v>
      </c>
    </row>
    <row r="129" spans="4:8" x14ac:dyDescent="0.3">
      <c r="D129" s="17"/>
      <c r="E129" s="1">
        <v>92</v>
      </c>
      <c r="F129" s="12"/>
      <c r="G129" s="65"/>
      <c r="H129" s="70">
        <f t="shared" ref="H129" si="19" xml:space="preserve"> -1 + H49/G49 * 1</f>
        <v>-0.59303704205552066</v>
      </c>
    </row>
    <row r="130" spans="4:8" x14ac:dyDescent="0.3">
      <c r="D130" s="17"/>
      <c r="E130" s="1">
        <v>93</v>
      </c>
      <c r="F130" s="1"/>
      <c r="G130" s="65">
        <f t="shared" ref="G130:H130" si="20" xml:space="preserve"> -1 + G50/F50 * 1</f>
        <v>-3.4740780331373733E-3</v>
      </c>
      <c r="H130" s="70">
        <f t="shared" si="20"/>
        <v>-0.65915795119334941</v>
      </c>
    </row>
    <row r="131" spans="4:8" x14ac:dyDescent="0.3">
      <c r="D131" s="17"/>
      <c r="E131" s="1">
        <v>94</v>
      </c>
      <c r="F131" s="1"/>
      <c r="G131" s="65">
        <f t="shared" ref="G131:H131" si="21" xml:space="preserve"> -1 + G51/F51 * 1</f>
        <v>-1.4950060436414558E-2</v>
      </c>
      <c r="H131" s="70">
        <f t="shared" si="21"/>
        <v>-0.54491733402221643</v>
      </c>
    </row>
    <row r="132" spans="4:8" x14ac:dyDescent="0.3">
      <c r="D132" s="17"/>
      <c r="E132" s="1">
        <v>95</v>
      </c>
      <c r="F132" s="1"/>
      <c r="G132" s="65">
        <f t="shared" ref="G132:H132" si="22" xml:space="preserve"> -1 + G52/F52 * 1</f>
        <v>0</v>
      </c>
      <c r="H132" s="70">
        <f t="shared" si="22"/>
        <v>-0.64425572068884174</v>
      </c>
    </row>
    <row r="133" spans="4:8" x14ac:dyDescent="0.3">
      <c r="D133" s="17"/>
      <c r="E133" s="1">
        <v>96</v>
      </c>
      <c r="F133" s="1"/>
      <c r="G133" s="65">
        <f t="shared" ref="G133:H158" si="23" xml:space="preserve"> -1 + G53/F53 * 1</f>
        <v>-1.0452156840099369E-2</v>
      </c>
      <c r="H133" s="70">
        <f t="shared" si="23"/>
        <v>-0.5655345471521942</v>
      </c>
    </row>
    <row r="134" spans="4:8" x14ac:dyDescent="0.3">
      <c r="D134" s="17"/>
      <c r="E134" s="3" t="s">
        <v>4</v>
      </c>
      <c r="F134" s="3"/>
      <c r="G134" s="66">
        <f>AVERAGE(G110:G133)</f>
        <v>-4.8847798628773378E-3</v>
      </c>
      <c r="H134" s="67">
        <f>AVERAGE(H110:H133)</f>
        <v>-0.50482857331911035</v>
      </c>
    </row>
    <row r="135" spans="4:8" x14ac:dyDescent="0.3">
      <c r="D135" s="17" t="s">
        <v>16</v>
      </c>
      <c r="E135" s="1">
        <v>97</v>
      </c>
      <c r="F135" s="1"/>
      <c r="G135" s="65">
        <f t="shared" si="23"/>
        <v>-2.3860653781915264E-4</v>
      </c>
      <c r="H135" s="70">
        <f t="shared" si="23"/>
        <v>-0.17852028639618134</v>
      </c>
    </row>
    <row r="136" spans="4:8" x14ac:dyDescent="0.3">
      <c r="D136" s="17"/>
      <c r="E136" s="1">
        <v>98</v>
      </c>
      <c r="F136" s="12"/>
      <c r="G136" s="65"/>
      <c r="H136" s="70">
        <f t="shared" ref="H136" si="24" xml:space="preserve"> -1 + H56/G56 * 1</f>
        <v>-0.57095280603486331</v>
      </c>
    </row>
    <row r="137" spans="4:8" x14ac:dyDescent="0.3">
      <c r="D137" s="17"/>
      <c r="E137" s="1">
        <v>99</v>
      </c>
      <c r="F137" s="1"/>
      <c r="G137" s="65">
        <f t="shared" si="23"/>
        <v>-4.0899795501022629E-3</v>
      </c>
      <c r="H137" s="70">
        <f t="shared" ref="H137" si="25" xml:space="preserve"> -1 + H57/G57 * 1</f>
        <v>-0.50513347022587274</v>
      </c>
    </row>
    <row r="138" spans="4:8" x14ac:dyDescent="0.3">
      <c r="D138" s="17"/>
      <c r="E138" s="1">
        <v>100</v>
      </c>
      <c r="F138" s="1"/>
      <c r="G138" s="65">
        <f t="shared" si="23"/>
        <v>-7.0012859504806624E-3</v>
      </c>
      <c r="H138" s="70">
        <f t="shared" ref="H138" si="26" xml:space="preserve"> -1 + H58/G58 * 1</f>
        <v>-0.73561679235088206</v>
      </c>
    </row>
    <row r="139" spans="4:8" x14ac:dyDescent="0.3">
      <c r="D139" s="17"/>
      <c r="E139" s="1">
        <v>101</v>
      </c>
      <c r="F139" s="1"/>
      <c r="G139" s="65">
        <f t="shared" si="23"/>
        <v>-6.4149560117302551E-3</v>
      </c>
      <c r="H139" s="70">
        <f t="shared" ref="H139" si="27" xml:space="preserve"> -1 + H59/G59 * 1</f>
        <v>-0.58448625714812763</v>
      </c>
    </row>
    <row r="140" spans="4:8" x14ac:dyDescent="0.3">
      <c r="D140" s="17"/>
      <c r="E140" s="1">
        <v>102</v>
      </c>
      <c r="F140" s="1"/>
      <c r="G140" s="65">
        <f t="shared" si="23"/>
        <v>-1.2828736369467908E-3</v>
      </c>
      <c r="H140" s="70">
        <f t="shared" ref="H140" si="28" xml:space="preserve"> -1 + H60/G60 * 1</f>
        <v>-0.59280667951188182</v>
      </c>
    </row>
    <row r="141" spans="4:8" x14ac:dyDescent="0.3">
      <c r="D141" s="17"/>
      <c r="E141" s="1">
        <v>103</v>
      </c>
      <c r="F141" s="1"/>
      <c r="G141" s="65">
        <f t="shared" si="23"/>
        <v>0</v>
      </c>
      <c r="H141" s="70">
        <f t="shared" ref="H141" si="29" xml:space="preserve"> -1 + H61/G61 * 1</f>
        <v>-0.10130414531904985</v>
      </c>
    </row>
    <row r="142" spans="4:8" x14ac:dyDescent="0.3">
      <c r="D142" s="17"/>
      <c r="E142" s="1">
        <v>104</v>
      </c>
      <c r="F142" s="1"/>
      <c r="G142" s="65">
        <f t="shared" si="23"/>
        <v>0</v>
      </c>
      <c r="H142" s="70">
        <f t="shared" ref="H142" si="30" xml:space="preserve"> -1 + H62/G62 * 1</f>
        <v>-0.17351752021563338</v>
      </c>
    </row>
    <row r="143" spans="4:8" x14ac:dyDescent="0.3">
      <c r="D143" s="17"/>
      <c r="E143" s="1">
        <v>105</v>
      </c>
      <c r="F143" s="1"/>
      <c r="G143" s="65">
        <f t="shared" si="23"/>
        <v>-1.094717825189262E-2</v>
      </c>
      <c r="H143" s="70">
        <f t="shared" ref="H143" si="31" xml:space="preserve"> -1 + H63/G63 * 1</f>
        <v>-0.44118990149390047</v>
      </c>
    </row>
    <row r="144" spans="4:8" x14ac:dyDescent="0.3">
      <c r="D144" s="17"/>
      <c r="E144" s="1">
        <v>106</v>
      </c>
      <c r="F144" s="1"/>
      <c r="G144" s="65">
        <f t="shared" si="23"/>
        <v>-1.7131363111770437E-2</v>
      </c>
      <c r="H144" s="70">
        <f t="shared" ref="H144" si="32" xml:space="preserve"> -1 + H64/G64 * 1</f>
        <v>-0.73004263572983952</v>
      </c>
    </row>
    <row r="145" spans="4:8" x14ac:dyDescent="0.3">
      <c r="D145" s="17"/>
      <c r="E145" s="1">
        <v>107</v>
      </c>
      <c r="F145" s="1"/>
      <c r="G145" s="65">
        <f t="shared" si="23"/>
        <v>0</v>
      </c>
      <c r="H145" s="70">
        <f t="shared" ref="H145" si="33" xml:space="preserve"> -1 + H65/G65 * 1</f>
        <v>-0.1379980563654033</v>
      </c>
    </row>
    <row r="146" spans="4:8" x14ac:dyDescent="0.3">
      <c r="D146" s="17"/>
      <c r="E146" s="1">
        <v>108</v>
      </c>
      <c r="F146" s="1"/>
      <c r="G146" s="65">
        <f t="shared" si="23"/>
        <v>-2.4644646691890815E-2</v>
      </c>
      <c r="H146" s="70">
        <f t="shared" ref="H146" si="34" xml:space="preserve"> -1 + H66/G66 * 1</f>
        <v>-0.64990039840637448</v>
      </c>
    </row>
    <row r="147" spans="4:8" x14ac:dyDescent="0.3">
      <c r="D147" s="17"/>
      <c r="E147" s="1">
        <v>109</v>
      </c>
      <c r="F147" s="1"/>
      <c r="G147" s="65">
        <f t="shared" si="23"/>
        <v>-2.0389447236180858E-2</v>
      </c>
      <c r="H147" s="70">
        <f t="shared" ref="H147" si="35" xml:space="preserve"> -1 + H67/G67 * 1</f>
        <v>-0.51279650837212687</v>
      </c>
    </row>
    <row r="148" spans="4:8" x14ac:dyDescent="0.3">
      <c r="D148" s="17"/>
      <c r="E148" s="1">
        <v>110</v>
      </c>
      <c r="F148" s="1"/>
      <c r="G148" s="65">
        <f t="shared" si="23"/>
        <v>-2.8321050992720087E-3</v>
      </c>
      <c r="H148" s="70">
        <f t="shared" ref="H148" si="36" xml:space="preserve"> -1 + H68/G68 * 1</f>
        <v>-0.59816356877323418</v>
      </c>
    </row>
    <row r="149" spans="4:8" x14ac:dyDescent="0.3">
      <c r="D149" s="17"/>
      <c r="E149" s="1">
        <v>111</v>
      </c>
      <c r="F149" s="1"/>
      <c r="G149" s="65">
        <f t="shared" si="23"/>
        <v>0</v>
      </c>
      <c r="H149" s="70">
        <f t="shared" ref="H149" si="37" xml:space="preserve"> -1 + H69/G69 * 1</f>
        <v>-0.61795373085695671</v>
      </c>
    </row>
    <row r="150" spans="4:8" x14ac:dyDescent="0.3">
      <c r="D150" s="17"/>
      <c r="E150" s="1">
        <v>112</v>
      </c>
      <c r="F150" s="1"/>
      <c r="G150" s="65">
        <f t="shared" si="23"/>
        <v>-1.5279931611888897E-2</v>
      </c>
      <c r="H150" s="70">
        <f t="shared" ref="H150" si="38" xml:space="preserve"> -1 + H70/G70 * 1</f>
        <v>-0.56206812312417109</v>
      </c>
    </row>
    <row r="151" spans="4:8" x14ac:dyDescent="0.3">
      <c r="D151" s="17"/>
      <c r="E151" s="1">
        <v>113</v>
      </c>
      <c r="F151" s="1"/>
      <c r="G151" s="65">
        <f t="shared" si="23"/>
        <v>-1.5945176023399288E-2</v>
      </c>
      <c r="H151" s="70">
        <f t="shared" ref="H151" si="39" xml:space="preserve"> -1 + H71/G71 * 1</f>
        <v>-0.63781615622849275</v>
      </c>
    </row>
    <row r="152" spans="4:8" x14ac:dyDescent="0.3">
      <c r="D152" s="17"/>
      <c r="E152" s="1">
        <v>114</v>
      </c>
      <c r="F152" s="1"/>
      <c r="G152" s="65">
        <f t="shared" si="23"/>
        <v>-9.9970514874050398E-3</v>
      </c>
      <c r="H152" s="70">
        <f t="shared" ref="H152" si="40" xml:space="preserve"> -1 + H72/G72 * 1</f>
        <v>-0.62592719296480381</v>
      </c>
    </row>
    <row r="153" spans="4:8" x14ac:dyDescent="0.3">
      <c r="D153" s="17"/>
      <c r="E153" s="1">
        <v>115</v>
      </c>
      <c r="F153" s="1"/>
      <c r="G153" s="65">
        <f t="shared" si="23"/>
        <v>-6.3534371128166622E-3</v>
      </c>
      <c r="H153" s="70">
        <f t="shared" ref="H153" si="41" xml:space="preserve"> -1 + H73/G73 * 1</f>
        <v>-0.73977405457959644</v>
      </c>
    </row>
    <row r="154" spans="4:8" x14ac:dyDescent="0.3">
      <c r="D154" s="17"/>
      <c r="E154" s="1">
        <v>116</v>
      </c>
      <c r="F154" s="1"/>
      <c r="G154" s="65">
        <f t="shared" si="23"/>
        <v>-1.3530743842271598E-4</v>
      </c>
      <c r="H154" s="70">
        <f t="shared" ref="H154" si="42" xml:space="preserve"> -1 + H74/G74 * 1</f>
        <v>-0.68564990813623239</v>
      </c>
    </row>
    <row r="155" spans="4:8" x14ac:dyDescent="0.3">
      <c r="D155" s="17"/>
      <c r="E155" s="1">
        <v>117</v>
      </c>
      <c r="F155" s="1"/>
      <c r="G155" s="65">
        <f t="shared" si="23"/>
        <v>-6.5906829507377251E-3</v>
      </c>
      <c r="H155" s="70">
        <f t="shared" ref="H155" si="43" xml:space="preserve"> -1 + H75/G75 * 1</f>
        <v>-0.63107464008438052</v>
      </c>
    </row>
    <row r="156" spans="4:8" x14ac:dyDescent="0.3">
      <c r="D156" s="17"/>
      <c r="E156" s="1">
        <v>118</v>
      </c>
      <c r="F156" s="1"/>
      <c r="G156" s="65">
        <f t="shared" si="23"/>
        <v>-1.5813475073090943E-2</v>
      </c>
      <c r="H156" s="70">
        <f t="shared" ref="H156" si="44" xml:space="preserve"> -1 + H76/G76 * 1</f>
        <v>-0.68130107449832256</v>
      </c>
    </row>
    <row r="157" spans="4:8" x14ac:dyDescent="0.3">
      <c r="D157" s="17"/>
      <c r="E157" s="1">
        <v>119</v>
      </c>
      <c r="F157" s="12"/>
      <c r="G157" s="65"/>
      <c r="H157" s="70">
        <f t="shared" ref="H157" si="45" xml:space="preserve"> -1 + H77/G77 * 1</f>
        <v>-0.7125844098857832</v>
      </c>
    </row>
    <row r="158" spans="4:8" x14ac:dyDescent="0.3">
      <c r="D158" s="17"/>
      <c r="E158" s="1">
        <v>120</v>
      </c>
      <c r="F158" s="1"/>
      <c r="G158" s="65">
        <f t="shared" si="23"/>
        <v>-1.4734990624492017E-2</v>
      </c>
      <c r="H158" s="70">
        <f t="shared" ref="H158" si="46" xml:space="preserve"> -1 + H78/G78 * 1</f>
        <v>-0.66145757607625522</v>
      </c>
    </row>
    <row r="159" spans="4:8" x14ac:dyDescent="0.3">
      <c r="D159" s="17"/>
      <c r="E159" s="3" t="s">
        <v>5</v>
      </c>
      <c r="F159" s="3"/>
      <c r="G159" s="66">
        <f>AVERAGE(G135:G158)</f>
        <v>-8.1737497454699611E-3</v>
      </c>
      <c r="H159" s="67">
        <f>AVERAGE(H135:H158)</f>
        <v>-0.54450149553243199</v>
      </c>
    </row>
    <row r="160" spans="4:8" x14ac:dyDescent="0.3">
      <c r="D160" s="34" t="s">
        <v>8</v>
      </c>
      <c r="E160" s="29"/>
      <c r="F160" s="30"/>
      <c r="G160" s="68">
        <f>(AVERAGE(G85:G108,G110:G133,G135:G158))</f>
        <v>-4.2343830615437384E-3</v>
      </c>
      <c r="H160" s="69">
        <f>(AVERAGE(H85:H108,H110:H133,H135:H158))</f>
        <v>-0.34977668961718067</v>
      </c>
    </row>
    <row r="161" spans="4:8" ht="15" thickBot="1" x14ac:dyDescent="0.35">
      <c r="D161" s="35" t="s">
        <v>33</v>
      </c>
      <c r="E161" s="36"/>
      <c r="F161" s="37" t="s">
        <v>34</v>
      </c>
      <c r="G161" s="37" t="s">
        <v>37</v>
      </c>
      <c r="H161" s="64">
        <f xml:space="preserve"> -1 + H81/G81 * 1</f>
        <v>-0.68491633389055506</v>
      </c>
    </row>
  </sheetData>
  <mergeCells count="12">
    <mergeCell ref="D135:D159"/>
    <mergeCell ref="D160:E160"/>
    <mergeCell ref="D81:E81"/>
    <mergeCell ref="D161:E161"/>
    <mergeCell ref="D3:H3"/>
    <mergeCell ref="D83:H83"/>
    <mergeCell ref="D85:D109"/>
    <mergeCell ref="D110:D134"/>
    <mergeCell ref="D5:D29"/>
    <mergeCell ref="D30:D54"/>
    <mergeCell ref="D55:D79"/>
    <mergeCell ref="D80:E80"/>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M117"/>
  <sheetViews>
    <sheetView tabSelected="1" topLeftCell="G1" workbookViewId="0">
      <selection activeCell="J117" sqref="J117"/>
    </sheetView>
  </sheetViews>
  <sheetFormatPr baseColWidth="10" defaultRowHeight="14.4" x14ac:dyDescent="0.3"/>
  <cols>
    <col min="1" max="1" width="17.88671875" customWidth="1"/>
    <col min="3" max="3" width="14.33203125" customWidth="1"/>
    <col min="4" max="4" width="18.109375" customWidth="1"/>
    <col min="5" max="5" width="11.88671875" customWidth="1"/>
    <col min="6" max="6" width="19" customWidth="1"/>
    <col min="7" max="7" width="18" customWidth="1"/>
    <col min="8" max="8" width="18.77734375" customWidth="1"/>
    <col min="9" max="9" width="21.109375" customWidth="1"/>
    <col min="10" max="10" width="20.5546875" customWidth="1"/>
    <col min="11" max="11" width="27.5546875" customWidth="1"/>
    <col min="12" max="12" width="23" customWidth="1"/>
    <col min="13" max="13" width="24.77734375" customWidth="1"/>
  </cols>
  <sheetData>
    <row r="1" spans="3:13" ht="15" thickBot="1" x14ac:dyDescent="0.35"/>
    <row r="2" spans="3:13" x14ac:dyDescent="0.3">
      <c r="C2" s="62"/>
      <c r="D2" s="10"/>
      <c r="E2" s="42" t="s">
        <v>11</v>
      </c>
      <c r="F2" s="43"/>
      <c r="G2" s="44"/>
      <c r="H2" s="42" t="s">
        <v>18</v>
      </c>
      <c r="I2" s="43"/>
      <c r="J2" s="44"/>
      <c r="K2" s="42" t="s">
        <v>27</v>
      </c>
      <c r="L2" s="43"/>
      <c r="M2" s="44"/>
    </row>
    <row r="3" spans="3:13" ht="28.8" x14ac:dyDescent="0.3">
      <c r="C3" s="38" t="s">
        <v>1</v>
      </c>
      <c r="D3" s="39" t="s">
        <v>0</v>
      </c>
      <c r="E3" s="38" t="s">
        <v>2</v>
      </c>
      <c r="F3" s="7" t="s">
        <v>6</v>
      </c>
      <c r="G3" s="39" t="s">
        <v>7</v>
      </c>
      <c r="H3" s="38" t="s">
        <v>2</v>
      </c>
      <c r="I3" s="7" t="s">
        <v>6</v>
      </c>
      <c r="J3" s="39" t="s">
        <v>7</v>
      </c>
      <c r="K3" s="38" t="s">
        <v>2</v>
      </c>
      <c r="L3" s="7" t="s">
        <v>6</v>
      </c>
      <c r="M3" s="39" t="s">
        <v>7</v>
      </c>
    </row>
    <row r="4" spans="3:13" x14ac:dyDescent="0.3">
      <c r="C4" s="40" t="s">
        <v>14</v>
      </c>
      <c r="D4" s="13">
        <v>49</v>
      </c>
      <c r="E4" s="45">
        <v>39</v>
      </c>
      <c r="F4" s="6">
        <v>0</v>
      </c>
      <c r="G4" s="13">
        <v>36</v>
      </c>
      <c r="H4" s="45">
        <v>39</v>
      </c>
      <c r="I4" s="1">
        <v>0</v>
      </c>
      <c r="J4" s="13">
        <v>42</v>
      </c>
      <c r="K4" s="45">
        <v>39</v>
      </c>
      <c r="L4" s="1">
        <v>1</v>
      </c>
      <c r="M4" s="13">
        <v>40</v>
      </c>
    </row>
    <row r="5" spans="3:13" x14ac:dyDescent="0.3">
      <c r="C5" s="40"/>
      <c r="D5" s="13">
        <v>50</v>
      </c>
      <c r="E5" s="45">
        <v>121</v>
      </c>
      <c r="F5" s="6">
        <v>0</v>
      </c>
      <c r="G5" s="13">
        <v>201</v>
      </c>
      <c r="H5" s="45">
        <v>121</v>
      </c>
      <c r="I5" s="1">
        <v>1</v>
      </c>
      <c r="J5" s="13">
        <v>219</v>
      </c>
      <c r="K5" s="45">
        <v>121</v>
      </c>
      <c r="L5" s="1">
        <v>0</v>
      </c>
      <c r="M5" s="13">
        <v>200</v>
      </c>
    </row>
    <row r="6" spans="3:13" x14ac:dyDescent="0.3">
      <c r="C6" s="40"/>
      <c r="D6" s="13">
        <v>51</v>
      </c>
      <c r="E6" s="45">
        <v>575</v>
      </c>
      <c r="F6" s="6">
        <v>2</v>
      </c>
      <c r="G6" s="13">
        <v>653</v>
      </c>
      <c r="H6" s="45">
        <v>575</v>
      </c>
      <c r="I6" s="1">
        <v>2</v>
      </c>
      <c r="J6" s="13">
        <v>668</v>
      </c>
      <c r="K6" s="45">
        <v>575</v>
      </c>
      <c r="L6" s="1">
        <v>3</v>
      </c>
      <c r="M6" s="13">
        <v>641</v>
      </c>
    </row>
    <row r="7" spans="3:13" x14ac:dyDescent="0.3">
      <c r="C7" s="40"/>
      <c r="D7" s="13">
        <v>52</v>
      </c>
      <c r="E7" s="45">
        <v>45</v>
      </c>
      <c r="F7" s="6">
        <v>1</v>
      </c>
      <c r="G7" s="13">
        <v>147</v>
      </c>
      <c r="H7" s="45">
        <v>45</v>
      </c>
      <c r="I7" s="1">
        <v>0</v>
      </c>
      <c r="J7" s="13">
        <v>44</v>
      </c>
      <c r="K7" s="45">
        <v>45</v>
      </c>
      <c r="L7" s="1">
        <v>0</v>
      </c>
      <c r="M7" s="13">
        <v>40</v>
      </c>
    </row>
    <row r="8" spans="3:13" x14ac:dyDescent="0.3">
      <c r="C8" s="40"/>
      <c r="D8" s="13">
        <v>53</v>
      </c>
      <c r="E8" s="45">
        <v>80</v>
      </c>
      <c r="F8" s="6">
        <v>1</v>
      </c>
      <c r="G8" s="13">
        <v>123</v>
      </c>
      <c r="H8" s="45">
        <v>80</v>
      </c>
      <c r="I8" s="1">
        <v>1</v>
      </c>
      <c r="J8" s="13">
        <v>65</v>
      </c>
      <c r="K8" s="45">
        <v>80</v>
      </c>
      <c r="L8" s="1">
        <v>0</v>
      </c>
      <c r="M8" s="13">
        <v>66</v>
      </c>
    </row>
    <row r="9" spans="3:13" x14ac:dyDescent="0.3">
      <c r="C9" s="40"/>
      <c r="D9" s="13">
        <v>54</v>
      </c>
      <c r="E9" s="45">
        <v>70</v>
      </c>
      <c r="F9" s="6">
        <v>1</v>
      </c>
      <c r="G9" s="13">
        <v>55</v>
      </c>
      <c r="H9" s="45">
        <v>70</v>
      </c>
      <c r="I9" s="1">
        <v>0</v>
      </c>
      <c r="J9" s="13">
        <v>62</v>
      </c>
      <c r="K9" s="45">
        <v>70</v>
      </c>
      <c r="L9" s="1">
        <v>1</v>
      </c>
      <c r="M9" s="13">
        <v>56</v>
      </c>
    </row>
    <row r="10" spans="3:13" x14ac:dyDescent="0.3">
      <c r="C10" s="40"/>
      <c r="D10" s="13">
        <v>55</v>
      </c>
      <c r="E10" s="45">
        <v>87</v>
      </c>
      <c r="F10" s="6">
        <v>1</v>
      </c>
      <c r="G10" s="13">
        <v>174</v>
      </c>
      <c r="H10" s="45">
        <v>87</v>
      </c>
      <c r="I10" s="1">
        <v>0</v>
      </c>
      <c r="J10" s="13">
        <v>176</v>
      </c>
      <c r="K10" s="45">
        <v>87</v>
      </c>
      <c r="L10" s="1">
        <v>0</v>
      </c>
      <c r="M10" s="13">
        <v>165</v>
      </c>
    </row>
    <row r="11" spans="3:13" x14ac:dyDescent="0.3">
      <c r="C11" s="40"/>
      <c r="D11" s="13">
        <v>56</v>
      </c>
      <c r="E11" s="45">
        <v>75</v>
      </c>
      <c r="F11" s="6">
        <v>1</v>
      </c>
      <c r="G11" s="13">
        <v>155</v>
      </c>
      <c r="H11" s="45">
        <v>75</v>
      </c>
      <c r="I11" s="1">
        <v>1</v>
      </c>
      <c r="J11" s="13">
        <v>55</v>
      </c>
      <c r="K11" s="45">
        <v>75</v>
      </c>
      <c r="L11" s="1">
        <v>0</v>
      </c>
      <c r="M11" s="13">
        <v>124</v>
      </c>
    </row>
    <row r="12" spans="3:13" x14ac:dyDescent="0.3">
      <c r="C12" s="40"/>
      <c r="D12" s="13">
        <v>57</v>
      </c>
      <c r="E12" s="45">
        <v>133</v>
      </c>
      <c r="F12" s="6">
        <v>1</v>
      </c>
      <c r="G12" s="13">
        <v>216</v>
      </c>
      <c r="H12" s="45">
        <v>133</v>
      </c>
      <c r="I12" s="1">
        <v>0</v>
      </c>
      <c r="J12" s="13">
        <v>209</v>
      </c>
      <c r="K12" s="45">
        <v>133</v>
      </c>
      <c r="L12" s="1">
        <v>1</v>
      </c>
      <c r="M12" s="13">
        <v>217</v>
      </c>
    </row>
    <row r="13" spans="3:13" x14ac:dyDescent="0.3">
      <c r="C13" s="40"/>
      <c r="D13" s="13">
        <v>58</v>
      </c>
      <c r="E13" s="45">
        <v>801</v>
      </c>
      <c r="F13" s="6">
        <v>3</v>
      </c>
      <c r="G13" s="13">
        <v>849</v>
      </c>
      <c r="H13" s="45">
        <v>801</v>
      </c>
      <c r="I13" s="1">
        <v>3</v>
      </c>
      <c r="J13" s="13">
        <v>847</v>
      </c>
      <c r="K13" s="45">
        <v>801</v>
      </c>
      <c r="L13" s="1">
        <v>3</v>
      </c>
      <c r="M13" s="13">
        <v>855</v>
      </c>
    </row>
    <row r="14" spans="3:13" x14ac:dyDescent="0.3">
      <c r="C14" s="40"/>
      <c r="D14" s="13">
        <v>59</v>
      </c>
      <c r="E14" s="45">
        <v>194</v>
      </c>
      <c r="F14" s="6">
        <v>1</v>
      </c>
      <c r="G14" s="13">
        <v>273</v>
      </c>
      <c r="H14" s="45">
        <v>194</v>
      </c>
      <c r="I14" s="1">
        <v>1</v>
      </c>
      <c r="J14" s="13">
        <v>273</v>
      </c>
      <c r="K14" s="45">
        <v>194</v>
      </c>
      <c r="L14" s="1">
        <v>1</v>
      </c>
      <c r="M14" s="13">
        <v>275</v>
      </c>
    </row>
    <row r="15" spans="3:13" x14ac:dyDescent="0.3">
      <c r="C15" s="40"/>
      <c r="D15" s="13">
        <v>60</v>
      </c>
      <c r="E15" s="45">
        <v>70</v>
      </c>
      <c r="F15" s="6">
        <v>0</v>
      </c>
      <c r="G15" s="13">
        <v>52</v>
      </c>
      <c r="H15" s="45">
        <v>70</v>
      </c>
      <c r="I15" s="1">
        <v>0</v>
      </c>
      <c r="J15" s="13">
        <v>158</v>
      </c>
      <c r="K15" s="45">
        <v>70</v>
      </c>
      <c r="L15" s="1">
        <v>0</v>
      </c>
      <c r="M15" s="13">
        <v>57</v>
      </c>
    </row>
    <row r="16" spans="3:13" x14ac:dyDescent="0.3">
      <c r="C16" s="40"/>
      <c r="D16" s="13">
        <v>61</v>
      </c>
      <c r="E16" s="45">
        <v>150</v>
      </c>
      <c r="F16" s="6">
        <v>1</v>
      </c>
      <c r="G16" s="13">
        <v>240</v>
      </c>
      <c r="H16" s="45">
        <v>150</v>
      </c>
      <c r="I16" s="1">
        <v>1</v>
      </c>
      <c r="J16" s="13">
        <v>231</v>
      </c>
      <c r="K16" s="45">
        <v>150</v>
      </c>
      <c r="L16" s="1">
        <v>1</v>
      </c>
      <c r="M16" s="13">
        <v>228</v>
      </c>
    </row>
    <row r="17" spans="3:13" x14ac:dyDescent="0.3">
      <c r="C17" s="40"/>
      <c r="D17" s="13">
        <v>62</v>
      </c>
      <c r="E17" s="45">
        <v>78</v>
      </c>
      <c r="F17" s="6">
        <v>1</v>
      </c>
      <c r="G17" s="13">
        <v>58</v>
      </c>
      <c r="H17" s="45">
        <v>78</v>
      </c>
      <c r="I17" s="1">
        <v>0</v>
      </c>
      <c r="J17" s="13">
        <v>162</v>
      </c>
      <c r="K17" s="45">
        <v>78</v>
      </c>
      <c r="L17" s="1">
        <v>0</v>
      </c>
      <c r="M17" s="13">
        <v>65</v>
      </c>
    </row>
    <row r="18" spans="3:13" x14ac:dyDescent="0.3">
      <c r="C18" s="40"/>
      <c r="D18" s="13">
        <v>63</v>
      </c>
      <c r="E18" s="45">
        <v>11</v>
      </c>
      <c r="F18" s="6">
        <v>0</v>
      </c>
      <c r="G18" s="13">
        <v>14</v>
      </c>
      <c r="H18" s="45">
        <v>11</v>
      </c>
      <c r="I18" s="1">
        <v>0</v>
      </c>
      <c r="J18" s="13">
        <v>16</v>
      </c>
      <c r="K18" s="45">
        <v>11</v>
      </c>
      <c r="L18" s="1">
        <v>0</v>
      </c>
      <c r="M18" s="13">
        <v>17</v>
      </c>
    </row>
    <row r="19" spans="3:13" x14ac:dyDescent="0.3">
      <c r="C19" s="40"/>
      <c r="D19" s="13">
        <v>64</v>
      </c>
      <c r="E19" s="45">
        <v>79</v>
      </c>
      <c r="F19" s="6">
        <v>1</v>
      </c>
      <c r="G19" s="13">
        <v>164</v>
      </c>
      <c r="H19" s="45">
        <v>79</v>
      </c>
      <c r="I19" s="1">
        <v>0</v>
      </c>
      <c r="J19" s="13">
        <v>161</v>
      </c>
      <c r="K19" s="45">
        <v>79</v>
      </c>
      <c r="L19" s="1">
        <v>1</v>
      </c>
      <c r="M19" s="13">
        <v>169</v>
      </c>
    </row>
    <row r="20" spans="3:13" x14ac:dyDescent="0.3">
      <c r="C20" s="40"/>
      <c r="D20" s="13">
        <v>65</v>
      </c>
      <c r="E20" s="45">
        <v>74</v>
      </c>
      <c r="F20" s="6">
        <v>0</v>
      </c>
      <c r="G20" s="13">
        <v>160</v>
      </c>
      <c r="H20" s="45">
        <v>74</v>
      </c>
      <c r="I20" s="1">
        <v>1</v>
      </c>
      <c r="J20" s="13">
        <v>55</v>
      </c>
      <c r="K20" s="45">
        <v>74</v>
      </c>
      <c r="L20" s="1">
        <v>0</v>
      </c>
      <c r="M20" s="13">
        <v>176</v>
      </c>
    </row>
    <row r="21" spans="3:13" x14ac:dyDescent="0.3">
      <c r="C21" s="40"/>
      <c r="D21" s="13">
        <v>66</v>
      </c>
      <c r="E21" s="45">
        <v>216</v>
      </c>
      <c r="F21" s="6">
        <v>1</v>
      </c>
      <c r="G21" s="13">
        <v>306</v>
      </c>
      <c r="H21" s="45">
        <v>216</v>
      </c>
      <c r="I21" s="1">
        <v>1</v>
      </c>
      <c r="J21" s="13">
        <v>294</v>
      </c>
      <c r="K21" s="45">
        <v>216</v>
      </c>
      <c r="L21" s="1">
        <v>1</v>
      </c>
      <c r="M21" s="13">
        <v>325</v>
      </c>
    </row>
    <row r="22" spans="3:13" x14ac:dyDescent="0.3">
      <c r="C22" s="40"/>
      <c r="D22" s="13">
        <v>67</v>
      </c>
      <c r="E22" s="45">
        <v>22</v>
      </c>
      <c r="F22" s="6">
        <v>0</v>
      </c>
      <c r="G22" s="13">
        <v>28</v>
      </c>
      <c r="H22" s="45">
        <v>22</v>
      </c>
      <c r="I22" s="1">
        <v>0</v>
      </c>
      <c r="J22" s="13">
        <v>23</v>
      </c>
      <c r="K22" s="45">
        <v>22</v>
      </c>
      <c r="L22" s="1">
        <v>0</v>
      </c>
      <c r="M22" s="13">
        <v>28</v>
      </c>
    </row>
    <row r="23" spans="3:13" x14ac:dyDescent="0.3">
      <c r="C23" s="40"/>
      <c r="D23" s="13">
        <v>68</v>
      </c>
      <c r="E23" s="45">
        <v>44</v>
      </c>
      <c r="F23" s="6">
        <v>0</v>
      </c>
      <c r="G23" s="13">
        <v>41</v>
      </c>
      <c r="H23" s="45">
        <v>44</v>
      </c>
      <c r="I23" s="1">
        <v>0</v>
      </c>
      <c r="J23" s="13">
        <v>40</v>
      </c>
      <c r="K23" s="45">
        <v>44</v>
      </c>
      <c r="L23" s="1">
        <v>0</v>
      </c>
      <c r="M23" s="13">
        <v>48</v>
      </c>
    </row>
    <row r="24" spans="3:13" x14ac:dyDescent="0.3">
      <c r="C24" s="40"/>
      <c r="D24" s="13">
        <v>69</v>
      </c>
      <c r="E24" s="45">
        <v>6689</v>
      </c>
      <c r="F24" s="6">
        <v>31</v>
      </c>
      <c r="G24" s="13">
        <v>6335</v>
      </c>
      <c r="H24" s="45">
        <v>6689</v>
      </c>
      <c r="I24" s="1">
        <v>24</v>
      </c>
      <c r="J24" s="13">
        <v>6512</v>
      </c>
      <c r="K24" s="45">
        <v>6689</v>
      </c>
      <c r="L24" s="1">
        <v>29</v>
      </c>
      <c r="M24" s="13">
        <v>6931</v>
      </c>
    </row>
    <row r="25" spans="3:13" x14ac:dyDescent="0.3">
      <c r="C25" s="40"/>
      <c r="D25" s="13">
        <v>70</v>
      </c>
      <c r="E25" s="45">
        <v>2555</v>
      </c>
      <c r="F25" s="6">
        <v>11</v>
      </c>
      <c r="G25" s="13">
        <v>2481</v>
      </c>
      <c r="H25" s="45">
        <v>2555</v>
      </c>
      <c r="I25" s="1">
        <v>9</v>
      </c>
      <c r="J25" s="13">
        <v>2515</v>
      </c>
      <c r="K25" s="45">
        <v>2555</v>
      </c>
      <c r="L25" s="1">
        <v>12</v>
      </c>
      <c r="M25" s="13">
        <v>2652</v>
      </c>
    </row>
    <row r="26" spans="3:13" x14ac:dyDescent="0.3">
      <c r="C26" s="40"/>
      <c r="D26" s="13">
        <v>71</v>
      </c>
      <c r="E26" s="45">
        <v>186</v>
      </c>
      <c r="F26" s="6">
        <v>1</v>
      </c>
      <c r="G26" s="13">
        <v>275</v>
      </c>
      <c r="H26" s="45">
        <v>186</v>
      </c>
      <c r="I26" s="1">
        <v>0</v>
      </c>
      <c r="J26" s="13">
        <v>257</v>
      </c>
      <c r="K26" s="45">
        <v>186</v>
      </c>
      <c r="L26" s="1">
        <v>1</v>
      </c>
      <c r="M26" s="13">
        <v>274</v>
      </c>
    </row>
    <row r="27" spans="3:13" x14ac:dyDescent="0.3">
      <c r="C27" s="40"/>
      <c r="D27" s="13">
        <v>72</v>
      </c>
      <c r="E27" s="45">
        <v>47</v>
      </c>
      <c r="F27" s="6">
        <v>0</v>
      </c>
      <c r="G27" s="13">
        <v>44</v>
      </c>
      <c r="H27" s="45">
        <v>47</v>
      </c>
      <c r="I27" s="1">
        <v>0</v>
      </c>
      <c r="J27" s="13">
        <v>46</v>
      </c>
      <c r="K27" s="45">
        <v>47</v>
      </c>
      <c r="L27" s="1">
        <v>0</v>
      </c>
      <c r="M27" s="13">
        <v>51</v>
      </c>
    </row>
    <row r="28" spans="3:13" x14ac:dyDescent="0.3">
      <c r="C28" s="40"/>
      <c r="D28" s="41" t="s">
        <v>3</v>
      </c>
      <c r="E28" s="54">
        <f>AVERAGE(E4:E27)</f>
        <v>518.375</v>
      </c>
      <c r="F28" s="55">
        <f>AVERAGE(F4:F27)</f>
        <v>2.4583333333333335</v>
      </c>
      <c r="G28" s="41">
        <f>AVERAGE(G4:G27)</f>
        <v>545</v>
      </c>
      <c r="H28" s="54">
        <f t="shared" ref="H28:J28" si="0">AVERAGE(H4:H27)</f>
        <v>518.375</v>
      </c>
      <c r="I28" s="55">
        <f t="shared" si="0"/>
        <v>1.875</v>
      </c>
      <c r="J28" s="56">
        <f t="shared" si="0"/>
        <v>547.08333333333337</v>
      </c>
      <c r="K28" s="54">
        <f t="shared" ref="K28:M28" si="1">AVERAGE(K4:K27)</f>
        <v>518.375</v>
      </c>
      <c r="L28" s="55">
        <f t="shared" si="1"/>
        <v>2.2916666666666665</v>
      </c>
      <c r="M28" s="56">
        <f t="shared" si="1"/>
        <v>570.83333333333337</v>
      </c>
    </row>
    <row r="29" spans="3:13" x14ac:dyDescent="0.3">
      <c r="C29" s="40" t="s">
        <v>15</v>
      </c>
      <c r="D29" s="13">
        <v>73</v>
      </c>
      <c r="E29" s="45">
        <v>640</v>
      </c>
      <c r="F29" s="6">
        <v>2</v>
      </c>
      <c r="G29" s="13">
        <v>704</v>
      </c>
      <c r="H29" s="45">
        <v>640</v>
      </c>
      <c r="I29" s="6">
        <v>2</v>
      </c>
      <c r="J29" s="31">
        <v>705</v>
      </c>
      <c r="K29" s="45">
        <v>474</v>
      </c>
      <c r="L29" s="6">
        <v>2</v>
      </c>
      <c r="M29" s="31">
        <v>578</v>
      </c>
    </row>
    <row r="30" spans="3:13" x14ac:dyDescent="0.3">
      <c r="C30" s="40"/>
      <c r="D30" s="13">
        <v>74</v>
      </c>
      <c r="E30" s="45">
        <v>184</v>
      </c>
      <c r="F30" s="6">
        <v>1</v>
      </c>
      <c r="G30" s="13">
        <v>255</v>
      </c>
      <c r="H30" s="45">
        <v>184</v>
      </c>
      <c r="I30" s="6">
        <v>1</v>
      </c>
      <c r="J30" s="31">
        <v>273</v>
      </c>
      <c r="K30" s="45">
        <v>144</v>
      </c>
      <c r="L30" s="6">
        <v>0</v>
      </c>
      <c r="M30" s="31">
        <v>232</v>
      </c>
    </row>
    <row r="31" spans="3:13" x14ac:dyDescent="0.3">
      <c r="C31" s="40"/>
      <c r="D31" s="13">
        <v>75</v>
      </c>
      <c r="E31" s="45">
        <v>312</v>
      </c>
      <c r="F31" s="6">
        <v>1</v>
      </c>
      <c r="G31" s="13">
        <v>386</v>
      </c>
      <c r="H31" s="45">
        <v>312</v>
      </c>
      <c r="I31" s="6">
        <v>1</v>
      </c>
      <c r="J31" s="31">
        <v>384</v>
      </c>
      <c r="K31" s="45">
        <v>71</v>
      </c>
      <c r="L31" s="6">
        <v>1</v>
      </c>
      <c r="M31" s="31">
        <v>67</v>
      </c>
    </row>
    <row r="32" spans="3:13" x14ac:dyDescent="0.3">
      <c r="C32" s="40"/>
      <c r="D32" s="13">
        <v>76</v>
      </c>
      <c r="E32" s="45">
        <v>18</v>
      </c>
      <c r="F32" s="6">
        <v>0</v>
      </c>
      <c r="G32" s="13">
        <v>20</v>
      </c>
      <c r="H32" s="45">
        <v>18</v>
      </c>
      <c r="I32" s="6">
        <v>0</v>
      </c>
      <c r="J32" s="31">
        <v>38</v>
      </c>
      <c r="K32" s="45">
        <v>16</v>
      </c>
      <c r="L32" s="6">
        <v>0</v>
      </c>
      <c r="M32" s="31">
        <v>24</v>
      </c>
    </row>
    <row r="33" spans="3:13" x14ac:dyDescent="0.3">
      <c r="C33" s="40"/>
      <c r="D33" s="13">
        <v>77</v>
      </c>
      <c r="E33" s="45">
        <v>85119</v>
      </c>
      <c r="F33" s="6">
        <v>224</v>
      </c>
      <c r="G33" s="13">
        <v>79368</v>
      </c>
      <c r="H33" s="45">
        <v>85119</v>
      </c>
      <c r="I33" s="6">
        <v>237</v>
      </c>
      <c r="J33" s="31">
        <v>79525</v>
      </c>
      <c r="K33" s="45">
        <v>23269</v>
      </c>
      <c r="L33" s="6">
        <v>95</v>
      </c>
      <c r="M33" s="31">
        <v>22889</v>
      </c>
    </row>
    <row r="34" spans="3:13" x14ac:dyDescent="0.3">
      <c r="C34" s="40"/>
      <c r="D34" s="13">
        <v>78</v>
      </c>
      <c r="E34" s="45">
        <v>1301441</v>
      </c>
      <c r="F34" s="6">
        <v>4000</v>
      </c>
      <c r="G34" s="13">
        <v>1276897</v>
      </c>
      <c r="H34" s="45">
        <v>1301401</v>
      </c>
      <c r="I34" s="6">
        <v>4138</v>
      </c>
      <c r="J34" s="13"/>
      <c r="K34" s="45">
        <v>136320</v>
      </c>
      <c r="L34" s="6">
        <v>917</v>
      </c>
      <c r="M34" s="13">
        <v>133997</v>
      </c>
    </row>
    <row r="35" spans="3:13" x14ac:dyDescent="0.3">
      <c r="C35" s="40"/>
      <c r="D35" s="13">
        <v>79</v>
      </c>
      <c r="E35" s="45">
        <v>190</v>
      </c>
      <c r="F35" s="6">
        <v>1</v>
      </c>
      <c r="G35" s="13"/>
      <c r="H35" s="45">
        <v>189</v>
      </c>
      <c r="I35" s="6">
        <v>0</v>
      </c>
      <c r="J35" s="31">
        <v>290</v>
      </c>
      <c r="K35" s="45">
        <v>165</v>
      </c>
      <c r="L35" s="6">
        <v>1</v>
      </c>
      <c r="M35" s="31">
        <v>267</v>
      </c>
    </row>
    <row r="36" spans="3:13" x14ac:dyDescent="0.3">
      <c r="C36" s="40"/>
      <c r="D36" s="13">
        <v>80</v>
      </c>
      <c r="E36" s="45">
        <v>38</v>
      </c>
      <c r="F36" s="6">
        <v>0</v>
      </c>
      <c r="G36" s="13"/>
      <c r="H36" s="45">
        <v>38</v>
      </c>
      <c r="I36" s="6">
        <v>1</v>
      </c>
      <c r="J36" s="31">
        <v>40</v>
      </c>
      <c r="K36" s="45">
        <v>30</v>
      </c>
      <c r="L36" s="6">
        <v>0</v>
      </c>
      <c r="M36" s="31">
        <v>39</v>
      </c>
    </row>
    <row r="37" spans="3:13" x14ac:dyDescent="0.3">
      <c r="C37" s="40"/>
      <c r="D37" s="13">
        <v>81</v>
      </c>
      <c r="E37" s="45">
        <v>54499</v>
      </c>
      <c r="F37" s="6">
        <v>223</v>
      </c>
      <c r="G37" s="13"/>
      <c r="H37" s="45">
        <v>54493</v>
      </c>
      <c r="I37" s="6">
        <v>213</v>
      </c>
      <c r="J37" s="31">
        <v>51398</v>
      </c>
      <c r="K37" s="45">
        <v>27092</v>
      </c>
      <c r="L37" s="6">
        <v>165</v>
      </c>
      <c r="M37" s="31">
        <v>28297</v>
      </c>
    </row>
    <row r="38" spans="3:13" x14ac:dyDescent="0.3">
      <c r="C38" s="40"/>
      <c r="D38" s="13">
        <v>82</v>
      </c>
      <c r="E38" s="45">
        <v>176</v>
      </c>
      <c r="F38" s="6">
        <v>1</v>
      </c>
      <c r="G38" s="13"/>
      <c r="H38" s="45">
        <v>176</v>
      </c>
      <c r="I38" s="6">
        <v>1</v>
      </c>
      <c r="J38" s="31">
        <v>269</v>
      </c>
      <c r="K38" s="45">
        <v>84</v>
      </c>
      <c r="L38" s="6">
        <v>1</v>
      </c>
      <c r="M38" s="31">
        <v>194</v>
      </c>
    </row>
    <row r="39" spans="3:13" x14ac:dyDescent="0.3">
      <c r="C39" s="40"/>
      <c r="D39" s="13">
        <v>83</v>
      </c>
      <c r="E39" s="45">
        <v>2396</v>
      </c>
      <c r="F39" s="6">
        <v>9</v>
      </c>
      <c r="G39" s="13"/>
      <c r="H39" s="45">
        <v>2396</v>
      </c>
      <c r="I39" s="6">
        <v>9</v>
      </c>
      <c r="J39" s="31">
        <v>2405</v>
      </c>
      <c r="K39" s="45">
        <v>1035</v>
      </c>
      <c r="L39" s="6">
        <v>6</v>
      </c>
      <c r="M39" s="31">
        <v>1219</v>
      </c>
    </row>
    <row r="40" spans="3:13" x14ac:dyDescent="0.3">
      <c r="C40" s="40"/>
      <c r="D40" s="13">
        <v>84</v>
      </c>
      <c r="E40" s="45">
        <v>31</v>
      </c>
      <c r="F40" s="6">
        <v>0</v>
      </c>
      <c r="G40" s="13"/>
      <c r="H40" s="45">
        <v>31</v>
      </c>
      <c r="I40" s="6">
        <v>0</v>
      </c>
      <c r="J40" s="31">
        <v>35</v>
      </c>
      <c r="K40" s="45">
        <v>27</v>
      </c>
      <c r="L40" s="6">
        <v>0</v>
      </c>
      <c r="M40" s="31">
        <v>42</v>
      </c>
    </row>
    <row r="41" spans="3:13" x14ac:dyDescent="0.3">
      <c r="C41" s="40"/>
      <c r="D41" s="13">
        <v>85</v>
      </c>
      <c r="E41" s="45">
        <v>5859</v>
      </c>
      <c r="F41" s="6">
        <v>19</v>
      </c>
      <c r="G41" s="13"/>
      <c r="H41" s="45">
        <v>5859</v>
      </c>
      <c r="I41" s="6">
        <v>20</v>
      </c>
      <c r="J41" s="31">
        <v>5637</v>
      </c>
      <c r="K41" s="45">
        <v>2145</v>
      </c>
      <c r="L41" s="6">
        <v>12</v>
      </c>
      <c r="M41" s="31">
        <v>2381</v>
      </c>
    </row>
    <row r="42" spans="3:13" x14ac:dyDescent="0.3">
      <c r="C42" s="40"/>
      <c r="D42" s="13">
        <v>86</v>
      </c>
      <c r="E42" s="45">
        <v>1391</v>
      </c>
      <c r="F42" s="6">
        <v>5</v>
      </c>
      <c r="G42" s="13"/>
      <c r="H42" s="45">
        <v>1391</v>
      </c>
      <c r="I42" s="6">
        <v>5</v>
      </c>
      <c r="J42" s="31">
        <v>1428</v>
      </c>
      <c r="K42" s="45">
        <v>750</v>
      </c>
      <c r="L42" s="6">
        <v>5</v>
      </c>
      <c r="M42" s="31">
        <v>891</v>
      </c>
    </row>
    <row r="43" spans="3:13" x14ac:dyDescent="0.3">
      <c r="C43" s="40"/>
      <c r="D43" s="13">
        <v>87</v>
      </c>
      <c r="E43" s="45">
        <v>17023</v>
      </c>
      <c r="F43" s="6">
        <v>86</v>
      </c>
      <c r="G43" s="13"/>
      <c r="H43" s="45">
        <v>16999</v>
      </c>
      <c r="I43" s="6">
        <v>66</v>
      </c>
      <c r="J43" s="31">
        <v>16747</v>
      </c>
      <c r="K43" s="45">
        <v>9716</v>
      </c>
      <c r="L43" s="6">
        <v>51</v>
      </c>
      <c r="M43" s="31">
        <v>10155</v>
      </c>
    </row>
    <row r="44" spans="3:13" x14ac:dyDescent="0.3">
      <c r="C44" s="40"/>
      <c r="D44" s="13">
        <v>88</v>
      </c>
      <c r="E44" s="45">
        <v>1037611</v>
      </c>
      <c r="F44" s="6">
        <v>3728</v>
      </c>
      <c r="G44" s="13"/>
      <c r="H44" s="45">
        <v>958157</v>
      </c>
      <c r="I44" s="6">
        <v>3479</v>
      </c>
      <c r="J44" s="31"/>
      <c r="K44" s="45">
        <v>270165</v>
      </c>
      <c r="L44" s="6">
        <v>1421</v>
      </c>
      <c r="M44" s="31">
        <v>271782</v>
      </c>
    </row>
    <row r="45" spans="3:13" x14ac:dyDescent="0.3">
      <c r="C45" s="40"/>
      <c r="D45" s="13">
        <v>89</v>
      </c>
      <c r="E45" s="45">
        <v>1132903</v>
      </c>
      <c r="F45" s="6">
        <v>4067</v>
      </c>
      <c r="G45" s="13"/>
      <c r="H45" s="45">
        <v>1132823</v>
      </c>
      <c r="I45" s="6">
        <v>3229</v>
      </c>
      <c r="J45" s="31"/>
      <c r="K45" s="45">
        <v>494059</v>
      </c>
      <c r="L45" s="6">
        <v>2434</v>
      </c>
      <c r="M45" s="31">
        <v>506771</v>
      </c>
    </row>
    <row r="46" spans="3:13" x14ac:dyDescent="0.3">
      <c r="C46" s="40"/>
      <c r="D46" s="13">
        <v>90</v>
      </c>
      <c r="E46" s="45">
        <v>131525</v>
      </c>
      <c r="F46" s="6">
        <v>491</v>
      </c>
      <c r="G46" s="13"/>
      <c r="H46" s="45">
        <v>131523</v>
      </c>
      <c r="I46" s="6">
        <v>435</v>
      </c>
      <c r="J46" s="13"/>
      <c r="K46" s="45">
        <v>43102</v>
      </c>
      <c r="L46" s="6">
        <v>273</v>
      </c>
      <c r="M46" s="13">
        <v>44542</v>
      </c>
    </row>
    <row r="47" spans="3:13" x14ac:dyDescent="0.3">
      <c r="C47" s="40"/>
      <c r="D47" s="13">
        <v>91</v>
      </c>
      <c r="E47" s="45">
        <v>47722</v>
      </c>
      <c r="F47" s="6">
        <v>204</v>
      </c>
      <c r="G47" s="13"/>
      <c r="H47" s="45">
        <v>47722</v>
      </c>
      <c r="I47" s="6">
        <v>157</v>
      </c>
      <c r="J47" s="13">
        <v>47111</v>
      </c>
      <c r="K47" s="45">
        <v>19599</v>
      </c>
      <c r="L47" s="6">
        <v>122</v>
      </c>
      <c r="M47" s="13">
        <v>20255</v>
      </c>
    </row>
    <row r="48" spans="3:13" x14ac:dyDescent="0.3">
      <c r="C48" s="40"/>
      <c r="D48" s="13">
        <v>92</v>
      </c>
      <c r="E48" s="47">
        <v>21702</v>
      </c>
      <c r="F48" s="11">
        <v>72</v>
      </c>
      <c r="G48" s="48"/>
      <c r="H48" s="49">
        <v>118082</v>
      </c>
      <c r="I48" s="6">
        <v>298</v>
      </c>
      <c r="J48" s="13"/>
      <c r="K48" s="49">
        <v>48055</v>
      </c>
      <c r="L48" s="6">
        <v>211</v>
      </c>
      <c r="M48" s="13">
        <v>49956</v>
      </c>
    </row>
    <row r="49" spans="1:13" x14ac:dyDescent="0.3">
      <c r="C49" s="40"/>
      <c r="D49" s="13">
        <v>93</v>
      </c>
      <c r="E49" s="45">
        <v>3742</v>
      </c>
      <c r="F49" s="6">
        <v>16</v>
      </c>
      <c r="G49" s="13"/>
      <c r="H49" s="45">
        <v>3729</v>
      </c>
      <c r="I49" s="6">
        <v>13</v>
      </c>
      <c r="J49" s="31">
        <v>4034</v>
      </c>
      <c r="K49" s="45">
        <v>1271</v>
      </c>
      <c r="L49" s="6">
        <v>8</v>
      </c>
      <c r="M49" s="31">
        <v>1440</v>
      </c>
    </row>
    <row r="50" spans="1:13" x14ac:dyDescent="0.3">
      <c r="C50" s="40"/>
      <c r="D50" s="13">
        <v>94</v>
      </c>
      <c r="E50" s="45">
        <v>31438</v>
      </c>
      <c r="F50" s="6">
        <v>97</v>
      </c>
      <c r="G50" s="13"/>
      <c r="H50" s="45">
        <v>30968</v>
      </c>
      <c r="I50" s="6">
        <v>100</v>
      </c>
      <c r="J50" s="31">
        <v>30459</v>
      </c>
      <c r="K50" s="45">
        <v>14093</v>
      </c>
      <c r="L50" s="6">
        <v>77</v>
      </c>
      <c r="M50" s="31">
        <v>14687</v>
      </c>
    </row>
    <row r="51" spans="1:13" x14ac:dyDescent="0.3">
      <c r="C51" s="40"/>
      <c r="D51" s="13">
        <v>95</v>
      </c>
      <c r="E51" s="45">
        <v>4239</v>
      </c>
      <c r="F51" s="6">
        <v>14</v>
      </c>
      <c r="G51" s="13"/>
      <c r="H51" s="45">
        <v>4239</v>
      </c>
      <c r="I51" s="6">
        <v>14</v>
      </c>
      <c r="J51" s="31">
        <v>4493</v>
      </c>
      <c r="K51" s="45">
        <v>1508</v>
      </c>
      <c r="L51" s="6">
        <v>9</v>
      </c>
      <c r="M51" s="31">
        <v>1670</v>
      </c>
    </row>
    <row r="52" spans="1:13" x14ac:dyDescent="0.3">
      <c r="C52" s="40"/>
      <c r="D52" s="13">
        <v>96</v>
      </c>
      <c r="E52" s="45">
        <v>17317</v>
      </c>
      <c r="F52" s="6">
        <v>82</v>
      </c>
      <c r="G52" s="13"/>
      <c r="H52" s="45">
        <v>17136</v>
      </c>
      <c r="I52" s="6">
        <v>61</v>
      </c>
      <c r="J52" s="31">
        <v>16889</v>
      </c>
      <c r="K52" s="45">
        <v>7445</v>
      </c>
      <c r="L52" s="6">
        <v>45</v>
      </c>
      <c r="M52" s="31">
        <v>7741</v>
      </c>
    </row>
    <row r="53" spans="1:13" x14ac:dyDescent="0.3">
      <c r="C53" s="40"/>
      <c r="D53" s="41" t="s">
        <v>4</v>
      </c>
      <c r="E53" s="54">
        <f>AVERAGE(E29:E47,E49:E52)</f>
        <v>168513.65217391305</v>
      </c>
      <c r="F53" s="55">
        <f>AVERAGE(F29:F47,F49:F52)</f>
        <v>577</v>
      </c>
      <c r="G53" s="56">
        <f>AVERAGE(G29:G47,G49:G52)</f>
        <v>226271.66666666666</v>
      </c>
      <c r="H53" s="46">
        <f t="shared" ref="H53:I53" si="2">AVERAGE(H29:H52)</f>
        <v>163067.70833333334</v>
      </c>
      <c r="I53" s="9">
        <f t="shared" si="2"/>
        <v>520</v>
      </c>
      <c r="J53" s="41">
        <f>AVERAGE(J29:J52)</f>
        <v>13797.894736842105</v>
      </c>
      <c r="K53" s="46">
        <f t="shared" ref="K53:L53" si="3">AVERAGE(K29:K52)</f>
        <v>45859.791666666664</v>
      </c>
      <c r="L53" s="9">
        <f t="shared" si="3"/>
        <v>244</v>
      </c>
      <c r="M53" s="41">
        <f>AVERAGE(M29:M52)</f>
        <v>46671.5</v>
      </c>
    </row>
    <row r="54" spans="1:13" x14ac:dyDescent="0.3">
      <c r="C54" s="40" t="s">
        <v>16</v>
      </c>
      <c r="D54" s="13">
        <v>97</v>
      </c>
      <c r="E54" s="45">
        <v>4191</v>
      </c>
      <c r="F54" s="6">
        <v>15</v>
      </c>
      <c r="G54" s="13">
        <v>3992</v>
      </c>
      <c r="H54" s="45">
        <v>4190</v>
      </c>
      <c r="I54" s="6">
        <v>17</v>
      </c>
      <c r="J54" s="13">
        <v>4222</v>
      </c>
      <c r="K54" s="45">
        <v>3442</v>
      </c>
      <c r="L54" s="6">
        <v>21</v>
      </c>
      <c r="M54" s="13">
        <v>3744</v>
      </c>
    </row>
    <row r="55" spans="1:13" x14ac:dyDescent="0.3">
      <c r="C55" s="40"/>
      <c r="D55" s="13">
        <v>98</v>
      </c>
      <c r="E55" s="47">
        <v>33908</v>
      </c>
      <c r="F55" s="11">
        <v>150</v>
      </c>
      <c r="G55" s="48"/>
      <c r="H55" s="49">
        <v>203882</v>
      </c>
      <c r="I55" s="6">
        <v>732</v>
      </c>
      <c r="J55" s="13"/>
      <c r="K55" s="49">
        <v>87475</v>
      </c>
      <c r="L55" s="6">
        <v>476</v>
      </c>
      <c r="M55" s="13">
        <v>90913</v>
      </c>
    </row>
    <row r="56" spans="1:13" x14ac:dyDescent="0.3">
      <c r="C56" s="40"/>
      <c r="D56" s="13">
        <v>99</v>
      </c>
      <c r="E56" s="45">
        <v>489</v>
      </c>
      <c r="F56" s="6">
        <v>3</v>
      </c>
      <c r="G56" s="13"/>
      <c r="H56" s="45">
        <v>487</v>
      </c>
      <c r="I56" s="6">
        <v>2</v>
      </c>
      <c r="J56" s="13">
        <v>655</v>
      </c>
      <c r="K56" s="45">
        <v>241</v>
      </c>
      <c r="L56" s="6">
        <v>1</v>
      </c>
      <c r="M56" s="13">
        <v>373</v>
      </c>
    </row>
    <row r="57" spans="1:13" x14ac:dyDescent="0.3">
      <c r="C57" s="40"/>
      <c r="D57" s="13">
        <v>100</v>
      </c>
      <c r="E57" s="45">
        <v>342937</v>
      </c>
      <c r="F57" s="6">
        <v>1169</v>
      </c>
      <c r="G57" s="13"/>
      <c r="H57" s="45">
        <v>340536</v>
      </c>
      <c r="I57" s="6">
        <v>1163</v>
      </c>
      <c r="J57" s="13"/>
      <c r="K57" s="45">
        <v>90032</v>
      </c>
      <c r="L57" s="6">
        <v>369</v>
      </c>
      <c r="M57" s="13">
        <v>93514</v>
      </c>
    </row>
    <row r="58" spans="1:13" x14ac:dyDescent="0.3">
      <c r="C58" s="40"/>
      <c r="D58" s="13">
        <v>101</v>
      </c>
      <c r="E58" s="45">
        <v>10912</v>
      </c>
      <c r="F58" s="6">
        <v>52</v>
      </c>
      <c r="G58" s="13"/>
      <c r="H58" s="45">
        <v>10842</v>
      </c>
      <c r="I58" s="6">
        <v>42</v>
      </c>
      <c r="J58" s="31">
        <v>11117</v>
      </c>
      <c r="K58" s="45">
        <v>4505</v>
      </c>
      <c r="L58" s="6">
        <v>20</v>
      </c>
      <c r="M58" s="31">
        <v>5304</v>
      </c>
    </row>
    <row r="59" spans="1:13" x14ac:dyDescent="0.3">
      <c r="C59" s="40"/>
      <c r="D59" s="13">
        <v>102</v>
      </c>
      <c r="E59" s="45">
        <v>1559</v>
      </c>
      <c r="F59" s="6">
        <v>5</v>
      </c>
      <c r="G59" s="13"/>
      <c r="H59" s="45">
        <v>1557</v>
      </c>
      <c r="I59" s="6">
        <v>6</v>
      </c>
      <c r="J59" s="31">
        <v>1651</v>
      </c>
      <c r="K59" s="45">
        <v>634</v>
      </c>
      <c r="L59" s="6">
        <v>3</v>
      </c>
      <c r="M59" s="31">
        <v>818</v>
      </c>
    </row>
    <row r="60" spans="1:13" x14ac:dyDescent="0.3">
      <c r="C60" s="40"/>
      <c r="D60" s="13">
        <v>103</v>
      </c>
      <c r="E60" s="45">
        <v>17176</v>
      </c>
      <c r="F60" s="6">
        <v>70</v>
      </c>
      <c r="G60" s="13"/>
      <c r="H60" s="45">
        <v>17176</v>
      </c>
      <c r="I60" s="6">
        <v>77</v>
      </c>
      <c r="J60" s="31">
        <v>17252</v>
      </c>
      <c r="K60" s="45">
        <v>15436</v>
      </c>
      <c r="L60" s="6">
        <v>74</v>
      </c>
      <c r="M60" s="31">
        <v>17656</v>
      </c>
    </row>
    <row r="61" spans="1:13" x14ac:dyDescent="0.3">
      <c r="C61" s="40"/>
      <c r="D61" s="13">
        <v>104</v>
      </c>
      <c r="E61" s="45">
        <v>2968</v>
      </c>
      <c r="F61" s="6">
        <v>13</v>
      </c>
      <c r="G61" s="13"/>
      <c r="H61" s="45">
        <v>2968</v>
      </c>
      <c r="I61" s="6">
        <v>12</v>
      </c>
      <c r="J61" s="31">
        <v>3052</v>
      </c>
      <c r="K61" s="45">
        <v>2453</v>
      </c>
      <c r="L61" s="6">
        <v>11</v>
      </c>
      <c r="M61" s="31">
        <v>2832</v>
      </c>
    </row>
    <row r="62" spans="1:13" x14ac:dyDescent="0.3">
      <c r="C62" s="40"/>
      <c r="D62" s="13">
        <v>105</v>
      </c>
      <c r="E62" s="45">
        <v>46496</v>
      </c>
      <c r="F62" s="6">
        <v>208</v>
      </c>
      <c r="G62" s="13"/>
      <c r="H62" s="45">
        <v>45987</v>
      </c>
      <c r="I62" s="6">
        <v>177</v>
      </c>
      <c r="J62" s="31">
        <v>46172</v>
      </c>
      <c r="K62" s="45">
        <v>25698</v>
      </c>
      <c r="L62" s="6">
        <v>107</v>
      </c>
      <c r="M62" s="31">
        <v>29066</v>
      </c>
    </row>
    <row r="63" spans="1:13" ht="14.4" customHeight="1" x14ac:dyDescent="0.3">
      <c r="A63" s="26" t="s">
        <v>36</v>
      </c>
      <c r="C63" s="40"/>
      <c r="D63" s="13">
        <v>106</v>
      </c>
      <c r="E63" s="45">
        <v>11120306</v>
      </c>
      <c r="F63" s="6">
        <v>39173</v>
      </c>
      <c r="G63" s="13"/>
      <c r="H63" s="45">
        <v>10929800</v>
      </c>
      <c r="I63" s="6">
        <v>34609</v>
      </c>
      <c r="J63" s="13"/>
      <c r="K63" s="45">
        <v>2950580</v>
      </c>
      <c r="L63" s="6">
        <v>16474</v>
      </c>
      <c r="M63" s="13"/>
    </row>
    <row r="64" spans="1:13" x14ac:dyDescent="0.3">
      <c r="A64" s="26"/>
      <c r="C64" s="40"/>
      <c r="D64" s="13">
        <v>107</v>
      </c>
      <c r="E64" s="45">
        <v>1029</v>
      </c>
      <c r="F64" s="6">
        <v>5</v>
      </c>
      <c r="G64" s="13"/>
      <c r="H64" s="45">
        <v>1029</v>
      </c>
      <c r="I64" s="6">
        <v>4</v>
      </c>
      <c r="J64" s="13">
        <v>1286</v>
      </c>
      <c r="K64" s="45">
        <v>887</v>
      </c>
      <c r="L64" s="6">
        <v>5</v>
      </c>
      <c r="M64" s="13">
        <v>1055</v>
      </c>
    </row>
    <row r="65" spans="1:13" x14ac:dyDescent="0.3">
      <c r="A65" s="26"/>
      <c r="C65" s="40"/>
      <c r="D65" s="13">
        <v>108</v>
      </c>
      <c r="E65" s="45">
        <v>117348</v>
      </c>
      <c r="F65" s="6">
        <v>309</v>
      </c>
      <c r="G65" s="13"/>
      <c r="H65" s="45">
        <v>114456</v>
      </c>
      <c r="I65" s="6">
        <v>321</v>
      </c>
      <c r="J65" s="13"/>
      <c r="K65" s="45">
        <v>40071</v>
      </c>
      <c r="L65" s="6">
        <v>194</v>
      </c>
      <c r="M65" s="13">
        <v>40696</v>
      </c>
    </row>
    <row r="66" spans="1:13" x14ac:dyDescent="0.3">
      <c r="C66" s="40"/>
      <c r="D66" s="13">
        <v>109</v>
      </c>
      <c r="E66" s="45">
        <v>238800</v>
      </c>
      <c r="F66" s="6">
        <v>936</v>
      </c>
      <c r="G66" s="13"/>
      <c r="H66" s="45">
        <v>233931</v>
      </c>
      <c r="I66" s="6">
        <v>910</v>
      </c>
      <c r="J66" s="13"/>
      <c r="K66" s="45">
        <v>113972</v>
      </c>
      <c r="L66" s="6">
        <v>628</v>
      </c>
      <c r="M66" s="13">
        <v>121352</v>
      </c>
    </row>
    <row r="67" spans="1:13" x14ac:dyDescent="0.3">
      <c r="C67" s="40"/>
      <c r="D67" s="13">
        <v>110</v>
      </c>
      <c r="E67" s="45">
        <v>134882</v>
      </c>
      <c r="F67" s="6">
        <v>434</v>
      </c>
      <c r="G67" s="13"/>
      <c r="H67" s="45">
        <v>134500</v>
      </c>
      <c r="I67" s="6">
        <v>429</v>
      </c>
      <c r="J67" s="13"/>
      <c r="K67" s="45">
        <v>54047</v>
      </c>
      <c r="L67" s="6">
        <v>295</v>
      </c>
      <c r="M67" s="13">
        <v>55105</v>
      </c>
    </row>
    <row r="68" spans="1:13" x14ac:dyDescent="0.3">
      <c r="C68" s="40"/>
      <c r="D68" s="13">
        <v>111</v>
      </c>
      <c r="E68" s="45">
        <v>12276</v>
      </c>
      <c r="F68" s="6">
        <v>43</v>
      </c>
      <c r="G68" s="13"/>
      <c r="H68" s="45">
        <v>12276</v>
      </c>
      <c r="I68" s="6">
        <v>39</v>
      </c>
      <c r="J68" s="13">
        <v>12576</v>
      </c>
      <c r="K68" s="45">
        <v>4690</v>
      </c>
      <c r="L68" s="6">
        <v>29</v>
      </c>
      <c r="M68" s="13">
        <v>4976</v>
      </c>
    </row>
    <row r="69" spans="1:13" x14ac:dyDescent="0.3">
      <c r="C69" s="40"/>
      <c r="D69" s="13">
        <v>112</v>
      </c>
      <c r="E69" s="45">
        <v>232789</v>
      </c>
      <c r="F69" s="6">
        <v>882</v>
      </c>
      <c r="G69" s="13"/>
      <c r="H69" s="45">
        <v>229232</v>
      </c>
      <c r="I69" s="6">
        <v>737</v>
      </c>
      <c r="J69" s="13"/>
      <c r="K69" s="45">
        <v>100388</v>
      </c>
      <c r="L69" s="6">
        <v>550</v>
      </c>
      <c r="M69" s="13">
        <v>102434</v>
      </c>
    </row>
    <row r="70" spans="1:13" x14ac:dyDescent="0.3">
      <c r="C70" s="40"/>
      <c r="D70" s="13">
        <v>113</v>
      </c>
      <c r="E70" s="45">
        <v>472494</v>
      </c>
      <c r="F70" s="6">
        <v>1683</v>
      </c>
      <c r="G70" s="13"/>
      <c r="H70" s="45">
        <v>464960</v>
      </c>
      <c r="I70" s="6">
        <v>1475</v>
      </c>
      <c r="J70" s="13"/>
      <c r="K70" s="45">
        <v>168401</v>
      </c>
      <c r="L70" s="6">
        <v>926</v>
      </c>
      <c r="M70" s="13"/>
    </row>
    <row r="71" spans="1:13" x14ac:dyDescent="0.3">
      <c r="C71" s="40"/>
      <c r="D71" s="13">
        <v>114</v>
      </c>
      <c r="E71" s="45">
        <v>250974</v>
      </c>
      <c r="F71" s="6">
        <v>835</v>
      </c>
      <c r="G71" s="13"/>
      <c r="H71" s="45">
        <v>248465</v>
      </c>
      <c r="I71" s="6">
        <v>722</v>
      </c>
      <c r="J71" s="13"/>
      <c r="K71" s="45">
        <v>92944</v>
      </c>
      <c r="L71" s="6">
        <v>513</v>
      </c>
      <c r="M71" s="13"/>
    </row>
    <row r="72" spans="1:13" x14ac:dyDescent="0.3">
      <c r="C72" s="40"/>
      <c r="D72" s="13">
        <v>115</v>
      </c>
      <c r="E72" s="45">
        <v>7438336</v>
      </c>
      <c r="F72" s="6">
        <v>28190</v>
      </c>
      <c r="G72" s="13"/>
      <c r="H72" s="45">
        <v>7391077</v>
      </c>
      <c r="I72" s="6">
        <v>24232</v>
      </c>
      <c r="J72" s="13"/>
      <c r="K72" s="45">
        <v>1923350</v>
      </c>
      <c r="L72" s="6">
        <v>11421</v>
      </c>
      <c r="M72" s="13"/>
    </row>
    <row r="73" spans="1:13" x14ac:dyDescent="0.3">
      <c r="C73" s="40"/>
      <c r="D73" s="13">
        <v>116</v>
      </c>
      <c r="E73" s="45">
        <v>1204664</v>
      </c>
      <c r="F73" s="6">
        <v>4211</v>
      </c>
      <c r="G73" s="13"/>
      <c r="H73" s="45">
        <v>1204501</v>
      </c>
      <c r="I73" s="6">
        <v>4150</v>
      </c>
      <c r="J73" s="13"/>
      <c r="K73" s="45">
        <v>378635</v>
      </c>
      <c r="L73" s="6">
        <v>2216</v>
      </c>
      <c r="M73" s="13"/>
    </row>
    <row r="74" spans="1:13" x14ac:dyDescent="0.3">
      <c r="C74" s="40"/>
      <c r="D74" s="13">
        <v>117</v>
      </c>
      <c r="E74" s="45">
        <v>22543339</v>
      </c>
      <c r="F74" s="6">
        <v>72841</v>
      </c>
      <c r="G74" s="13"/>
      <c r="H74" s="45">
        <v>22394763</v>
      </c>
      <c r="I74" s="6">
        <v>74225</v>
      </c>
      <c r="J74" s="13"/>
      <c r="K74" s="45">
        <v>8261996</v>
      </c>
      <c r="L74" s="6">
        <v>46350</v>
      </c>
      <c r="M74" s="13"/>
    </row>
    <row r="75" spans="1:13" x14ac:dyDescent="0.3">
      <c r="C75" s="40"/>
      <c r="D75" s="13">
        <v>118</v>
      </c>
      <c r="E75" s="45">
        <v>21709270</v>
      </c>
      <c r="F75" s="6">
        <v>76869</v>
      </c>
      <c r="G75" s="13"/>
      <c r="H75" s="45">
        <v>21365971</v>
      </c>
      <c r="I75" s="6">
        <v>72591</v>
      </c>
      <c r="J75" s="13"/>
      <c r="K75" s="45">
        <v>6809312</v>
      </c>
      <c r="L75" s="6">
        <v>37784</v>
      </c>
      <c r="M75" s="13"/>
    </row>
    <row r="76" spans="1:13" x14ac:dyDescent="0.3">
      <c r="C76" s="40"/>
      <c r="D76" s="13">
        <v>119</v>
      </c>
      <c r="E76" s="47">
        <v>9633721</v>
      </c>
      <c r="F76" s="11">
        <v>30763</v>
      </c>
      <c r="G76" s="48"/>
      <c r="H76" s="49">
        <v>34341801</v>
      </c>
      <c r="I76" s="6">
        <v>101947</v>
      </c>
      <c r="J76" s="13"/>
      <c r="K76" s="49">
        <v>9870369</v>
      </c>
      <c r="L76" s="6">
        <v>48851</v>
      </c>
      <c r="M76" s="13"/>
    </row>
    <row r="77" spans="1:13" x14ac:dyDescent="0.3">
      <c r="C77" s="40"/>
      <c r="D77" s="13">
        <v>120</v>
      </c>
      <c r="E77" s="45">
        <v>23211009</v>
      </c>
      <c r="F77" s="6">
        <v>73824</v>
      </c>
      <c r="G77" s="13" t="s">
        <v>10</v>
      </c>
      <c r="H77" s="45">
        <v>22868995</v>
      </c>
      <c r="I77" s="6">
        <v>69157</v>
      </c>
      <c r="J77" s="13"/>
      <c r="K77" s="45">
        <v>7742125</v>
      </c>
      <c r="L77" s="6">
        <v>38258</v>
      </c>
      <c r="M77" s="13"/>
    </row>
    <row r="78" spans="1:13" x14ac:dyDescent="0.3">
      <c r="C78" s="40"/>
      <c r="D78" s="41" t="s">
        <v>5</v>
      </c>
      <c r="E78" s="54">
        <f>AVERAGE(E54,E56:E75,E77)</f>
        <v>4050647.4545454546</v>
      </c>
      <c r="F78" s="55">
        <f t="shared" ref="F78:G78" si="4">AVERAGE(F54,F56:F75,F77)</f>
        <v>13716.818181818182</v>
      </c>
      <c r="G78" s="56">
        <f t="shared" si="4"/>
        <v>3992</v>
      </c>
      <c r="H78" s="54">
        <f t="shared" ref="H78:J78" si="5" xml:space="preserve"> AVERAGE(H54:H77)</f>
        <v>5106807.583333333</v>
      </c>
      <c r="I78" s="55">
        <f t="shared" si="5"/>
        <v>16157.333333333334</v>
      </c>
      <c r="J78" s="63">
        <f t="shared" si="5"/>
        <v>10887</v>
      </c>
      <c r="K78" s="54">
        <f t="shared" ref="K78:M78" si="6" xml:space="preserve"> AVERAGE(K54:K77)</f>
        <v>1614236.7916666667</v>
      </c>
      <c r="L78" s="55">
        <f t="shared" si="6"/>
        <v>8565.6666666666661</v>
      </c>
      <c r="M78" s="63">
        <f t="shared" si="6"/>
        <v>37989.199999999997</v>
      </c>
    </row>
    <row r="79" spans="1:13" x14ac:dyDescent="0.3">
      <c r="C79" s="58" t="s">
        <v>8</v>
      </c>
      <c r="D79" s="59"/>
      <c r="E79" s="60">
        <f>(AVERAGE(E4:E27,E29:E47,E49:E52,E54,E56:E75,E77))</f>
        <v>1347862.3043478262</v>
      </c>
      <c r="F79" s="57">
        <f t="shared" ref="F79:G79" si="7">(AVERAGE(F4:F27,F29:F47,F49:F52,F54,F56:F75,F77))</f>
        <v>4566.666666666667</v>
      </c>
      <c r="G79" s="61">
        <f t="shared" si="7"/>
        <v>44345.225806451614</v>
      </c>
      <c r="H79" s="60">
        <f>AVERAGE(H4:H27,H29:H52,H54:H77)</f>
        <v>1756797.888888889</v>
      </c>
      <c r="I79" s="71">
        <f t="shared" ref="I79:M79" si="8">AVERAGE(I4:I27,I29:I52,I54:I77)</f>
        <v>5559.7361111111113</v>
      </c>
      <c r="J79" s="72">
        <f t="shared" si="8"/>
        <v>7178.3269230769229</v>
      </c>
      <c r="K79" s="60">
        <f t="shared" si="8"/>
        <v>553538.3194444445</v>
      </c>
      <c r="L79" s="71">
        <f t="shared" si="8"/>
        <v>2937.3194444444443</v>
      </c>
      <c r="M79" s="72">
        <f t="shared" si="8"/>
        <v>27042.126984126986</v>
      </c>
    </row>
    <row r="80" spans="1:13" x14ac:dyDescent="0.3">
      <c r="C80" s="73" t="s">
        <v>32</v>
      </c>
      <c r="D80" s="74"/>
      <c r="E80" s="75">
        <f>SUM(E4:E27,E29:E47,E49:E52,E54,E56:E75,E77)</f>
        <v>93002499</v>
      </c>
      <c r="F80" s="28">
        <f t="shared" ref="F80:G80" si="9">SUM(F4:F27,F29:F47,F49:F52,F54,F56:F75,F77)</f>
        <v>315100</v>
      </c>
      <c r="G80" s="76">
        <f t="shared" si="9"/>
        <v>1374702</v>
      </c>
      <c r="H80" s="77">
        <f>SUM(H4:H27,H29:H52,H54:H77)</f>
        <v>126489448</v>
      </c>
      <c r="I80" s="78">
        <f t="shared" ref="I80:M80" si="10">SUM(I4:I27,I29:I52,I54:I77)</f>
        <v>400301</v>
      </c>
      <c r="J80" s="79">
        <f t="shared" si="10"/>
        <v>373273</v>
      </c>
      <c r="K80" s="77">
        <f t="shared" si="10"/>
        <v>39854759</v>
      </c>
      <c r="L80" s="78">
        <f t="shared" si="10"/>
        <v>211487</v>
      </c>
      <c r="M80" s="79">
        <f t="shared" si="10"/>
        <v>1703654</v>
      </c>
    </row>
    <row r="81" spans="3:13" ht="15" thickBot="1" x14ac:dyDescent="0.35">
      <c r="C81" s="80" t="s">
        <v>35</v>
      </c>
      <c r="D81" s="81"/>
      <c r="E81" s="82"/>
      <c r="F81" s="83">
        <f>E80/F80</f>
        <v>295.15232941923199</v>
      </c>
      <c r="G81" s="84"/>
      <c r="H81" s="85"/>
      <c r="I81" s="83">
        <f>H80/I80</f>
        <v>315.98584065490718</v>
      </c>
      <c r="J81" s="84"/>
      <c r="K81" s="86"/>
      <c r="L81" s="83">
        <f>K80/L80</f>
        <v>188.45016005711935</v>
      </c>
      <c r="M81" s="84"/>
    </row>
    <row r="117" spans="11:12" x14ac:dyDescent="0.3">
      <c r="K117" s="27"/>
      <c r="L117" s="27"/>
    </row>
  </sheetData>
  <mergeCells count="10">
    <mergeCell ref="A63:A65"/>
    <mergeCell ref="K2:M2"/>
    <mergeCell ref="H2:J2"/>
    <mergeCell ref="C80:D80"/>
    <mergeCell ref="C81:D81"/>
    <mergeCell ref="C79:D79"/>
    <mergeCell ref="E2:G2"/>
    <mergeCell ref="C4:C28"/>
    <mergeCell ref="C29:C53"/>
    <mergeCell ref="C54:C7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A49"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22" t="s">
        <v>20</v>
      </c>
      <c r="F4" s="22"/>
      <c r="G4" s="22"/>
      <c r="H4" s="22"/>
      <c r="I4" s="22"/>
      <c r="J4" s="22"/>
    </row>
    <row r="5" spans="3:10" ht="14.4" customHeight="1" x14ac:dyDescent="0.3">
      <c r="C5" s="15" t="s">
        <v>21</v>
      </c>
      <c r="D5" s="15"/>
      <c r="E5" s="23" t="s">
        <v>22</v>
      </c>
      <c r="F5" s="23"/>
      <c r="G5" s="23" t="s">
        <v>23</v>
      </c>
      <c r="H5" s="23"/>
      <c r="I5" s="23" t="s">
        <v>24</v>
      </c>
      <c r="J5" s="23"/>
    </row>
    <row r="6" spans="3:10" ht="28.8" x14ac:dyDescent="0.3">
      <c r="C6" s="7"/>
      <c r="D6" s="7" t="s">
        <v>0</v>
      </c>
      <c r="E6" s="7" t="s">
        <v>2</v>
      </c>
      <c r="F6" s="7" t="s">
        <v>6</v>
      </c>
      <c r="G6" s="7" t="s">
        <v>2</v>
      </c>
      <c r="H6" s="7" t="s">
        <v>6</v>
      </c>
      <c r="I6" s="7" t="s">
        <v>2</v>
      </c>
      <c r="J6" s="7" t="s">
        <v>6</v>
      </c>
    </row>
    <row r="7" spans="3:10" x14ac:dyDescent="0.3">
      <c r="C7" s="21" t="s">
        <v>14</v>
      </c>
      <c r="D7" s="6">
        <v>49</v>
      </c>
      <c r="E7" s="6">
        <v>22</v>
      </c>
      <c r="F7" s="6">
        <v>327</v>
      </c>
      <c r="G7" s="6"/>
      <c r="H7" s="6"/>
      <c r="I7" s="6"/>
      <c r="J7" s="6"/>
    </row>
    <row r="8" spans="3:10" x14ac:dyDescent="0.3">
      <c r="C8" s="21"/>
      <c r="D8" s="6">
        <v>50</v>
      </c>
      <c r="E8" s="6">
        <v>126</v>
      </c>
      <c r="F8" s="6">
        <v>2474</v>
      </c>
      <c r="G8" s="6"/>
      <c r="H8" s="6"/>
      <c r="I8" s="6"/>
      <c r="J8" s="6"/>
    </row>
    <row r="9" spans="3:10" x14ac:dyDescent="0.3">
      <c r="C9" s="21"/>
      <c r="D9" s="6">
        <v>51</v>
      </c>
      <c r="E9" s="6">
        <v>578</v>
      </c>
      <c r="F9" s="6">
        <v>7170</v>
      </c>
      <c r="G9" s="6"/>
      <c r="H9" s="6"/>
      <c r="I9" s="6"/>
      <c r="J9" s="6"/>
    </row>
    <row r="10" spans="3:10" x14ac:dyDescent="0.3">
      <c r="C10" s="21"/>
      <c r="D10" s="6">
        <v>52</v>
      </c>
      <c r="E10" s="6">
        <v>54</v>
      </c>
      <c r="F10" s="6">
        <v>1199</v>
      </c>
      <c r="G10" s="6"/>
      <c r="H10" s="6"/>
      <c r="I10" s="6"/>
      <c r="J10" s="6"/>
    </row>
    <row r="11" spans="3:10" x14ac:dyDescent="0.3">
      <c r="C11" s="21"/>
      <c r="D11" s="6">
        <v>53</v>
      </c>
      <c r="E11" s="6">
        <v>34</v>
      </c>
      <c r="F11" s="6">
        <v>525</v>
      </c>
      <c r="G11" s="6"/>
      <c r="H11" s="6"/>
      <c r="I11" s="6"/>
      <c r="J11" s="6"/>
    </row>
    <row r="12" spans="3:10" x14ac:dyDescent="0.3">
      <c r="C12" s="21"/>
      <c r="D12" s="6">
        <v>54</v>
      </c>
      <c r="E12" s="6">
        <v>30</v>
      </c>
      <c r="F12" s="6">
        <v>510</v>
      </c>
      <c r="G12" s="6"/>
      <c r="H12" s="6"/>
      <c r="I12" s="6"/>
      <c r="J12" s="6"/>
    </row>
    <row r="13" spans="3:10" x14ac:dyDescent="0.3">
      <c r="C13" s="21"/>
      <c r="D13" s="6">
        <v>55</v>
      </c>
      <c r="E13" s="6">
        <v>67</v>
      </c>
      <c r="F13" s="6">
        <v>1184</v>
      </c>
      <c r="G13" s="6"/>
      <c r="H13" s="6"/>
      <c r="I13" s="6"/>
      <c r="J13" s="6"/>
    </row>
    <row r="14" spans="3:10" x14ac:dyDescent="0.3">
      <c r="C14" s="21"/>
      <c r="D14" s="6">
        <v>56</v>
      </c>
      <c r="E14" s="6">
        <v>66</v>
      </c>
      <c r="F14" s="6">
        <v>1242</v>
      </c>
      <c r="G14" s="6"/>
      <c r="H14" s="6"/>
      <c r="I14" s="6"/>
      <c r="J14" s="6"/>
    </row>
    <row r="15" spans="3:10" x14ac:dyDescent="0.3">
      <c r="C15" s="21"/>
      <c r="D15" s="6">
        <v>57</v>
      </c>
      <c r="E15" s="6">
        <v>53</v>
      </c>
      <c r="F15" s="6">
        <v>1250</v>
      </c>
      <c r="G15" s="6"/>
      <c r="H15" s="6"/>
      <c r="I15" s="6"/>
      <c r="J15" s="6"/>
    </row>
    <row r="16" spans="3:10" x14ac:dyDescent="0.3">
      <c r="C16" s="21"/>
      <c r="D16" s="6">
        <v>58</v>
      </c>
      <c r="E16" s="6">
        <v>857</v>
      </c>
      <c r="F16" s="6">
        <v>9905</v>
      </c>
      <c r="G16" s="6"/>
      <c r="H16" s="6"/>
      <c r="I16" s="6"/>
      <c r="J16" s="6"/>
    </row>
    <row r="17" spans="3:14" x14ac:dyDescent="0.3">
      <c r="C17" s="21"/>
      <c r="D17" s="6">
        <v>59</v>
      </c>
      <c r="E17" s="6">
        <v>186</v>
      </c>
      <c r="F17" s="6">
        <v>2897</v>
      </c>
      <c r="G17" s="6"/>
      <c r="H17" s="6"/>
      <c r="I17" s="6"/>
      <c r="J17" s="6"/>
    </row>
    <row r="18" spans="3:14" x14ac:dyDescent="0.3">
      <c r="C18" s="21"/>
      <c r="D18" s="6">
        <v>60</v>
      </c>
      <c r="E18" s="6">
        <v>43</v>
      </c>
      <c r="F18" s="6">
        <v>663</v>
      </c>
      <c r="G18" s="6"/>
      <c r="H18" s="6"/>
      <c r="I18" s="6"/>
      <c r="J18" s="6"/>
    </row>
    <row r="19" spans="3:14" x14ac:dyDescent="0.3">
      <c r="C19" s="21"/>
      <c r="D19" s="6">
        <v>61</v>
      </c>
      <c r="E19" s="6">
        <v>32</v>
      </c>
      <c r="F19" s="6">
        <v>380</v>
      </c>
      <c r="G19" s="6"/>
      <c r="H19" s="6"/>
      <c r="I19" s="6"/>
      <c r="J19" s="6"/>
    </row>
    <row r="20" spans="3:14" x14ac:dyDescent="0.3">
      <c r="C20" s="21"/>
      <c r="D20" s="6">
        <v>62</v>
      </c>
      <c r="E20" s="6">
        <v>57</v>
      </c>
      <c r="F20" s="6">
        <v>801</v>
      </c>
      <c r="G20" s="6"/>
      <c r="H20" s="6"/>
      <c r="I20" s="6"/>
      <c r="J20" s="6"/>
    </row>
    <row r="21" spans="3:14" x14ac:dyDescent="0.3">
      <c r="C21" s="21"/>
      <c r="D21" s="6">
        <v>63</v>
      </c>
      <c r="E21" s="6">
        <v>10</v>
      </c>
      <c r="F21" s="6">
        <v>71</v>
      </c>
      <c r="G21" s="6"/>
      <c r="H21" s="6"/>
      <c r="I21" s="6"/>
      <c r="J21" s="6"/>
    </row>
    <row r="22" spans="3:14" x14ac:dyDescent="0.3">
      <c r="C22" s="21"/>
      <c r="D22" s="6">
        <v>64</v>
      </c>
      <c r="E22" s="6">
        <v>44</v>
      </c>
      <c r="F22" s="6">
        <v>640</v>
      </c>
      <c r="G22" s="6"/>
      <c r="H22" s="6"/>
      <c r="I22" s="6"/>
      <c r="J22" s="6"/>
    </row>
    <row r="23" spans="3:14" x14ac:dyDescent="0.3">
      <c r="C23" s="21"/>
      <c r="D23" s="6">
        <v>65</v>
      </c>
      <c r="E23" s="6">
        <v>51</v>
      </c>
      <c r="F23" s="6">
        <v>658</v>
      </c>
      <c r="G23" s="6"/>
      <c r="H23" s="6"/>
      <c r="I23" s="6"/>
      <c r="J23" s="6"/>
    </row>
    <row r="24" spans="3:14" x14ac:dyDescent="0.3">
      <c r="C24" s="21"/>
      <c r="D24" s="6">
        <v>66</v>
      </c>
      <c r="E24" s="6">
        <v>196</v>
      </c>
      <c r="F24" s="6">
        <v>2693</v>
      </c>
      <c r="G24" s="6"/>
      <c r="H24" s="6"/>
      <c r="I24" s="6"/>
      <c r="J24" s="6"/>
    </row>
    <row r="25" spans="3:14" x14ac:dyDescent="0.3">
      <c r="C25" s="21"/>
      <c r="D25" s="6">
        <v>67</v>
      </c>
      <c r="E25" s="6">
        <v>39</v>
      </c>
      <c r="F25" s="6">
        <v>589</v>
      </c>
      <c r="G25" s="6"/>
      <c r="H25" s="6"/>
      <c r="I25" s="6"/>
      <c r="J25" s="6"/>
    </row>
    <row r="26" spans="3:14" x14ac:dyDescent="0.3">
      <c r="C26" s="21"/>
      <c r="D26" s="6">
        <v>68</v>
      </c>
      <c r="E26" s="6">
        <v>46</v>
      </c>
      <c r="F26" s="6">
        <v>650</v>
      </c>
      <c r="G26" s="6"/>
      <c r="H26" s="6"/>
      <c r="I26" s="6"/>
      <c r="J26" s="6"/>
    </row>
    <row r="27" spans="3:14" x14ac:dyDescent="0.3">
      <c r="C27" s="21"/>
      <c r="D27" s="6">
        <v>69</v>
      </c>
      <c r="E27" s="6">
        <v>7612</v>
      </c>
      <c r="F27" s="6">
        <v>110643</v>
      </c>
      <c r="G27" s="6"/>
      <c r="H27" s="6"/>
      <c r="I27" s="6"/>
      <c r="J27" s="6"/>
    </row>
    <row r="28" spans="3:14" x14ac:dyDescent="0.3">
      <c r="C28" s="21"/>
      <c r="D28" s="6">
        <v>70</v>
      </c>
      <c r="E28" s="6">
        <v>2244</v>
      </c>
      <c r="F28" s="6">
        <v>29777</v>
      </c>
      <c r="G28" s="6"/>
      <c r="H28" s="6"/>
      <c r="I28" s="6"/>
      <c r="J28" s="6"/>
    </row>
    <row r="29" spans="3:14" x14ac:dyDescent="0.3">
      <c r="C29" s="21"/>
      <c r="D29" s="6">
        <v>71</v>
      </c>
      <c r="E29" s="6">
        <v>644</v>
      </c>
      <c r="F29" s="6">
        <v>10439</v>
      </c>
      <c r="G29" s="6"/>
      <c r="H29" s="6"/>
      <c r="I29" s="6"/>
      <c r="J29" s="6"/>
    </row>
    <row r="30" spans="3:14" ht="28.8" x14ac:dyDescent="0.3">
      <c r="C30" s="21"/>
      <c r="D30" s="6">
        <v>72</v>
      </c>
      <c r="E30" s="6">
        <v>31</v>
      </c>
      <c r="F30" s="6">
        <v>446</v>
      </c>
      <c r="G30" s="6"/>
      <c r="H30" s="6"/>
      <c r="I30" s="6"/>
      <c r="J30" s="6"/>
      <c r="N30" s="8" t="s">
        <v>25</v>
      </c>
    </row>
    <row r="31" spans="3:14" ht="16.8" customHeight="1" x14ac:dyDescent="0.3">
      <c r="C31" s="21"/>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21" t="s">
        <v>15</v>
      </c>
      <c r="D32" s="6">
        <v>73</v>
      </c>
      <c r="E32" s="6">
        <v>133</v>
      </c>
      <c r="F32" s="6">
        <v>1407</v>
      </c>
      <c r="G32" s="6"/>
      <c r="H32" s="6"/>
      <c r="I32" s="6"/>
      <c r="J32" s="6"/>
    </row>
    <row r="33" spans="3:10" x14ac:dyDescent="0.3">
      <c r="C33" s="21"/>
      <c r="D33" s="6">
        <v>74</v>
      </c>
      <c r="E33" s="6">
        <v>255</v>
      </c>
      <c r="F33" s="6">
        <v>3333</v>
      </c>
      <c r="G33" s="6"/>
      <c r="H33" s="6"/>
      <c r="I33" s="6"/>
      <c r="J33" s="6"/>
    </row>
    <row r="34" spans="3:10" x14ac:dyDescent="0.3">
      <c r="C34" s="21"/>
      <c r="D34" s="6">
        <v>75</v>
      </c>
      <c r="E34" s="6">
        <v>148</v>
      </c>
      <c r="F34" s="6">
        <v>1720</v>
      </c>
      <c r="G34" s="6"/>
      <c r="H34" s="6"/>
      <c r="I34" s="6"/>
      <c r="J34" s="6"/>
    </row>
    <row r="35" spans="3:10" x14ac:dyDescent="0.3">
      <c r="C35" s="21"/>
      <c r="D35" s="6">
        <v>76</v>
      </c>
      <c r="E35" s="6">
        <v>21</v>
      </c>
      <c r="F35" s="6">
        <v>201</v>
      </c>
      <c r="G35" s="6"/>
      <c r="H35" s="6"/>
      <c r="I35" s="6"/>
      <c r="J35" s="6"/>
    </row>
    <row r="36" spans="3:10" x14ac:dyDescent="0.3">
      <c r="C36" s="21"/>
      <c r="D36" s="6">
        <v>77</v>
      </c>
      <c r="E36" s="6">
        <v>16246</v>
      </c>
      <c r="F36" s="6">
        <v>170313</v>
      </c>
      <c r="G36" s="6"/>
      <c r="H36" s="6"/>
      <c r="I36" s="6"/>
      <c r="J36" s="6"/>
    </row>
    <row r="37" spans="3:10" x14ac:dyDescent="0.3">
      <c r="C37" s="21"/>
      <c r="D37" s="6">
        <v>78</v>
      </c>
      <c r="E37" s="6">
        <v>283316</v>
      </c>
      <c r="F37" s="6">
        <v>4280000</v>
      </c>
      <c r="G37" s="6"/>
      <c r="H37" s="6"/>
      <c r="I37" s="6"/>
      <c r="J37" s="6"/>
    </row>
    <row r="38" spans="3:10" x14ac:dyDescent="0.3">
      <c r="C38" s="21"/>
      <c r="D38" s="6">
        <v>79</v>
      </c>
      <c r="E38" s="6">
        <v>150</v>
      </c>
      <c r="F38" s="6">
        <v>1996</v>
      </c>
      <c r="G38" s="6"/>
      <c r="H38" s="6"/>
      <c r="I38" s="6"/>
      <c r="J38" s="6"/>
    </row>
    <row r="39" spans="3:10" x14ac:dyDescent="0.3">
      <c r="C39" s="21"/>
      <c r="D39" s="6">
        <v>80</v>
      </c>
      <c r="E39" s="6">
        <v>22</v>
      </c>
      <c r="F39" s="6">
        <v>241</v>
      </c>
      <c r="G39" s="6"/>
      <c r="H39" s="6"/>
      <c r="I39" s="6"/>
      <c r="J39" s="6"/>
    </row>
    <row r="40" spans="3:10" x14ac:dyDescent="0.3">
      <c r="C40" s="21"/>
      <c r="D40" s="6">
        <v>81</v>
      </c>
      <c r="E40" s="6">
        <v>33693</v>
      </c>
      <c r="F40" s="6">
        <v>465956</v>
      </c>
      <c r="G40" s="6"/>
      <c r="H40" s="6"/>
      <c r="I40" s="6"/>
      <c r="J40" s="6"/>
    </row>
    <row r="41" spans="3:10" x14ac:dyDescent="0.3">
      <c r="C41" s="21"/>
      <c r="D41" s="6">
        <v>82</v>
      </c>
      <c r="E41" s="6">
        <v>95</v>
      </c>
      <c r="F41" s="6">
        <v>1130</v>
      </c>
      <c r="G41" s="6"/>
      <c r="H41" s="6"/>
      <c r="I41" s="6"/>
      <c r="J41" s="6"/>
    </row>
    <row r="42" spans="3:10" x14ac:dyDescent="0.3">
      <c r="C42" s="21"/>
      <c r="D42" s="6">
        <v>83</v>
      </c>
      <c r="E42" s="6">
        <v>2197</v>
      </c>
      <c r="F42" s="6">
        <v>36437</v>
      </c>
      <c r="G42" s="6"/>
      <c r="H42" s="6"/>
      <c r="I42" s="6"/>
      <c r="J42" s="6"/>
    </row>
    <row r="43" spans="3:10" x14ac:dyDescent="0.3">
      <c r="C43" s="21"/>
      <c r="D43" s="6">
        <v>84</v>
      </c>
      <c r="E43" s="6">
        <v>18</v>
      </c>
      <c r="F43" s="6">
        <v>270</v>
      </c>
      <c r="G43" s="6"/>
      <c r="H43" s="6"/>
      <c r="I43" s="6"/>
      <c r="J43" s="6"/>
    </row>
    <row r="44" spans="3:10" x14ac:dyDescent="0.3">
      <c r="C44" s="21"/>
      <c r="D44" s="6">
        <v>85</v>
      </c>
      <c r="E44" s="6">
        <v>2819</v>
      </c>
      <c r="F44" s="6">
        <v>48201</v>
      </c>
      <c r="G44" s="6"/>
      <c r="H44" s="6"/>
      <c r="I44" s="6"/>
      <c r="J44" s="6"/>
    </row>
    <row r="45" spans="3:10" x14ac:dyDescent="0.3">
      <c r="C45" s="21"/>
      <c r="D45" s="6">
        <v>86</v>
      </c>
      <c r="E45" s="6">
        <v>1142</v>
      </c>
      <c r="F45" s="6">
        <v>13553</v>
      </c>
      <c r="G45" s="6"/>
      <c r="H45" s="6"/>
      <c r="I45" s="6"/>
      <c r="J45" s="6"/>
    </row>
    <row r="46" spans="3:10" x14ac:dyDescent="0.3">
      <c r="C46" s="21"/>
      <c r="D46" s="6">
        <v>87</v>
      </c>
      <c r="E46" s="6">
        <v>11117</v>
      </c>
      <c r="F46" s="6">
        <v>147371</v>
      </c>
      <c r="G46" s="6"/>
      <c r="H46" s="6"/>
      <c r="I46" s="6"/>
      <c r="J46" s="6"/>
    </row>
    <row r="47" spans="3:10" x14ac:dyDescent="0.3">
      <c r="C47" s="21"/>
      <c r="D47" s="6">
        <v>88</v>
      </c>
      <c r="E47" s="6">
        <v>307792</v>
      </c>
      <c r="F47" s="6">
        <v>4291790</v>
      </c>
      <c r="G47" s="6"/>
      <c r="H47" s="6"/>
      <c r="I47" s="6"/>
      <c r="J47" s="6"/>
    </row>
    <row r="48" spans="3:10" x14ac:dyDescent="0.3">
      <c r="C48" s="21"/>
      <c r="D48" s="6">
        <v>89</v>
      </c>
      <c r="E48" s="6"/>
      <c r="F48" s="6"/>
      <c r="G48" s="6"/>
      <c r="H48" s="6"/>
      <c r="I48" s="6"/>
      <c r="J48" s="6"/>
    </row>
    <row r="49" spans="3:10" x14ac:dyDescent="0.3">
      <c r="C49" s="21"/>
      <c r="D49" s="6">
        <v>90</v>
      </c>
      <c r="E49" s="6"/>
      <c r="F49" s="6"/>
      <c r="G49" s="6"/>
      <c r="H49" s="6"/>
      <c r="I49" s="6"/>
      <c r="J49" s="6"/>
    </row>
    <row r="50" spans="3:10" x14ac:dyDescent="0.3">
      <c r="C50" s="21"/>
      <c r="D50" s="6">
        <v>91</v>
      </c>
      <c r="E50" s="6"/>
      <c r="F50" s="6"/>
      <c r="G50" s="6"/>
      <c r="H50" s="6"/>
      <c r="I50" s="6"/>
      <c r="J50" s="6"/>
    </row>
    <row r="51" spans="3:10" x14ac:dyDescent="0.3">
      <c r="C51" s="21"/>
      <c r="D51" s="6">
        <v>92</v>
      </c>
      <c r="E51" s="6"/>
      <c r="F51" s="6"/>
      <c r="G51" s="6"/>
      <c r="H51" s="6"/>
      <c r="I51" s="6"/>
      <c r="J51" s="6"/>
    </row>
    <row r="52" spans="3:10" x14ac:dyDescent="0.3">
      <c r="C52" s="21"/>
      <c r="D52" s="6">
        <v>93</v>
      </c>
      <c r="E52" s="6"/>
      <c r="F52" s="6"/>
      <c r="G52" s="6"/>
      <c r="H52" s="6"/>
      <c r="I52" s="6"/>
      <c r="J52" s="6"/>
    </row>
    <row r="53" spans="3:10" x14ac:dyDescent="0.3">
      <c r="C53" s="21"/>
      <c r="D53" s="6">
        <v>94</v>
      </c>
      <c r="E53" s="6"/>
      <c r="F53" s="6"/>
      <c r="G53" s="6"/>
      <c r="H53" s="6"/>
      <c r="I53" s="6"/>
      <c r="J53" s="6"/>
    </row>
    <row r="54" spans="3:10" x14ac:dyDescent="0.3">
      <c r="C54" s="21"/>
      <c r="D54" s="6">
        <v>95</v>
      </c>
      <c r="E54" s="6"/>
      <c r="F54" s="6"/>
      <c r="G54" s="6"/>
      <c r="H54" s="6"/>
      <c r="I54" s="6"/>
      <c r="J54" s="6"/>
    </row>
    <row r="55" spans="3:10" x14ac:dyDescent="0.3">
      <c r="C55" s="21"/>
      <c r="D55" s="6">
        <v>96</v>
      </c>
      <c r="E55" s="6"/>
      <c r="F55" s="6"/>
      <c r="G55" s="6"/>
      <c r="H55" s="6"/>
      <c r="I55" s="6"/>
      <c r="J55" s="6"/>
    </row>
    <row r="56" spans="3:10" x14ac:dyDescent="0.3">
      <c r="C56" s="21"/>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21" t="s">
        <v>16</v>
      </c>
      <c r="D57" s="6">
        <v>97</v>
      </c>
      <c r="E57" s="6"/>
      <c r="F57" s="6"/>
      <c r="G57" s="6"/>
      <c r="H57" s="6"/>
      <c r="I57" s="6"/>
      <c r="J57" s="6"/>
    </row>
    <row r="58" spans="3:10" x14ac:dyDescent="0.3">
      <c r="C58" s="21"/>
      <c r="D58" s="6">
        <v>98</v>
      </c>
      <c r="E58" s="6"/>
      <c r="F58" s="6"/>
      <c r="G58" s="6"/>
      <c r="H58" s="6"/>
      <c r="I58" s="6"/>
      <c r="J58" s="6"/>
    </row>
    <row r="59" spans="3:10" x14ac:dyDescent="0.3">
      <c r="C59" s="21"/>
      <c r="D59" s="6">
        <v>99</v>
      </c>
      <c r="E59" s="6"/>
      <c r="F59" s="6"/>
      <c r="G59" s="6"/>
      <c r="H59" s="6"/>
      <c r="I59" s="6"/>
      <c r="J59" s="6"/>
    </row>
    <row r="60" spans="3:10" x14ac:dyDescent="0.3">
      <c r="C60" s="21"/>
      <c r="D60" s="6">
        <v>100</v>
      </c>
      <c r="E60" s="6"/>
      <c r="F60" s="6"/>
      <c r="G60" s="6"/>
      <c r="H60" s="6"/>
      <c r="I60" s="6"/>
      <c r="J60" s="6"/>
    </row>
    <row r="61" spans="3:10" x14ac:dyDescent="0.3">
      <c r="C61" s="21"/>
      <c r="D61" s="6">
        <v>101</v>
      </c>
      <c r="E61" s="6"/>
      <c r="F61" s="6"/>
      <c r="G61" s="6"/>
      <c r="H61" s="6"/>
      <c r="I61" s="6"/>
      <c r="J61" s="6"/>
    </row>
    <row r="62" spans="3:10" x14ac:dyDescent="0.3">
      <c r="C62" s="21"/>
      <c r="D62" s="6">
        <v>102</v>
      </c>
      <c r="E62" s="6"/>
      <c r="F62" s="6"/>
      <c r="G62" s="6"/>
      <c r="H62" s="6"/>
      <c r="I62" s="6"/>
      <c r="J62" s="6"/>
    </row>
    <row r="63" spans="3:10" x14ac:dyDescent="0.3">
      <c r="C63" s="21"/>
      <c r="D63" s="6">
        <v>103</v>
      </c>
      <c r="E63" s="6"/>
      <c r="F63" s="6"/>
      <c r="G63" s="6"/>
      <c r="H63" s="6"/>
      <c r="I63" s="6"/>
      <c r="J63" s="6"/>
    </row>
    <row r="64" spans="3:10" x14ac:dyDescent="0.3">
      <c r="C64" s="21"/>
      <c r="D64" s="6">
        <v>104</v>
      </c>
      <c r="E64" s="6"/>
      <c r="F64" s="6"/>
      <c r="G64" s="6"/>
      <c r="H64" s="6"/>
      <c r="I64" s="6"/>
      <c r="J64" s="6"/>
    </row>
    <row r="65" spans="3:10" x14ac:dyDescent="0.3">
      <c r="C65" s="21"/>
      <c r="D65" s="6">
        <v>105</v>
      </c>
      <c r="E65" s="6"/>
      <c r="F65" s="6"/>
      <c r="G65" s="6"/>
      <c r="H65" s="6"/>
      <c r="I65" s="6"/>
      <c r="J65" s="6"/>
    </row>
    <row r="66" spans="3:10" x14ac:dyDescent="0.3">
      <c r="C66" s="21"/>
      <c r="D66" s="6">
        <v>106</v>
      </c>
      <c r="E66" s="6"/>
      <c r="F66" s="6"/>
      <c r="G66" s="6"/>
      <c r="H66" s="6"/>
      <c r="I66" s="6"/>
      <c r="J66" s="6"/>
    </row>
    <row r="67" spans="3:10" x14ac:dyDescent="0.3">
      <c r="C67" s="21"/>
      <c r="D67" s="6">
        <v>107</v>
      </c>
      <c r="E67" s="6"/>
      <c r="F67" s="6"/>
      <c r="G67" s="6"/>
      <c r="H67" s="6"/>
      <c r="I67" s="6"/>
      <c r="J67" s="6"/>
    </row>
    <row r="68" spans="3:10" x14ac:dyDescent="0.3">
      <c r="C68" s="21"/>
      <c r="D68" s="6">
        <v>108</v>
      </c>
      <c r="E68" s="6"/>
      <c r="F68" s="6"/>
      <c r="G68" s="6"/>
      <c r="H68" s="6"/>
      <c r="I68" s="6"/>
      <c r="J68" s="6"/>
    </row>
    <row r="69" spans="3:10" x14ac:dyDescent="0.3">
      <c r="C69" s="21"/>
      <c r="D69" s="6">
        <v>109</v>
      </c>
      <c r="E69" s="6"/>
      <c r="F69" s="6"/>
      <c r="G69" s="6"/>
      <c r="H69" s="6"/>
      <c r="I69" s="6"/>
      <c r="J69" s="6"/>
    </row>
    <row r="70" spans="3:10" x14ac:dyDescent="0.3">
      <c r="C70" s="21"/>
      <c r="D70" s="6">
        <v>110</v>
      </c>
      <c r="E70" s="6"/>
      <c r="F70" s="6"/>
      <c r="G70" s="6"/>
      <c r="H70" s="6"/>
      <c r="I70" s="6"/>
      <c r="J70" s="6"/>
    </row>
    <row r="71" spans="3:10" x14ac:dyDescent="0.3">
      <c r="C71" s="21"/>
      <c r="D71" s="6">
        <v>111</v>
      </c>
      <c r="E71" s="6"/>
      <c r="F71" s="6"/>
      <c r="G71" s="6"/>
      <c r="H71" s="6"/>
      <c r="I71" s="6"/>
      <c r="J71" s="6"/>
    </row>
    <row r="72" spans="3:10" x14ac:dyDescent="0.3">
      <c r="C72" s="21"/>
      <c r="D72" s="6">
        <v>112</v>
      </c>
      <c r="E72" s="6"/>
      <c r="F72" s="6"/>
      <c r="G72" s="6"/>
      <c r="H72" s="6"/>
      <c r="I72" s="6"/>
      <c r="J72" s="6"/>
    </row>
    <row r="73" spans="3:10" x14ac:dyDescent="0.3">
      <c r="C73" s="21"/>
      <c r="D73" s="6">
        <v>113</v>
      </c>
      <c r="E73" s="6"/>
      <c r="F73" s="6"/>
      <c r="G73" s="6"/>
      <c r="H73" s="6"/>
      <c r="I73" s="6"/>
      <c r="J73" s="6"/>
    </row>
    <row r="74" spans="3:10" x14ac:dyDescent="0.3">
      <c r="C74" s="21"/>
      <c r="D74" s="6">
        <v>114</v>
      </c>
      <c r="E74" s="6"/>
      <c r="F74" s="6"/>
      <c r="G74" s="6"/>
      <c r="H74" s="6"/>
      <c r="I74" s="6"/>
      <c r="J74" s="6"/>
    </row>
    <row r="75" spans="3:10" x14ac:dyDescent="0.3">
      <c r="C75" s="21"/>
      <c r="D75" s="6">
        <v>115</v>
      </c>
      <c r="E75" s="6"/>
      <c r="F75" s="6"/>
      <c r="G75" s="6"/>
      <c r="H75" s="6"/>
      <c r="I75" s="6"/>
      <c r="J75" s="6"/>
    </row>
    <row r="76" spans="3:10" x14ac:dyDescent="0.3">
      <c r="C76" s="21"/>
      <c r="D76" s="6">
        <v>116</v>
      </c>
      <c r="E76" s="6"/>
      <c r="F76" s="6"/>
      <c r="G76" s="6"/>
      <c r="H76" s="6"/>
      <c r="I76" s="6"/>
      <c r="J76" s="6"/>
    </row>
    <row r="77" spans="3:10" x14ac:dyDescent="0.3">
      <c r="C77" s="21"/>
      <c r="D77" s="6">
        <v>117</v>
      </c>
      <c r="E77" s="6"/>
      <c r="F77" s="6"/>
      <c r="G77" s="6"/>
      <c r="H77" s="6"/>
      <c r="I77" s="6"/>
      <c r="J77" s="6"/>
    </row>
    <row r="78" spans="3:10" x14ac:dyDescent="0.3">
      <c r="C78" s="21"/>
      <c r="D78" s="6">
        <v>118</v>
      </c>
      <c r="E78" s="6"/>
      <c r="F78" s="6"/>
      <c r="G78" s="6"/>
      <c r="H78" s="6"/>
      <c r="I78" s="6"/>
      <c r="J78" s="6"/>
    </row>
    <row r="79" spans="3:10" x14ac:dyDescent="0.3">
      <c r="C79" s="21"/>
      <c r="D79" s="6">
        <v>119</v>
      </c>
      <c r="E79" s="6"/>
      <c r="F79" s="6"/>
      <c r="G79" s="6"/>
      <c r="H79" s="6"/>
      <c r="I79" s="6"/>
      <c r="J79" s="6"/>
    </row>
    <row r="80" spans="3:10" x14ac:dyDescent="0.3">
      <c r="C80" s="21"/>
      <c r="D80" s="6">
        <v>120</v>
      </c>
      <c r="E80" s="6"/>
      <c r="F80" s="6"/>
      <c r="G80" s="6"/>
      <c r="H80" s="6"/>
      <c r="I80" s="6"/>
      <c r="J80" s="6"/>
    </row>
    <row r="81" spans="3:10" x14ac:dyDescent="0.3">
      <c r="C81" s="21"/>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24" t="s">
        <v>8</v>
      </c>
      <c r="D82" s="24"/>
      <c r="E82" s="16">
        <f>AVERAGE(E7:E30,E32:E55,E57:E80)</f>
        <v>16807.150000000001</v>
      </c>
      <c r="F82" s="16">
        <f t="shared" ref="F82:J82" si="2">AVERAGE(F7:F30,F32:F55,F57:F80)</f>
        <v>241276.3</v>
      </c>
      <c r="G82" s="16" t="e">
        <f t="shared" si="2"/>
        <v>#DIV/0!</v>
      </c>
      <c r="H82" s="16" t="e">
        <f t="shared" si="2"/>
        <v>#DIV/0!</v>
      </c>
      <c r="I82" s="16" t="e">
        <f t="shared" si="2"/>
        <v>#DIV/0!</v>
      </c>
      <c r="J82" s="16" t="e">
        <f t="shared" si="2"/>
        <v>#DIV/0!</v>
      </c>
    </row>
    <row r="83" spans="3:10" x14ac:dyDescent="0.3">
      <c r="C83" s="25" t="s">
        <v>9</v>
      </c>
      <c r="D83" s="25"/>
      <c r="E83" s="6"/>
      <c r="F83" s="6">
        <f>E82/F82</f>
        <v>6.9659349053346739E-2</v>
      </c>
      <c r="G83" s="6"/>
      <c r="H83" s="6" t="e">
        <f t="shared" ref="H83:J83" si="3">G82/H82</f>
        <v>#DIV/0!</v>
      </c>
      <c r="I83" s="6"/>
      <c r="J83" s="6" t="e">
        <f t="shared" si="3"/>
        <v>#DIV/0!</v>
      </c>
    </row>
    <row r="84" spans="3:10" x14ac:dyDescent="0.3">
      <c r="C84" s="26"/>
      <c r="D84" s="26"/>
      <c r="E84" s="8"/>
      <c r="F84" s="8"/>
      <c r="G84" s="8"/>
    </row>
  </sheetData>
  <mergeCells count="10">
    <mergeCell ref="C57:C81"/>
    <mergeCell ref="C82:D82"/>
    <mergeCell ref="C83:D83"/>
    <mergeCell ref="C84:D84"/>
    <mergeCell ref="E5:F5"/>
    <mergeCell ref="E4:J4"/>
    <mergeCell ref="G5:H5"/>
    <mergeCell ref="I5:J5"/>
    <mergeCell ref="C7:C31"/>
    <mergeCell ref="C32:C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2023-01-26T01:24:37Z</dcterms:modified>
</cp:coreProperties>
</file>