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e\Desktop\"/>
    </mc:Choice>
  </mc:AlternateContent>
  <bookViews>
    <workbookView xWindow="0" yWindow="450" windowWidth="11805" windowHeight="12450" firstSheet="2" activeTab="3"/>
  </bookViews>
  <sheets>
    <sheet name="Taux d'apparition des questions" sheetId="10" r:id="rId1"/>
    <sheet name="Questions par salle" sheetId="11" r:id="rId2"/>
    <sheet name="Choix questions" sheetId="12" r:id="rId3"/>
    <sheet name="Ennemis - stats de base" sheetId="3" r:id="rId4"/>
    <sheet name="Sucette" sheetId="6" r:id="rId5"/>
    <sheet name="Gelée" sheetId="5" r:id="rId6"/>
    <sheet name="Cake monster" sheetId="7" r:id="rId7"/>
    <sheet name="Ourson" sheetId="8" r:id="rId8"/>
    <sheet name="Crocodile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N8" i="3"/>
  <c r="M8" i="3"/>
  <c r="K8" i="3" l="1"/>
  <c r="N18" i="9"/>
  <c r="N17" i="9"/>
  <c r="N16" i="9"/>
  <c r="N18" i="8"/>
  <c r="N17" i="8"/>
  <c r="N16" i="8"/>
  <c r="N18" i="7"/>
  <c r="N17" i="7"/>
  <c r="N16" i="7"/>
  <c r="N18" i="5"/>
  <c r="N17" i="5"/>
  <c r="N16" i="5"/>
  <c r="N19" i="6"/>
  <c r="N18" i="6"/>
  <c r="N17" i="6"/>
  <c r="N12" i="9"/>
  <c r="N11" i="9"/>
  <c r="N10" i="9"/>
  <c r="N12" i="8"/>
  <c r="N11" i="8"/>
  <c r="N10" i="8"/>
  <c r="N12" i="7"/>
  <c r="N11" i="7"/>
  <c r="N10" i="7"/>
  <c r="N12" i="5"/>
  <c r="N10" i="5"/>
  <c r="N11" i="5"/>
  <c r="N13" i="6"/>
  <c r="N12" i="6"/>
  <c r="N11" i="6" l="1"/>
  <c r="G3" i="3"/>
  <c r="N13" i="9"/>
  <c r="N20" i="6"/>
  <c r="N19" i="8"/>
  <c r="N19" i="9"/>
  <c r="N19" i="7"/>
  <c r="N19" i="5"/>
  <c r="N13" i="8"/>
  <c r="N13" i="7"/>
  <c r="N13" i="5"/>
  <c r="G5" i="10" l="1"/>
  <c r="G4" i="10"/>
  <c r="G3" i="10"/>
  <c r="G5" i="11"/>
  <c r="G4" i="11"/>
  <c r="G3" i="11"/>
  <c r="H4" i="11" l="1"/>
  <c r="H4" i="10"/>
  <c r="H5" i="10"/>
  <c r="H3" i="10"/>
  <c r="H5" i="11"/>
  <c r="H3" i="11"/>
  <c r="O4" i="3"/>
  <c r="O5" i="3"/>
  <c r="O6" i="3"/>
  <c r="O7" i="3"/>
  <c r="O3" i="3"/>
  <c r="C3" i="5"/>
  <c r="C10" i="5" l="1"/>
  <c r="C9" i="5"/>
  <c r="C17" i="5"/>
  <c r="C18" i="5"/>
  <c r="C11" i="5"/>
  <c r="C19" i="5"/>
  <c r="C12" i="5"/>
  <c r="C20" i="5"/>
  <c r="C6" i="5"/>
  <c r="C5" i="5"/>
  <c r="C13" i="5"/>
  <c r="C21" i="5"/>
  <c r="C14" i="5"/>
  <c r="C22" i="5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C63" i="5" s="1"/>
  <c r="C64" i="5" s="1"/>
  <c r="C65" i="5" s="1"/>
  <c r="C66" i="5" s="1"/>
  <c r="C67" i="5" s="1"/>
  <c r="C68" i="5" s="1"/>
  <c r="C69" i="5" s="1"/>
  <c r="C70" i="5" s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81" i="5" s="1"/>
  <c r="C82" i="5" s="1"/>
  <c r="C83" i="5" s="1"/>
  <c r="C84" i="5" s="1"/>
  <c r="C85" i="5" s="1"/>
  <c r="C86" i="5" s="1"/>
  <c r="C87" i="5" s="1"/>
  <c r="C88" i="5" s="1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7" i="5"/>
  <c r="C15" i="5"/>
  <c r="C4" i="5"/>
  <c r="C8" i="5"/>
  <c r="C16" i="5"/>
  <c r="P3" i="3"/>
  <c r="P7" i="3"/>
  <c r="P4" i="3"/>
  <c r="P6" i="3"/>
  <c r="P5" i="3"/>
  <c r="C3" i="9"/>
  <c r="B3" i="9"/>
  <c r="C3" i="8"/>
  <c r="B3" i="8"/>
  <c r="B3" i="7"/>
  <c r="C3" i="7"/>
  <c r="C3" i="6"/>
  <c r="B3" i="6"/>
  <c r="B3" i="5"/>
  <c r="N5" i="3"/>
  <c r="N7" i="3"/>
  <c r="N4" i="3"/>
  <c r="N6" i="3"/>
  <c r="M5" i="3"/>
  <c r="M7" i="3"/>
  <c r="M4" i="3"/>
  <c r="M6" i="3"/>
  <c r="C8" i="8" l="1"/>
  <c r="C16" i="8"/>
  <c r="C4" i="8"/>
  <c r="C9" i="8"/>
  <c r="C17" i="8"/>
  <c r="C10" i="8"/>
  <c r="C18" i="8"/>
  <c r="C11" i="8"/>
  <c r="C19" i="8"/>
  <c r="C12" i="8"/>
  <c r="C20" i="8"/>
  <c r="C5" i="8"/>
  <c r="C13" i="8"/>
  <c r="C21" i="8"/>
  <c r="C6" i="8"/>
  <c r="C14" i="8"/>
  <c r="C22" i="8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C52" i="8" s="1"/>
  <c r="C53" i="8" s="1"/>
  <c r="C54" i="8" s="1"/>
  <c r="C55" i="8" s="1"/>
  <c r="C56" i="8" s="1"/>
  <c r="C57" i="8" s="1"/>
  <c r="C58" i="8" s="1"/>
  <c r="C59" i="8" s="1"/>
  <c r="C60" i="8" s="1"/>
  <c r="C61" i="8" s="1"/>
  <c r="C62" i="8" s="1"/>
  <c r="C63" i="8" s="1"/>
  <c r="C64" i="8" s="1"/>
  <c r="C65" i="8" s="1"/>
  <c r="C66" i="8" s="1"/>
  <c r="C67" i="8" s="1"/>
  <c r="C68" i="8" s="1"/>
  <c r="C69" i="8" s="1"/>
  <c r="C70" i="8" s="1"/>
  <c r="C71" i="8" s="1"/>
  <c r="C72" i="8" s="1"/>
  <c r="C73" i="8" s="1"/>
  <c r="C74" i="8" s="1"/>
  <c r="C75" i="8" s="1"/>
  <c r="C76" i="8" s="1"/>
  <c r="C77" i="8" s="1"/>
  <c r="C78" i="8" s="1"/>
  <c r="C79" i="8" s="1"/>
  <c r="C80" i="8" s="1"/>
  <c r="C81" i="8" s="1"/>
  <c r="C82" i="8" s="1"/>
  <c r="C83" i="8" s="1"/>
  <c r="C84" i="8" s="1"/>
  <c r="C85" i="8" s="1"/>
  <c r="C86" i="8" s="1"/>
  <c r="C87" i="8" s="1"/>
  <c r="C88" i="8" s="1"/>
  <c r="C89" i="8" s="1"/>
  <c r="C90" i="8" s="1"/>
  <c r="C91" i="8" s="1"/>
  <c r="C92" i="8" s="1"/>
  <c r="C93" i="8" s="1"/>
  <c r="C94" i="8" s="1"/>
  <c r="C95" i="8" s="1"/>
  <c r="C96" i="8" s="1"/>
  <c r="C97" i="8" s="1"/>
  <c r="C98" i="8" s="1"/>
  <c r="C99" i="8" s="1"/>
  <c r="C100" i="8" s="1"/>
  <c r="C101" i="8" s="1"/>
  <c r="C102" i="8" s="1"/>
  <c r="C7" i="8"/>
  <c r="C15" i="8"/>
  <c r="C18" i="6"/>
  <c r="C9" i="6"/>
  <c r="C10" i="6"/>
  <c r="C11" i="6"/>
  <c r="C19" i="6"/>
  <c r="C12" i="6"/>
  <c r="C20" i="6"/>
  <c r="C13" i="6"/>
  <c r="C6" i="6"/>
  <c r="C5" i="6"/>
  <c r="C21" i="6"/>
  <c r="C22" i="6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88" i="6" s="1"/>
  <c r="C89" i="6" s="1"/>
  <c r="C90" i="6" s="1"/>
  <c r="C91" i="6" s="1"/>
  <c r="C92" i="6" s="1"/>
  <c r="C93" i="6" s="1"/>
  <c r="C94" i="6" s="1"/>
  <c r="C95" i="6" s="1"/>
  <c r="C96" i="6" s="1"/>
  <c r="C97" i="6" s="1"/>
  <c r="C98" i="6" s="1"/>
  <c r="C99" i="6" s="1"/>
  <c r="C100" i="6" s="1"/>
  <c r="C101" i="6" s="1"/>
  <c r="C102" i="6" s="1"/>
  <c r="C14" i="6"/>
  <c r="C7" i="6"/>
  <c r="C15" i="6"/>
  <c r="C4" i="6"/>
  <c r="C8" i="6"/>
  <c r="C16" i="6"/>
  <c r="C17" i="6"/>
  <c r="C17" i="7"/>
  <c r="C19" i="7"/>
  <c r="C18" i="7"/>
  <c r="C11" i="7"/>
  <c r="C12" i="7"/>
  <c r="C20" i="7"/>
  <c r="C5" i="7"/>
  <c r="C13" i="7"/>
  <c r="C21" i="7"/>
  <c r="C6" i="7"/>
  <c r="C22" i="7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C53" i="7" s="1"/>
  <c r="C54" i="7" s="1"/>
  <c r="C55" i="7" s="1"/>
  <c r="C56" i="7" s="1"/>
  <c r="C57" i="7" s="1"/>
  <c r="C58" i="7" s="1"/>
  <c r="C59" i="7" s="1"/>
  <c r="C60" i="7" s="1"/>
  <c r="C61" i="7" s="1"/>
  <c r="C62" i="7" s="1"/>
  <c r="C63" i="7" s="1"/>
  <c r="C64" i="7" s="1"/>
  <c r="C65" i="7" s="1"/>
  <c r="C66" i="7" s="1"/>
  <c r="C67" i="7" s="1"/>
  <c r="C68" i="7" s="1"/>
  <c r="C69" i="7" s="1"/>
  <c r="C70" i="7" s="1"/>
  <c r="C71" i="7" s="1"/>
  <c r="C72" i="7" s="1"/>
  <c r="C73" i="7" s="1"/>
  <c r="C74" i="7" s="1"/>
  <c r="C75" i="7" s="1"/>
  <c r="C76" i="7" s="1"/>
  <c r="C77" i="7" s="1"/>
  <c r="C78" i="7" s="1"/>
  <c r="C79" i="7" s="1"/>
  <c r="C80" i="7" s="1"/>
  <c r="C81" i="7" s="1"/>
  <c r="C82" i="7" s="1"/>
  <c r="C83" i="7" s="1"/>
  <c r="C84" i="7" s="1"/>
  <c r="C85" i="7" s="1"/>
  <c r="C86" i="7" s="1"/>
  <c r="C87" i="7" s="1"/>
  <c r="C88" i="7" s="1"/>
  <c r="C89" i="7" s="1"/>
  <c r="C90" i="7" s="1"/>
  <c r="C91" i="7" s="1"/>
  <c r="C92" i="7" s="1"/>
  <c r="C93" i="7" s="1"/>
  <c r="C94" i="7" s="1"/>
  <c r="C95" i="7" s="1"/>
  <c r="C96" i="7" s="1"/>
  <c r="C97" i="7" s="1"/>
  <c r="C98" i="7" s="1"/>
  <c r="C99" i="7" s="1"/>
  <c r="C100" i="7" s="1"/>
  <c r="C101" i="7" s="1"/>
  <c r="C102" i="7" s="1"/>
  <c r="C7" i="7"/>
  <c r="C4" i="7"/>
  <c r="C14" i="7"/>
  <c r="C15" i="7"/>
  <c r="C8" i="7"/>
  <c r="C16" i="7"/>
  <c r="C9" i="7"/>
  <c r="C10" i="7"/>
  <c r="B14" i="7"/>
  <c r="B4" i="7"/>
  <c r="B15" i="7"/>
  <c r="B8" i="7"/>
  <c r="B16" i="7"/>
  <c r="B17" i="7"/>
  <c r="B18" i="7"/>
  <c r="B9" i="7"/>
  <c r="B10" i="7"/>
  <c r="B11" i="7"/>
  <c r="B19" i="7"/>
  <c r="B12" i="7"/>
  <c r="B20" i="7"/>
  <c r="B5" i="7"/>
  <c r="B13" i="7"/>
  <c r="B21" i="7"/>
  <c r="B6" i="7"/>
  <c r="B22" i="7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7" i="7"/>
  <c r="B11" i="9"/>
  <c r="B19" i="9"/>
  <c r="B12" i="9"/>
  <c r="B20" i="9"/>
  <c r="B5" i="9"/>
  <c r="B13" i="9"/>
  <c r="B21" i="9"/>
  <c r="B6" i="9"/>
  <c r="B14" i="9"/>
  <c r="B22" i="9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7" i="9"/>
  <c r="B15" i="9"/>
  <c r="B4" i="9"/>
  <c r="B8" i="9"/>
  <c r="B16" i="9"/>
  <c r="B9" i="9"/>
  <c r="B17" i="9"/>
  <c r="B10" i="9"/>
  <c r="B18" i="9"/>
  <c r="B12" i="8"/>
  <c r="B20" i="8"/>
  <c r="B5" i="8"/>
  <c r="B21" i="8"/>
  <c r="B6" i="8"/>
  <c r="B14" i="8"/>
  <c r="B22" i="8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7" i="8"/>
  <c r="B15" i="8"/>
  <c r="B4" i="8"/>
  <c r="B9" i="8"/>
  <c r="B8" i="8"/>
  <c r="B16" i="8"/>
  <c r="B17" i="8"/>
  <c r="B10" i="8"/>
  <c r="B18" i="8"/>
  <c r="B11" i="8"/>
  <c r="B19" i="8"/>
  <c r="B13" i="8"/>
  <c r="B6" i="5"/>
  <c r="B14" i="5"/>
  <c r="B22" i="5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5" i="5"/>
  <c r="B7" i="5"/>
  <c r="B8" i="5"/>
  <c r="B16" i="5"/>
  <c r="B4" i="5"/>
  <c r="B9" i="5"/>
  <c r="B17" i="5"/>
  <c r="B18" i="5"/>
  <c r="B19" i="5"/>
  <c r="B10" i="5"/>
  <c r="B11" i="5"/>
  <c r="B12" i="5"/>
  <c r="B20" i="5"/>
  <c r="B5" i="5"/>
  <c r="B13" i="5"/>
  <c r="B21" i="5"/>
  <c r="C5" i="9"/>
  <c r="C6" i="9"/>
  <c r="C14" i="9"/>
  <c r="C22" i="9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7" i="9"/>
  <c r="C15" i="9"/>
  <c r="C4" i="9"/>
  <c r="C8" i="9"/>
  <c r="C16" i="9"/>
  <c r="C17" i="9"/>
  <c r="C9" i="9"/>
  <c r="C10" i="9"/>
  <c r="C18" i="9"/>
  <c r="C11" i="9"/>
  <c r="C19" i="9"/>
  <c r="C12" i="9"/>
  <c r="C20" i="9"/>
  <c r="C13" i="9"/>
  <c r="C21" i="9"/>
  <c r="K6" i="3"/>
  <c r="L7" i="3"/>
  <c r="L4" i="3"/>
  <c r="L6" i="3"/>
  <c r="L5" i="3"/>
  <c r="K4" i="3"/>
  <c r="K5" i="3"/>
  <c r="K7" i="3"/>
  <c r="N3" i="3"/>
  <c r="M3" i="3"/>
  <c r="L3" i="3" s="1"/>
  <c r="E3" i="5" l="1"/>
  <c r="E3" i="8"/>
  <c r="E3" i="9"/>
  <c r="E3" i="7"/>
  <c r="F3" i="8"/>
  <c r="F3" i="7"/>
  <c r="F3" i="9"/>
  <c r="F3" i="6"/>
  <c r="F3" i="5"/>
  <c r="K3" i="3"/>
  <c r="H101" i="6" l="1"/>
  <c r="H99" i="6"/>
  <c r="H93" i="6"/>
  <c r="H97" i="6"/>
  <c r="H95" i="6"/>
  <c r="H102" i="6" l="1"/>
  <c r="H37" i="6"/>
  <c r="H26" i="6"/>
  <c r="H10" i="6"/>
  <c r="H11" i="6"/>
  <c r="H3" i="6"/>
  <c r="H9" i="6"/>
  <c r="H21" i="6"/>
  <c r="H7" i="6"/>
  <c r="H18" i="6"/>
  <c r="H28" i="6"/>
  <c r="H36" i="6"/>
  <c r="H15" i="6"/>
  <c r="H27" i="6"/>
  <c r="H24" i="6"/>
  <c r="H13" i="6"/>
  <c r="H32" i="6"/>
  <c r="H17" i="6"/>
  <c r="H19" i="6"/>
  <c r="H34" i="6"/>
  <c r="H20" i="6"/>
  <c r="H6" i="6"/>
  <c r="H33" i="6"/>
  <c r="H35" i="6"/>
  <c r="H14" i="6"/>
  <c r="H31" i="6"/>
  <c r="H12" i="6"/>
  <c r="H8" i="6"/>
  <c r="H25" i="6"/>
  <c r="H4" i="6"/>
  <c r="H23" i="6"/>
  <c r="H29" i="6"/>
  <c r="H5" i="6"/>
  <c r="H16" i="6"/>
  <c r="H41" i="6"/>
  <c r="H30" i="6"/>
  <c r="H22" i="6"/>
  <c r="H38" i="6"/>
  <c r="H39" i="6"/>
  <c r="H40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60" i="6"/>
  <c r="H59" i="6"/>
  <c r="H61" i="6"/>
  <c r="H62" i="6"/>
  <c r="H64" i="6"/>
  <c r="H63" i="6"/>
  <c r="H66" i="6"/>
  <c r="H65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100" i="6"/>
  <c r="H96" i="6"/>
  <c r="H98" i="6"/>
  <c r="H94" i="6"/>
  <c r="H92" i="6"/>
  <c r="H101" i="5" l="1"/>
  <c r="H99" i="5"/>
  <c r="H95" i="5"/>
  <c r="H97" i="5"/>
  <c r="H93" i="5"/>
  <c r="H102" i="5" l="1"/>
  <c r="H7" i="5"/>
  <c r="H5" i="5"/>
  <c r="H4" i="5"/>
  <c r="H6" i="5"/>
  <c r="H3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9" i="5"/>
  <c r="H48" i="5"/>
  <c r="H50" i="5"/>
  <c r="H51" i="5"/>
  <c r="H53" i="5"/>
  <c r="H52" i="5"/>
  <c r="H54" i="5"/>
  <c r="H58" i="5"/>
  <c r="H56" i="5"/>
  <c r="H55" i="5"/>
  <c r="H57" i="5"/>
  <c r="H59" i="5"/>
  <c r="H60" i="5"/>
  <c r="H61" i="5"/>
  <c r="H62" i="5"/>
  <c r="H63" i="5"/>
  <c r="H64" i="5"/>
  <c r="H65" i="5"/>
  <c r="H66" i="5"/>
  <c r="H67" i="5"/>
  <c r="H69" i="5"/>
  <c r="H68" i="5"/>
  <c r="H70" i="5"/>
  <c r="H71" i="5"/>
  <c r="H73" i="5"/>
  <c r="H72" i="5"/>
  <c r="H76" i="5"/>
  <c r="H74" i="5"/>
  <c r="H79" i="5"/>
  <c r="H75" i="5"/>
  <c r="H78" i="5"/>
  <c r="H77" i="5"/>
  <c r="H80" i="5"/>
  <c r="H81" i="5"/>
  <c r="H82" i="5"/>
  <c r="H83" i="5"/>
  <c r="H84" i="5"/>
  <c r="H85" i="5"/>
  <c r="H86" i="5"/>
  <c r="H87" i="5"/>
  <c r="H88" i="5"/>
  <c r="H89" i="5"/>
  <c r="H90" i="5"/>
  <c r="H91" i="5"/>
  <c r="H100" i="5"/>
  <c r="H96" i="5"/>
  <c r="H98" i="5"/>
  <c r="H92" i="5"/>
  <c r="H94" i="5"/>
  <c r="H101" i="9" l="1"/>
  <c r="H96" i="9"/>
  <c r="H99" i="9"/>
  <c r="H98" i="9"/>
  <c r="H102" i="9" l="1"/>
  <c r="H6" i="9"/>
  <c r="H17" i="9"/>
  <c r="H5" i="9"/>
  <c r="H10" i="9"/>
  <c r="H12" i="9"/>
  <c r="H15" i="9"/>
  <c r="H4" i="9"/>
  <c r="H7" i="9"/>
  <c r="H3" i="9"/>
  <c r="H9" i="9"/>
  <c r="H19" i="9"/>
  <c r="H16" i="9"/>
  <c r="H18" i="9"/>
  <c r="H14" i="9"/>
  <c r="H11" i="9"/>
  <c r="H13" i="9"/>
  <c r="H20" i="9"/>
  <c r="H8" i="9"/>
  <c r="H22" i="9"/>
  <c r="H23" i="9"/>
  <c r="H24" i="9"/>
  <c r="H21" i="9"/>
  <c r="H25" i="9"/>
  <c r="H26" i="9"/>
  <c r="H28" i="9"/>
  <c r="H27" i="9"/>
  <c r="H30" i="9"/>
  <c r="H31" i="9"/>
  <c r="H29" i="9"/>
  <c r="H32" i="9"/>
  <c r="H36" i="9"/>
  <c r="H33" i="9"/>
  <c r="H35" i="9"/>
  <c r="H34" i="9"/>
  <c r="H37" i="9"/>
  <c r="H38" i="9"/>
  <c r="H39" i="9"/>
  <c r="H40" i="9"/>
  <c r="H43" i="9"/>
  <c r="H41" i="9"/>
  <c r="H42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60" i="9"/>
  <c r="H59" i="9"/>
  <c r="H61" i="9"/>
  <c r="H62" i="9"/>
  <c r="H63" i="9"/>
  <c r="H64" i="9"/>
  <c r="H65" i="9"/>
  <c r="H66" i="9"/>
  <c r="H67" i="9"/>
  <c r="H68" i="9"/>
  <c r="H70" i="9"/>
  <c r="H69" i="9"/>
  <c r="H71" i="9"/>
  <c r="H72" i="9"/>
  <c r="H73" i="9"/>
  <c r="H74" i="9"/>
  <c r="H75" i="9"/>
  <c r="H78" i="9"/>
  <c r="H76" i="9"/>
  <c r="H77" i="9"/>
  <c r="H79" i="9"/>
  <c r="H80" i="9"/>
  <c r="H82" i="9"/>
  <c r="H81" i="9"/>
  <c r="H83" i="9"/>
  <c r="H84" i="9"/>
  <c r="H86" i="9"/>
  <c r="H88" i="9"/>
  <c r="H85" i="9"/>
  <c r="H87" i="9"/>
  <c r="H90" i="9"/>
  <c r="H89" i="9"/>
  <c r="H91" i="9"/>
  <c r="H94" i="9"/>
  <c r="H100" i="9"/>
  <c r="H95" i="9"/>
  <c r="H92" i="9"/>
  <c r="H93" i="9"/>
  <c r="H97" i="9"/>
  <c r="G101" i="9" l="1"/>
  <c r="I101" i="9" s="1"/>
  <c r="G99" i="9"/>
  <c r="I99" i="9" s="1"/>
  <c r="G93" i="9"/>
  <c r="I93" i="9" s="1"/>
  <c r="G97" i="9"/>
  <c r="I97" i="9" s="1"/>
  <c r="G95" i="9"/>
  <c r="I95" i="9" s="1"/>
  <c r="G102" i="9" l="1"/>
  <c r="I102" i="9" s="1"/>
  <c r="G36" i="9"/>
  <c r="I36" i="9" s="1"/>
  <c r="G10" i="9"/>
  <c r="G4" i="9"/>
  <c r="G18" i="9"/>
  <c r="G30" i="9"/>
  <c r="G16" i="9"/>
  <c r="G24" i="9"/>
  <c r="G20" i="9"/>
  <c r="G34" i="9"/>
  <c r="I34" i="9" s="1"/>
  <c r="G31" i="9"/>
  <c r="G26" i="9"/>
  <c r="G32" i="9"/>
  <c r="G25" i="9"/>
  <c r="G8" i="9"/>
  <c r="G3" i="9"/>
  <c r="J3" i="9" s="1"/>
  <c r="G11" i="9"/>
  <c r="G33" i="9"/>
  <c r="I33" i="9" s="1"/>
  <c r="G7" i="9"/>
  <c r="G12" i="9"/>
  <c r="G5" i="9"/>
  <c r="G28" i="9"/>
  <c r="G17" i="9"/>
  <c r="G21" i="9"/>
  <c r="G15" i="9"/>
  <c r="G35" i="9"/>
  <c r="I35" i="9" s="1"/>
  <c r="G27" i="9"/>
  <c r="G13" i="9"/>
  <c r="G14" i="9"/>
  <c r="G6" i="9"/>
  <c r="G22" i="9"/>
  <c r="G29" i="9"/>
  <c r="G19" i="9"/>
  <c r="G39" i="9"/>
  <c r="I39" i="9" s="1"/>
  <c r="G9" i="9"/>
  <c r="G37" i="9"/>
  <c r="I37" i="9" s="1"/>
  <c r="G23" i="9"/>
  <c r="G38" i="9"/>
  <c r="I38" i="9" s="1"/>
  <c r="G41" i="9"/>
  <c r="I41" i="9" s="1"/>
  <c r="G40" i="9"/>
  <c r="I40" i="9" s="1"/>
  <c r="G43" i="9"/>
  <c r="I43" i="9" s="1"/>
  <c r="G42" i="9"/>
  <c r="I42" i="9" s="1"/>
  <c r="G44" i="9"/>
  <c r="I44" i="9" s="1"/>
  <c r="G45" i="9"/>
  <c r="I45" i="9" s="1"/>
  <c r="G46" i="9"/>
  <c r="I46" i="9" s="1"/>
  <c r="G47" i="9"/>
  <c r="I47" i="9" s="1"/>
  <c r="G48" i="9"/>
  <c r="I48" i="9" s="1"/>
  <c r="G50" i="9"/>
  <c r="I50" i="9" s="1"/>
  <c r="G49" i="9"/>
  <c r="I49" i="9" s="1"/>
  <c r="G54" i="9"/>
  <c r="I54" i="9" s="1"/>
  <c r="G51" i="9"/>
  <c r="I51" i="9" s="1"/>
  <c r="G52" i="9"/>
  <c r="I52" i="9" s="1"/>
  <c r="G55" i="9"/>
  <c r="I55" i="9" s="1"/>
  <c r="G53" i="9"/>
  <c r="I53" i="9" s="1"/>
  <c r="G56" i="9"/>
  <c r="I56" i="9" s="1"/>
  <c r="G57" i="9"/>
  <c r="I57" i="9" s="1"/>
  <c r="G58" i="9"/>
  <c r="I58" i="9" s="1"/>
  <c r="G59" i="9"/>
  <c r="I59" i="9" s="1"/>
  <c r="G60" i="9"/>
  <c r="I60" i="9" s="1"/>
  <c r="G61" i="9"/>
  <c r="I61" i="9" s="1"/>
  <c r="G62" i="9"/>
  <c r="I62" i="9" s="1"/>
  <c r="G63" i="9"/>
  <c r="I63" i="9" s="1"/>
  <c r="G64" i="9"/>
  <c r="I64" i="9" s="1"/>
  <c r="G65" i="9"/>
  <c r="I65" i="9" s="1"/>
  <c r="G66" i="9"/>
  <c r="I66" i="9" s="1"/>
  <c r="G67" i="9"/>
  <c r="I67" i="9" s="1"/>
  <c r="G68" i="9"/>
  <c r="I68" i="9" s="1"/>
  <c r="G69" i="9"/>
  <c r="I69" i="9" s="1"/>
  <c r="G70" i="9"/>
  <c r="I70" i="9" s="1"/>
  <c r="G71" i="9"/>
  <c r="I71" i="9" s="1"/>
  <c r="G72" i="9"/>
  <c r="I72" i="9" s="1"/>
  <c r="G73" i="9"/>
  <c r="I73" i="9" s="1"/>
  <c r="G74" i="9"/>
  <c r="I74" i="9" s="1"/>
  <c r="G75" i="9"/>
  <c r="I75" i="9" s="1"/>
  <c r="G76" i="9"/>
  <c r="I76" i="9" s="1"/>
  <c r="G77" i="9"/>
  <c r="I77" i="9" s="1"/>
  <c r="G78" i="9"/>
  <c r="I78" i="9" s="1"/>
  <c r="G79" i="9"/>
  <c r="I79" i="9" s="1"/>
  <c r="G80" i="9"/>
  <c r="I80" i="9" s="1"/>
  <c r="G81" i="9"/>
  <c r="I81" i="9" s="1"/>
  <c r="G82" i="9"/>
  <c r="I82" i="9" s="1"/>
  <c r="G83" i="9"/>
  <c r="I83" i="9" s="1"/>
  <c r="G84" i="9"/>
  <c r="I84" i="9" s="1"/>
  <c r="G85" i="9"/>
  <c r="I85" i="9" s="1"/>
  <c r="G86" i="9"/>
  <c r="I86" i="9" s="1"/>
  <c r="G87" i="9"/>
  <c r="I87" i="9" s="1"/>
  <c r="G88" i="9"/>
  <c r="I88" i="9" s="1"/>
  <c r="G89" i="9"/>
  <c r="I89" i="9" s="1"/>
  <c r="G90" i="9"/>
  <c r="I90" i="9" s="1"/>
  <c r="G91" i="9"/>
  <c r="I91" i="9" s="1"/>
  <c r="G100" i="9"/>
  <c r="I100" i="9" s="1"/>
  <c r="G96" i="9"/>
  <c r="I96" i="9" s="1"/>
  <c r="G98" i="9"/>
  <c r="I98" i="9" s="1"/>
  <c r="G92" i="9"/>
  <c r="I92" i="9" s="1"/>
  <c r="G94" i="9"/>
  <c r="I94" i="9" s="1"/>
  <c r="I8" i="9" l="1"/>
  <c r="J8" i="9"/>
  <c r="I28" i="9"/>
  <c r="J28" i="9"/>
  <c r="I30" i="9"/>
  <c r="J30" i="9"/>
  <c r="I23" i="9"/>
  <c r="J23" i="9"/>
  <c r="I14" i="9"/>
  <c r="J14" i="9"/>
  <c r="I5" i="9"/>
  <c r="J5" i="9"/>
  <c r="I32" i="9"/>
  <c r="J32" i="9"/>
  <c r="I18" i="9"/>
  <c r="J18" i="9"/>
  <c r="I22" i="9"/>
  <c r="J22" i="9"/>
  <c r="I6" i="9"/>
  <c r="J6" i="9"/>
  <c r="I25" i="9"/>
  <c r="J25" i="9"/>
  <c r="I13" i="9"/>
  <c r="J13" i="9"/>
  <c r="I12" i="9"/>
  <c r="J12" i="9"/>
  <c r="I26" i="9"/>
  <c r="J26" i="9"/>
  <c r="I4" i="9"/>
  <c r="J4" i="9"/>
  <c r="I17" i="9"/>
  <c r="J17" i="9"/>
  <c r="I27" i="9"/>
  <c r="J27" i="9"/>
  <c r="I10" i="9"/>
  <c r="J10" i="9"/>
  <c r="I9" i="9"/>
  <c r="J9" i="9"/>
  <c r="I31" i="9"/>
  <c r="J31" i="9"/>
  <c r="I19" i="9"/>
  <c r="J19" i="9"/>
  <c r="I15" i="9"/>
  <c r="J15" i="9"/>
  <c r="I11" i="9"/>
  <c r="J11" i="9"/>
  <c r="I20" i="9"/>
  <c r="J20" i="9"/>
  <c r="I16" i="9"/>
  <c r="J16" i="9"/>
  <c r="I7" i="9"/>
  <c r="J7" i="9"/>
  <c r="I29" i="9"/>
  <c r="J29" i="9"/>
  <c r="I21" i="9"/>
  <c r="J21" i="9"/>
  <c r="I24" i="9"/>
  <c r="J24" i="9"/>
  <c r="I3" i="9"/>
  <c r="L3" i="9" l="1"/>
  <c r="K3" i="9"/>
  <c r="G101" i="5" l="1"/>
  <c r="G95" i="5"/>
  <c r="G99" i="5"/>
  <c r="G93" i="5"/>
  <c r="G97" i="5"/>
  <c r="I101" i="5" l="1"/>
  <c r="J101" i="5"/>
  <c r="I97" i="5"/>
  <c r="J97" i="5"/>
  <c r="I93" i="5"/>
  <c r="J93" i="5"/>
  <c r="I99" i="5"/>
  <c r="J99" i="5"/>
  <c r="I95" i="5"/>
  <c r="J95" i="5"/>
  <c r="G102" i="5"/>
  <c r="G19" i="5"/>
  <c r="G28" i="5"/>
  <c r="G18" i="5"/>
  <c r="G30" i="5"/>
  <c r="G38" i="5"/>
  <c r="G35" i="5"/>
  <c r="G24" i="5"/>
  <c r="G17" i="5"/>
  <c r="G27" i="5"/>
  <c r="G23" i="5"/>
  <c r="G20" i="5"/>
  <c r="G16" i="5"/>
  <c r="G10" i="5"/>
  <c r="G33" i="5"/>
  <c r="G21" i="5"/>
  <c r="G25" i="5"/>
  <c r="G13" i="5"/>
  <c r="G39" i="5"/>
  <c r="G31" i="5"/>
  <c r="G6" i="5"/>
  <c r="G7" i="5"/>
  <c r="G41" i="5"/>
  <c r="G14" i="5"/>
  <c r="G3" i="5"/>
  <c r="J3" i="5" s="1"/>
  <c r="G32" i="5"/>
  <c r="G9" i="5"/>
  <c r="G42" i="5"/>
  <c r="G15" i="5"/>
  <c r="G29" i="5"/>
  <c r="G12" i="5"/>
  <c r="G26" i="5"/>
  <c r="G22" i="5"/>
  <c r="G5" i="5"/>
  <c r="G34" i="5"/>
  <c r="G36" i="5"/>
  <c r="G4" i="5"/>
  <c r="G40" i="5"/>
  <c r="G43" i="5"/>
  <c r="G11" i="5"/>
  <c r="G37" i="5"/>
  <c r="G8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100" i="5"/>
  <c r="G94" i="5"/>
  <c r="G98" i="5"/>
  <c r="G96" i="5"/>
  <c r="I94" i="5" l="1"/>
  <c r="J94" i="5"/>
  <c r="I4" i="5"/>
  <c r="J4" i="5"/>
  <c r="I30" i="5"/>
  <c r="J30" i="5"/>
  <c r="I100" i="5"/>
  <c r="J100" i="5"/>
  <c r="I85" i="5"/>
  <c r="J85" i="5"/>
  <c r="I77" i="5"/>
  <c r="J77" i="5"/>
  <c r="I69" i="5"/>
  <c r="J69" i="5"/>
  <c r="I61" i="5"/>
  <c r="J61" i="5"/>
  <c r="I53" i="5"/>
  <c r="J53" i="5"/>
  <c r="I45" i="5"/>
  <c r="J45" i="5"/>
  <c r="I36" i="5"/>
  <c r="J36" i="5"/>
  <c r="I42" i="5"/>
  <c r="J42" i="5"/>
  <c r="I31" i="5"/>
  <c r="J31" i="5"/>
  <c r="I20" i="5"/>
  <c r="J20" i="5"/>
  <c r="I18" i="5"/>
  <c r="J18" i="5"/>
  <c r="I78" i="5"/>
  <c r="J78" i="5"/>
  <c r="I16" i="5"/>
  <c r="J16" i="5"/>
  <c r="I52" i="5"/>
  <c r="J52" i="5"/>
  <c r="I39" i="5"/>
  <c r="J39" i="5"/>
  <c r="I23" i="5"/>
  <c r="J23" i="5"/>
  <c r="I28" i="5"/>
  <c r="J28" i="5"/>
  <c r="I62" i="5"/>
  <c r="J62" i="5"/>
  <c r="I84" i="5"/>
  <c r="J84" i="5"/>
  <c r="I9" i="5"/>
  <c r="J9" i="5"/>
  <c r="I83" i="5"/>
  <c r="J83" i="5"/>
  <c r="I75" i="5"/>
  <c r="J75" i="5"/>
  <c r="I67" i="5"/>
  <c r="J67" i="5"/>
  <c r="I59" i="5"/>
  <c r="J59" i="5"/>
  <c r="I51" i="5"/>
  <c r="J51" i="5"/>
  <c r="I8" i="5"/>
  <c r="J8" i="5"/>
  <c r="I5" i="5"/>
  <c r="J5" i="5"/>
  <c r="I32" i="5"/>
  <c r="J32" i="5"/>
  <c r="I13" i="5"/>
  <c r="J13" i="5"/>
  <c r="I27" i="5"/>
  <c r="J27" i="5"/>
  <c r="I19" i="5"/>
  <c r="J19" i="5"/>
  <c r="I86" i="5"/>
  <c r="J86" i="5"/>
  <c r="I15" i="5"/>
  <c r="J15" i="5"/>
  <c r="I60" i="5"/>
  <c r="J60" i="5"/>
  <c r="I90" i="5"/>
  <c r="J90" i="5"/>
  <c r="I66" i="5"/>
  <c r="J66" i="5"/>
  <c r="I58" i="5"/>
  <c r="J58" i="5"/>
  <c r="I50" i="5"/>
  <c r="J50" i="5"/>
  <c r="I37" i="5"/>
  <c r="J37" i="5"/>
  <c r="I22" i="5"/>
  <c r="J22" i="5"/>
  <c r="I25" i="5"/>
  <c r="J25" i="5"/>
  <c r="I17" i="5"/>
  <c r="J17" i="5"/>
  <c r="I46" i="5"/>
  <c r="J46" i="5"/>
  <c r="I76" i="5"/>
  <c r="J76" i="5"/>
  <c r="I34" i="5"/>
  <c r="J34" i="5"/>
  <c r="I82" i="5"/>
  <c r="J82" i="5"/>
  <c r="I81" i="5"/>
  <c r="J81" i="5"/>
  <c r="I73" i="5"/>
  <c r="J73" i="5"/>
  <c r="I65" i="5"/>
  <c r="J65" i="5"/>
  <c r="I57" i="5"/>
  <c r="J57" i="5"/>
  <c r="I49" i="5"/>
  <c r="J49" i="5"/>
  <c r="I11" i="5"/>
  <c r="J11" i="5"/>
  <c r="I26" i="5"/>
  <c r="J26" i="5"/>
  <c r="I14" i="5"/>
  <c r="J14" i="5"/>
  <c r="I21" i="5"/>
  <c r="J21" i="5"/>
  <c r="I24" i="5"/>
  <c r="J24" i="5"/>
  <c r="I102" i="5"/>
  <c r="J102" i="5"/>
  <c r="I54" i="5"/>
  <c r="J54" i="5"/>
  <c r="I92" i="5"/>
  <c r="J92" i="5"/>
  <c r="I44" i="5"/>
  <c r="J44" i="5"/>
  <c r="I74" i="5"/>
  <c r="J74" i="5"/>
  <c r="I89" i="5"/>
  <c r="J89" i="5"/>
  <c r="I96" i="5"/>
  <c r="J96" i="5"/>
  <c r="I88" i="5"/>
  <c r="J88" i="5"/>
  <c r="I80" i="5"/>
  <c r="J80" i="5"/>
  <c r="I72" i="5"/>
  <c r="J72" i="5"/>
  <c r="I64" i="5"/>
  <c r="J64" i="5"/>
  <c r="I56" i="5"/>
  <c r="J56" i="5"/>
  <c r="I48" i="5"/>
  <c r="J48" i="5"/>
  <c r="I43" i="5"/>
  <c r="J43" i="5"/>
  <c r="I12" i="5"/>
  <c r="J12" i="5"/>
  <c r="I41" i="5"/>
  <c r="J41" i="5"/>
  <c r="I33" i="5"/>
  <c r="J33" i="5"/>
  <c r="I35" i="5"/>
  <c r="J35" i="5"/>
  <c r="I70" i="5"/>
  <c r="J70" i="5"/>
  <c r="I6" i="5"/>
  <c r="J6" i="5"/>
  <c r="I68" i="5"/>
  <c r="J68" i="5"/>
  <c r="I91" i="5"/>
  <c r="J91" i="5"/>
  <c r="I98" i="5"/>
  <c r="J98" i="5"/>
  <c r="I87" i="5"/>
  <c r="J87" i="5"/>
  <c r="I79" i="5"/>
  <c r="J79" i="5"/>
  <c r="I71" i="5"/>
  <c r="J71" i="5"/>
  <c r="I63" i="5"/>
  <c r="J63" i="5"/>
  <c r="I55" i="5"/>
  <c r="J55" i="5"/>
  <c r="I47" i="5"/>
  <c r="J47" i="5"/>
  <c r="I40" i="5"/>
  <c r="J40" i="5"/>
  <c r="I29" i="5"/>
  <c r="J29" i="5"/>
  <c r="I7" i="5"/>
  <c r="J7" i="5"/>
  <c r="I10" i="5"/>
  <c r="J10" i="5"/>
  <c r="I38" i="5"/>
  <c r="J38" i="5"/>
  <c r="I3" i="5"/>
  <c r="L3" i="5" l="1"/>
  <c r="K3" i="5"/>
  <c r="G101" i="8" l="1"/>
  <c r="G99" i="8"/>
  <c r="G97" i="8"/>
  <c r="G95" i="8"/>
  <c r="G93" i="8"/>
  <c r="G102" i="8" l="1"/>
  <c r="G16" i="8"/>
  <c r="G7" i="8"/>
  <c r="G15" i="8"/>
  <c r="G23" i="8"/>
  <c r="G8" i="8"/>
  <c r="G3" i="8"/>
  <c r="G21" i="8"/>
  <c r="G32" i="8"/>
  <c r="G28" i="8"/>
  <c r="G13" i="8"/>
  <c r="G5" i="8"/>
  <c r="G20" i="8"/>
  <c r="G31" i="8"/>
  <c r="G24" i="8"/>
  <c r="G29" i="8"/>
  <c r="G4" i="8"/>
  <c r="G12" i="8"/>
  <c r="G35" i="8"/>
  <c r="G34" i="8"/>
  <c r="G27" i="8"/>
  <c r="G22" i="8"/>
  <c r="G14" i="8"/>
  <c r="G10" i="8"/>
  <c r="G33" i="8"/>
  <c r="G30" i="8"/>
  <c r="G11" i="8"/>
  <c r="G25" i="8"/>
  <c r="G9" i="8"/>
  <c r="G26" i="8"/>
  <c r="G18" i="8"/>
  <c r="G19" i="8"/>
  <c r="G6" i="8"/>
  <c r="G17" i="8"/>
  <c r="G37" i="8"/>
  <c r="G36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100" i="8"/>
  <c r="G98" i="8"/>
  <c r="G96" i="8"/>
  <c r="G94" i="8"/>
  <c r="G92" i="8"/>
  <c r="H101" i="7" l="1"/>
  <c r="H99" i="7"/>
  <c r="H97" i="7"/>
  <c r="H93" i="7"/>
  <c r="H95" i="7"/>
  <c r="H102" i="7" l="1"/>
  <c r="H17" i="7"/>
  <c r="H4" i="7"/>
  <c r="H7" i="7"/>
  <c r="H19" i="7"/>
  <c r="H15" i="7"/>
  <c r="H9" i="7"/>
  <c r="H3" i="7"/>
  <c r="H11" i="7"/>
  <c r="H12" i="7"/>
  <c r="H8" i="7"/>
  <c r="H6" i="7"/>
  <c r="H18" i="7"/>
  <c r="H5" i="7"/>
  <c r="H13" i="7"/>
  <c r="H14" i="7"/>
  <c r="H10" i="7"/>
  <c r="H16" i="7"/>
  <c r="H20" i="7"/>
  <c r="H21" i="7"/>
  <c r="H22" i="7"/>
  <c r="H23" i="7"/>
  <c r="H24" i="7"/>
  <c r="H26" i="7"/>
  <c r="H25" i="7"/>
  <c r="H28" i="7"/>
  <c r="H27" i="7"/>
  <c r="H29" i="7"/>
  <c r="H32" i="7"/>
  <c r="H30" i="7"/>
  <c r="H31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100" i="7"/>
  <c r="H92" i="7"/>
  <c r="H98" i="7"/>
  <c r="H96" i="7"/>
  <c r="H94" i="7"/>
  <c r="G101" i="7" l="1"/>
  <c r="I101" i="7" s="1"/>
  <c r="G99" i="7"/>
  <c r="I99" i="7" s="1"/>
  <c r="G97" i="7"/>
  <c r="I97" i="7" s="1"/>
  <c r="G93" i="7"/>
  <c r="I93" i="7" s="1"/>
  <c r="G102" i="7" l="1"/>
  <c r="I102" i="7" s="1"/>
  <c r="G7" i="7"/>
  <c r="G8" i="7"/>
  <c r="G5" i="7"/>
  <c r="G9" i="7"/>
  <c r="G11" i="7"/>
  <c r="G12" i="7"/>
  <c r="G6" i="7"/>
  <c r="G4" i="7"/>
  <c r="G10" i="7"/>
  <c r="G3" i="7"/>
  <c r="J3" i="7" s="1"/>
  <c r="G14" i="7"/>
  <c r="G15" i="7"/>
  <c r="G13" i="7"/>
  <c r="G16" i="7"/>
  <c r="G18" i="7"/>
  <c r="G17" i="7"/>
  <c r="G21" i="7"/>
  <c r="G19" i="7"/>
  <c r="G20" i="7"/>
  <c r="G22" i="7"/>
  <c r="G23" i="7"/>
  <c r="G25" i="7"/>
  <c r="G27" i="7"/>
  <c r="G24" i="7"/>
  <c r="G26" i="7"/>
  <c r="G28" i="7"/>
  <c r="G29" i="7"/>
  <c r="G31" i="7"/>
  <c r="G30" i="7"/>
  <c r="G34" i="7"/>
  <c r="G33" i="7"/>
  <c r="G32" i="7"/>
  <c r="G35" i="7"/>
  <c r="G37" i="7"/>
  <c r="G36" i="7"/>
  <c r="G38" i="7"/>
  <c r="G39" i="7"/>
  <c r="G40" i="7"/>
  <c r="G44" i="7"/>
  <c r="I44" i="7" s="1"/>
  <c r="G41" i="7"/>
  <c r="G42" i="7"/>
  <c r="G43" i="7"/>
  <c r="I43" i="7" s="1"/>
  <c r="G45" i="7"/>
  <c r="I45" i="7" s="1"/>
  <c r="G46" i="7"/>
  <c r="I46" i="7" s="1"/>
  <c r="G47" i="7"/>
  <c r="I47" i="7" s="1"/>
  <c r="G49" i="7"/>
  <c r="I49" i="7" s="1"/>
  <c r="G48" i="7"/>
  <c r="I48" i="7" s="1"/>
  <c r="G50" i="7"/>
  <c r="I50" i="7" s="1"/>
  <c r="G51" i="7"/>
  <c r="I51" i="7" s="1"/>
  <c r="G52" i="7"/>
  <c r="I52" i="7" s="1"/>
  <c r="G53" i="7"/>
  <c r="I53" i="7" s="1"/>
  <c r="G54" i="7"/>
  <c r="I54" i="7" s="1"/>
  <c r="G55" i="7"/>
  <c r="I55" i="7" s="1"/>
  <c r="G56" i="7"/>
  <c r="I56" i="7" s="1"/>
  <c r="G58" i="7"/>
  <c r="I58" i="7" s="1"/>
  <c r="G57" i="7"/>
  <c r="I57" i="7" s="1"/>
  <c r="G59" i="7"/>
  <c r="I59" i="7" s="1"/>
  <c r="G61" i="7"/>
  <c r="I61" i="7" s="1"/>
  <c r="G60" i="7"/>
  <c r="I60" i="7" s="1"/>
  <c r="G62" i="7"/>
  <c r="I62" i="7" s="1"/>
  <c r="G64" i="7"/>
  <c r="I64" i="7" s="1"/>
  <c r="G63" i="7"/>
  <c r="I63" i="7" s="1"/>
  <c r="G65" i="7"/>
  <c r="I65" i="7" s="1"/>
  <c r="G66" i="7"/>
  <c r="I66" i="7" s="1"/>
  <c r="G67" i="7"/>
  <c r="I67" i="7" s="1"/>
  <c r="G68" i="7"/>
  <c r="I68" i="7" s="1"/>
  <c r="G69" i="7"/>
  <c r="I69" i="7" s="1"/>
  <c r="G71" i="7"/>
  <c r="I71" i="7" s="1"/>
  <c r="G70" i="7"/>
  <c r="I70" i="7" s="1"/>
  <c r="G75" i="7"/>
  <c r="I75" i="7" s="1"/>
  <c r="G73" i="7"/>
  <c r="I73" i="7" s="1"/>
  <c r="G72" i="7"/>
  <c r="I72" i="7" s="1"/>
  <c r="G74" i="7"/>
  <c r="I74" i="7" s="1"/>
  <c r="G76" i="7"/>
  <c r="I76" i="7" s="1"/>
  <c r="G79" i="7"/>
  <c r="I79" i="7" s="1"/>
  <c r="G77" i="7"/>
  <c r="I77" i="7" s="1"/>
  <c r="G81" i="7"/>
  <c r="I81" i="7" s="1"/>
  <c r="G78" i="7"/>
  <c r="I78" i="7" s="1"/>
  <c r="G82" i="7"/>
  <c r="I82" i="7" s="1"/>
  <c r="G80" i="7"/>
  <c r="I80" i="7" s="1"/>
  <c r="G84" i="7"/>
  <c r="I84" i="7" s="1"/>
  <c r="G83" i="7"/>
  <c r="I83" i="7" s="1"/>
  <c r="G85" i="7"/>
  <c r="I85" i="7" s="1"/>
  <c r="G86" i="7"/>
  <c r="I86" i="7" s="1"/>
  <c r="G89" i="7"/>
  <c r="I89" i="7" s="1"/>
  <c r="G88" i="7"/>
  <c r="I88" i="7" s="1"/>
  <c r="G87" i="7"/>
  <c r="I87" i="7" s="1"/>
  <c r="G90" i="7"/>
  <c r="I90" i="7" s="1"/>
  <c r="G91" i="7"/>
  <c r="I91" i="7" s="1"/>
  <c r="G92" i="7"/>
  <c r="I92" i="7" s="1"/>
  <c r="G98" i="7"/>
  <c r="I98" i="7" s="1"/>
  <c r="G100" i="7"/>
  <c r="I100" i="7" s="1"/>
  <c r="G94" i="7"/>
  <c r="I94" i="7" s="1"/>
  <c r="G96" i="7"/>
  <c r="I96" i="7" s="1"/>
  <c r="G95" i="7"/>
  <c r="I95" i="7" s="1"/>
  <c r="I23" i="7" l="1"/>
  <c r="J23" i="7"/>
  <c r="I13" i="7"/>
  <c r="J13" i="7"/>
  <c r="I11" i="7"/>
  <c r="J11" i="7"/>
  <c r="I38" i="7"/>
  <c r="J38" i="7"/>
  <c r="I31" i="7"/>
  <c r="J31" i="7"/>
  <c r="I22" i="7"/>
  <c r="J22" i="7"/>
  <c r="I15" i="7"/>
  <c r="J15" i="7"/>
  <c r="I9" i="7"/>
  <c r="J9" i="7"/>
  <c r="I39" i="7"/>
  <c r="J39" i="7"/>
  <c r="I36" i="7"/>
  <c r="J36" i="7"/>
  <c r="I37" i="7"/>
  <c r="J37" i="7"/>
  <c r="I28" i="7"/>
  <c r="J28" i="7"/>
  <c r="I19" i="7"/>
  <c r="J19" i="7"/>
  <c r="I8" i="7"/>
  <c r="J8" i="7"/>
  <c r="I30" i="7"/>
  <c r="J30" i="7"/>
  <c r="I20" i="7"/>
  <c r="J20" i="7"/>
  <c r="I42" i="7"/>
  <c r="J42" i="7"/>
  <c r="I35" i="7"/>
  <c r="J35" i="7"/>
  <c r="I26" i="7"/>
  <c r="J26" i="7"/>
  <c r="I21" i="7"/>
  <c r="J21" i="7"/>
  <c r="I10" i="7"/>
  <c r="J10" i="7"/>
  <c r="I5" i="7"/>
  <c r="J5" i="7"/>
  <c r="I41" i="7"/>
  <c r="J41" i="7"/>
  <c r="I32" i="7"/>
  <c r="J32" i="7"/>
  <c r="I24" i="7"/>
  <c r="J24" i="7"/>
  <c r="I17" i="7"/>
  <c r="J17" i="7"/>
  <c r="I4" i="7"/>
  <c r="J4" i="7"/>
  <c r="I7" i="7"/>
  <c r="J7" i="7"/>
  <c r="I29" i="7"/>
  <c r="J29" i="7"/>
  <c r="I33" i="7"/>
  <c r="J33" i="7"/>
  <c r="I27" i="7"/>
  <c r="J27" i="7"/>
  <c r="I18" i="7"/>
  <c r="J18" i="7"/>
  <c r="I6" i="7"/>
  <c r="J6" i="7"/>
  <c r="I14" i="7"/>
  <c r="J14" i="7"/>
  <c r="I40" i="7"/>
  <c r="J40" i="7"/>
  <c r="I34" i="7"/>
  <c r="J34" i="7"/>
  <c r="I25" i="7"/>
  <c r="J25" i="7"/>
  <c r="I16" i="7"/>
  <c r="J16" i="7"/>
  <c r="I12" i="7"/>
  <c r="J12" i="7"/>
  <c r="I3" i="7"/>
  <c r="L3" i="7" l="1"/>
  <c r="K3" i="7"/>
  <c r="H101" i="8" l="1"/>
  <c r="I101" i="8" s="1"/>
  <c r="H99" i="8"/>
  <c r="I99" i="8" s="1"/>
  <c r="H95" i="8"/>
  <c r="I95" i="8" s="1"/>
  <c r="H97" i="8"/>
  <c r="I97" i="8" s="1"/>
  <c r="H93" i="8"/>
  <c r="I93" i="8" s="1"/>
  <c r="H102" i="8" l="1"/>
  <c r="I102" i="8" s="1"/>
  <c r="H4" i="8"/>
  <c r="H6" i="8"/>
  <c r="H5" i="8"/>
  <c r="H3" i="8"/>
  <c r="J3" i="8" s="1"/>
  <c r="H7" i="8"/>
  <c r="H12" i="8"/>
  <c r="H8" i="8"/>
  <c r="H9" i="8"/>
  <c r="H10" i="8"/>
  <c r="H13" i="8"/>
  <c r="H11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1" i="8"/>
  <c r="H40" i="8"/>
  <c r="H42" i="8"/>
  <c r="H43" i="8"/>
  <c r="I43" i="8" s="1"/>
  <c r="H45" i="8"/>
  <c r="I45" i="8" s="1"/>
  <c r="H48" i="8"/>
  <c r="I48" i="8" s="1"/>
  <c r="H44" i="8"/>
  <c r="I44" i="8" s="1"/>
  <c r="H46" i="8"/>
  <c r="I46" i="8" s="1"/>
  <c r="H47" i="8"/>
  <c r="I47" i="8" s="1"/>
  <c r="H49" i="8"/>
  <c r="I49" i="8" s="1"/>
  <c r="H50" i="8"/>
  <c r="I50" i="8" s="1"/>
  <c r="H51" i="8"/>
  <c r="I51" i="8" s="1"/>
  <c r="H52" i="8"/>
  <c r="I52" i="8" s="1"/>
  <c r="H53" i="8"/>
  <c r="I53" i="8" s="1"/>
  <c r="H54" i="8"/>
  <c r="I54" i="8" s="1"/>
  <c r="H55" i="8"/>
  <c r="I55" i="8" s="1"/>
  <c r="H56" i="8"/>
  <c r="I56" i="8" s="1"/>
  <c r="H57" i="8"/>
  <c r="I57" i="8" s="1"/>
  <c r="H58" i="8"/>
  <c r="I58" i="8" s="1"/>
  <c r="H59" i="8"/>
  <c r="I59" i="8" s="1"/>
  <c r="H60" i="8"/>
  <c r="I60" i="8" s="1"/>
  <c r="H61" i="8"/>
  <c r="I61" i="8" s="1"/>
  <c r="H62" i="8"/>
  <c r="I62" i="8" s="1"/>
  <c r="H63" i="8"/>
  <c r="I63" i="8" s="1"/>
  <c r="H64" i="8"/>
  <c r="I64" i="8" s="1"/>
  <c r="H65" i="8"/>
  <c r="I65" i="8" s="1"/>
  <c r="H66" i="8"/>
  <c r="I66" i="8" s="1"/>
  <c r="H67" i="8"/>
  <c r="I67" i="8" s="1"/>
  <c r="H68" i="8"/>
  <c r="I68" i="8" s="1"/>
  <c r="H70" i="8"/>
  <c r="I70" i="8" s="1"/>
  <c r="H69" i="8"/>
  <c r="I69" i="8" s="1"/>
  <c r="H71" i="8"/>
  <c r="I71" i="8" s="1"/>
  <c r="H72" i="8"/>
  <c r="I72" i="8" s="1"/>
  <c r="H73" i="8"/>
  <c r="I73" i="8" s="1"/>
  <c r="H74" i="8"/>
  <c r="I74" i="8" s="1"/>
  <c r="H75" i="8"/>
  <c r="I75" i="8" s="1"/>
  <c r="H76" i="8"/>
  <c r="I76" i="8" s="1"/>
  <c r="H77" i="8"/>
  <c r="I77" i="8" s="1"/>
  <c r="H79" i="8"/>
  <c r="I79" i="8" s="1"/>
  <c r="H78" i="8"/>
  <c r="I78" i="8" s="1"/>
  <c r="H80" i="8"/>
  <c r="I80" i="8" s="1"/>
  <c r="H81" i="8"/>
  <c r="I81" i="8" s="1"/>
  <c r="H82" i="8"/>
  <c r="I82" i="8" s="1"/>
  <c r="H83" i="8"/>
  <c r="I83" i="8" s="1"/>
  <c r="H84" i="8"/>
  <c r="I84" i="8" s="1"/>
  <c r="H85" i="8"/>
  <c r="I85" i="8" s="1"/>
  <c r="H86" i="8"/>
  <c r="I86" i="8" s="1"/>
  <c r="H87" i="8"/>
  <c r="I87" i="8" s="1"/>
  <c r="H88" i="8"/>
  <c r="I88" i="8" s="1"/>
  <c r="H89" i="8"/>
  <c r="I89" i="8" s="1"/>
  <c r="H90" i="8"/>
  <c r="I90" i="8" s="1"/>
  <c r="H91" i="8"/>
  <c r="I91" i="8" s="1"/>
  <c r="H100" i="8"/>
  <c r="I100" i="8" s="1"/>
  <c r="H92" i="8"/>
  <c r="I92" i="8" s="1"/>
  <c r="H98" i="8"/>
  <c r="I98" i="8" s="1"/>
  <c r="H96" i="8"/>
  <c r="I96" i="8" s="1"/>
  <c r="H94" i="8"/>
  <c r="I94" i="8" s="1"/>
  <c r="I39" i="8" l="1"/>
  <c r="J39" i="8"/>
  <c r="I31" i="8"/>
  <c r="J31" i="8"/>
  <c r="I23" i="8"/>
  <c r="J23" i="8"/>
  <c r="I15" i="8"/>
  <c r="J15" i="8"/>
  <c r="I7" i="8"/>
  <c r="J7" i="8"/>
  <c r="I16" i="8"/>
  <c r="J16" i="8"/>
  <c r="I38" i="8"/>
  <c r="J38" i="8"/>
  <c r="I30" i="8"/>
  <c r="J30" i="8"/>
  <c r="I22" i="8"/>
  <c r="J22" i="8"/>
  <c r="I14" i="8"/>
  <c r="J14" i="8"/>
  <c r="I32" i="8"/>
  <c r="J32" i="8"/>
  <c r="I37" i="8"/>
  <c r="J37" i="8"/>
  <c r="I29" i="8"/>
  <c r="J29" i="8"/>
  <c r="I21" i="8"/>
  <c r="J21" i="8"/>
  <c r="I11" i="8"/>
  <c r="J11" i="8"/>
  <c r="I5" i="8"/>
  <c r="J5" i="8"/>
  <c r="I41" i="8"/>
  <c r="J41" i="8"/>
  <c r="I36" i="8"/>
  <c r="J36" i="8"/>
  <c r="I28" i="8"/>
  <c r="J28" i="8"/>
  <c r="I20" i="8"/>
  <c r="J20" i="8"/>
  <c r="I13" i="8"/>
  <c r="J13" i="8"/>
  <c r="I6" i="8"/>
  <c r="J6" i="8"/>
  <c r="I35" i="8"/>
  <c r="J35" i="8"/>
  <c r="I27" i="8"/>
  <c r="J27" i="8"/>
  <c r="I19" i="8"/>
  <c r="J19" i="8"/>
  <c r="I10" i="8"/>
  <c r="J10" i="8"/>
  <c r="I12" i="8"/>
  <c r="J12" i="8"/>
  <c r="I42" i="8"/>
  <c r="J42" i="8"/>
  <c r="I34" i="8"/>
  <c r="J34" i="8"/>
  <c r="I26" i="8"/>
  <c r="J26" i="8"/>
  <c r="I18" i="8"/>
  <c r="J18" i="8"/>
  <c r="I9" i="8"/>
  <c r="J9" i="8"/>
  <c r="I4" i="8"/>
  <c r="J4" i="8"/>
  <c r="I24" i="8"/>
  <c r="J24" i="8"/>
  <c r="I40" i="8"/>
  <c r="J40" i="8"/>
  <c r="I33" i="8"/>
  <c r="J33" i="8"/>
  <c r="I25" i="8"/>
  <c r="J25" i="8"/>
  <c r="I17" i="8"/>
  <c r="J17" i="8"/>
  <c r="I8" i="8"/>
  <c r="J8" i="8"/>
  <c r="I3" i="8"/>
  <c r="K3" i="8" l="1"/>
  <c r="L3" i="8"/>
  <c r="N14" i="6"/>
  <c r="B15" i="6" l="1"/>
  <c r="B11" i="6"/>
  <c r="B4" i="6"/>
  <c r="B19" i="6"/>
  <c r="B14" i="6"/>
  <c r="B8" i="6"/>
  <c r="B12" i="6"/>
  <c r="B5" i="6"/>
  <c r="B16" i="6"/>
  <c r="B20" i="6"/>
  <c r="B21" i="6"/>
  <c r="B9" i="6"/>
  <c r="B13" i="6"/>
  <c r="B6" i="6"/>
  <c r="B10" i="6"/>
  <c r="B7" i="6"/>
  <c r="B18" i="6"/>
  <c r="B22" i="6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B100" i="6" s="1"/>
  <c r="B101" i="6" s="1"/>
  <c r="B102" i="6" s="1"/>
  <c r="B17" i="6"/>
  <c r="G93" i="6" l="1"/>
  <c r="I93" i="6" s="1"/>
  <c r="G97" i="6"/>
  <c r="J97" i="6" s="1"/>
  <c r="G95" i="6"/>
  <c r="J95" i="6" s="1"/>
  <c r="G99" i="6"/>
  <c r="I99" i="6" s="1"/>
  <c r="G101" i="6"/>
  <c r="I101" i="6" s="1"/>
  <c r="G102" i="6"/>
  <c r="I102" i="6" s="1"/>
  <c r="G19" i="6"/>
  <c r="G16" i="6"/>
  <c r="G17" i="6"/>
  <c r="G13" i="6"/>
  <c r="G9" i="6"/>
  <c r="G20" i="6"/>
  <c r="G15" i="6"/>
  <c r="G14" i="6"/>
  <c r="G8" i="6"/>
  <c r="G21" i="6"/>
  <c r="G5" i="6"/>
  <c r="G18" i="6"/>
  <c r="G7" i="6"/>
  <c r="G11" i="6"/>
  <c r="G6" i="6"/>
  <c r="G10" i="6"/>
  <c r="G12" i="6"/>
  <c r="G23" i="6"/>
  <c r="G22" i="6"/>
  <c r="G3" i="6"/>
  <c r="G4" i="6"/>
  <c r="E3" i="6"/>
  <c r="G24" i="6"/>
  <c r="G27" i="6"/>
  <c r="G25" i="6"/>
  <c r="G26" i="6"/>
  <c r="G28" i="6"/>
  <c r="G29" i="6"/>
  <c r="G30" i="6"/>
  <c r="G31" i="6"/>
  <c r="G32" i="6"/>
  <c r="G33" i="6"/>
  <c r="G34" i="6"/>
  <c r="G35" i="6"/>
  <c r="G37" i="6"/>
  <c r="G36" i="6"/>
  <c r="G40" i="6"/>
  <c r="G39" i="6"/>
  <c r="G41" i="6"/>
  <c r="G38" i="6"/>
  <c r="G42" i="6"/>
  <c r="G43" i="6"/>
  <c r="G45" i="6"/>
  <c r="G44" i="6"/>
  <c r="G47" i="6"/>
  <c r="G46" i="6"/>
  <c r="G48" i="6"/>
  <c r="G50" i="6"/>
  <c r="G49" i="6"/>
  <c r="G51" i="6"/>
  <c r="G52" i="6"/>
  <c r="G53" i="6"/>
  <c r="G54" i="6"/>
  <c r="G55" i="6"/>
  <c r="G56" i="6"/>
  <c r="G57" i="6"/>
  <c r="G58" i="6"/>
  <c r="G59" i="6"/>
  <c r="G60" i="6"/>
  <c r="G61" i="6"/>
  <c r="G62" i="6"/>
  <c r="G65" i="6"/>
  <c r="G64" i="6"/>
  <c r="G63" i="6"/>
  <c r="G66" i="6"/>
  <c r="G68" i="6"/>
  <c r="G67" i="6"/>
  <c r="G69" i="6"/>
  <c r="G70" i="6"/>
  <c r="G72" i="6"/>
  <c r="G71" i="6"/>
  <c r="G74" i="6"/>
  <c r="G73" i="6"/>
  <c r="G75" i="6"/>
  <c r="G76" i="6"/>
  <c r="G79" i="6"/>
  <c r="G77" i="6"/>
  <c r="G78" i="6"/>
  <c r="G80" i="6"/>
  <c r="G81" i="6"/>
  <c r="G82" i="6"/>
  <c r="G83" i="6"/>
  <c r="G84" i="6"/>
  <c r="G85" i="6"/>
  <c r="G86" i="6"/>
  <c r="G87" i="6"/>
  <c r="G89" i="6"/>
  <c r="G88" i="6"/>
  <c r="G90" i="6"/>
  <c r="G91" i="6"/>
  <c r="G100" i="6"/>
  <c r="G98" i="6"/>
  <c r="G94" i="6"/>
  <c r="G96" i="6"/>
  <c r="G92" i="6"/>
  <c r="I97" i="6" l="1"/>
  <c r="J99" i="6"/>
  <c r="I95" i="6"/>
  <c r="J93" i="6"/>
  <c r="J55" i="6"/>
  <c r="I55" i="6"/>
  <c r="I15" i="6"/>
  <c r="J15" i="6"/>
  <c r="I77" i="6"/>
  <c r="J77" i="6"/>
  <c r="I40" i="6"/>
  <c r="J40" i="6"/>
  <c r="J98" i="6"/>
  <c r="I98" i="6"/>
  <c r="I85" i="6"/>
  <c r="J85" i="6"/>
  <c r="J79" i="6"/>
  <c r="I79" i="6"/>
  <c r="J69" i="6"/>
  <c r="I69" i="6"/>
  <c r="J61" i="6"/>
  <c r="I61" i="6"/>
  <c r="I53" i="6"/>
  <c r="J53" i="6"/>
  <c r="I44" i="6"/>
  <c r="J44" i="6"/>
  <c r="J36" i="6"/>
  <c r="I36" i="6"/>
  <c r="I29" i="6"/>
  <c r="J29" i="6"/>
  <c r="J4" i="6"/>
  <c r="I4" i="6"/>
  <c r="I7" i="6"/>
  <c r="J7" i="6"/>
  <c r="I9" i="6"/>
  <c r="J9" i="6"/>
  <c r="J78" i="6"/>
  <c r="I78" i="6"/>
  <c r="J6" i="6"/>
  <c r="I6" i="6"/>
  <c r="I70" i="6"/>
  <c r="J70" i="6"/>
  <c r="I30" i="6"/>
  <c r="J30" i="6"/>
  <c r="I84" i="6"/>
  <c r="J84" i="6"/>
  <c r="I76" i="6"/>
  <c r="J76" i="6"/>
  <c r="J67" i="6"/>
  <c r="I67" i="6"/>
  <c r="J60" i="6"/>
  <c r="I60" i="6"/>
  <c r="J52" i="6"/>
  <c r="I52" i="6"/>
  <c r="J45" i="6"/>
  <c r="I45" i="6"/>
  <c r="I37" i="6"/>
  <c r="J37" i="6"/>
  <c r="I28" i="6"/>
  <c r="J28" i="6"/>
  <c r="I3" i="6"/>
  <c r="J3" i="6"/>
  <c r="J18" i="6"/>
  <c r="I18" i="6"/>
  <c r="J13" i="6"/>
  <c r="I13" i="6"/>
  <c r="I65" i="6"/>
  <c r="J65" i="6"/>
  <c r="J24" i="6"/>
  <c r="I24" i="6"/>
  <c r="I100" i="6"/>
  <c r="J100" i="6"/>
  <c r="I83" i="6"/>
  <c r="J83" i="6"/>
  <c r="I75" i="6"/>
  <c r="J75" i="6"/>
  <c r="J68" i="6"/>
  <c r="I68" i="6"/>
  <c r="J59" i="6"/>
  <c r="I59" i="6"/>
  <c r="I51" i="6"/>
  <c r="J51" i="6"/>
  <c r="J43" i="6"/>
  <c r="I43" i="6"/>
  <c r="I35" i="6"/>
  <c r="J35" i="6"/>
  <c r="J26" i="6"/>
  <c r="I26" i="6"/>
  <c r="J22" i="6"/>
  <c r="I22" i="6"/>
  <c r="J5" i="6"/>
  <c r="I5" i="6"/>
  <c r="J17" i="6"/>
  <c r="I17" i="6"/>
  <c r="J96" i="6"/>
  <c r="I96" i="6"/>
  <c r="I46" i="6"/>
  <c r="J46" i="6"/>
  <c r="I94" i="6"/>
  <c r="J94" i="6"/>
  <c r="I54" i="6"/>
  <c r="J54" i="6"/>
  <c r="I11" i="6"/>
  <c r="J11" i="6"/>
  <c r="J91" i="6"/>
  <c r="I91" i="6"/>
  <c r="J82" i="6"/>
  <c r="I82" i="6"/>
  <c r="J73" i="6"/>
  <c r="I73" i="6"/>
  <c r="J66" i="6"/>
  <c r="I66" i="6"/>
  <c r="J58" i="6"/>
  <c r="I58" i="6"/>
  <c r="I49" i="6"/>
  <c r="J49" i="6"/>
  <c r="I42" i="6"/>
  <c r="J42" i="6"/>
  <c r="J34" i="6"/>
  <c r="I34" i="6"/>
  <c r="J25" i="6"/>
  <c r="I25" i="6"/>
  <c r="J23" i="6"/>
  <c r="I23" i="6"/>
  <c r="J21" i="6"/>
  <c r="I21" i="6"/>
  <c r="I16" i="6"/>
  <c r="J16" i="6"/>
  <c r="I72" i="6"/>
  <c r="J72" i="6"/>
  <c r="J39" i="6"/>
  <c r="I39" i="6"/>
  <c r="I62" i="6"/>
  <c r="J62" i="6"/>
  <c r="J20" i="6"/>
  <c r="I20" i="6"/>
  <c r="J90" i="6"/>
  <c r="I90" i="6"/>
  <c r="I88" i="6"/>
  <c r="J88" i="6"/>
  <c r="J81" i="6"/>
  <c r="I81" i="6"/>
  <c r="J74" i="6"/>
  <c r="I74" i="6"/>
  <c r="I63" i="6"/>
  <c r="J63" i="6"/>
  <c r="I57" i="6"/>
  <c r="J57" i="6"/>
  <c r="J50" i="6"/>
  <c r="I50" i="6"/>
  <c r="I38" i="6"/>
  <c r="J38" i="6"/>
  <c r="J33" i="6"/>
  <c r="I33" i="6"/>
  <c r="I27" i="6"/>
  <c r="J27" i="6"/>
  <c r="I12" i="6"/>
  <c r="J12" i="6"/>
  <c r="I8" i="6"/>
  <c r="J8" i="6"/>
  <c r="J19" i="6"/>
  <c r="I19" i="6"/>
  <c r="J87" i="6"/>
  <c r="I87" i="6"/>
  <c r="I31" i="6"/>
  <c r="J31" i="6"/>
  <c r="I86" i="6"/>
  <c r="J86" i="6"/>
  <c r="J47" i="6"/>
  <c r="I47" i="6"/>
  <c r="J92" i="6"/>
  <c r="I92" i="6"/>
  <c r="J89" i="6"/>
  <c r="I89" i="6"/>
  <c r="J80" i="6"/>
  <c r="I80" i="6"/>
  <c r="I71" i="6"/>
  <c r="J71" i="6"/>
  <c r="I64" i="6"/>
  <c r="J64" i="6"/>
  <c r="I56" i="6"/>
  <c r="J56" i="6"/>
  <c r="J48" i="6"/>
  <c r="I48" i="6"/>
  <c r="J41" i="6"/>
  <c r="I41" i="6"/>
  <c r="J32" i="6"/>
  <c r="I32" i="6"/>
  <c r="I10" i="6"/>
  <c r="J10" i="6"/>
  <c r="I14" i="6"/>
  <c r="J14" i="6"/>
  <c r="L3" i="6" l="1"/>
  <c r="K3" i="6"/>
</calcChain>
</file>

<file path=xl/sharedStrings.xml><?xml version="1.0" encoding="utf-8"?>
<sst xmlns="http://schemas.openxmlformats.org/spreadsheetml/2006/main" count="252" uniqueCount="111">
  <si>
    <t>Gelée</t>
  </si>
  <si>
    <t>Sucette</t>
  </si>
  <si>
    <t>Ennemis</t>
  </si>
  <si>
    <t>Crocodile</t>
  </si>
  <si>
    <t>Ourson</t>
  </si>
  <si>
    <t>Attaque</t>
  </si>
  <si>
    <t>Vie</t>
  </si>
  <si>
    <t>Power</t>
  </si>
  <si>
    <t>ATT power</t>
  </si>
  <si>
    <t>DEF power</t>
  </si>
  <si>
    <t>Salle</t>
  </si>
  <si>
    <t>Joueur</t>
  </si>
  <si>
    <t>Spawn</t>
  </si>
  <si>
    <t>10sec</t>
  </si>
  <si>
    <t>1sec</t>
  </si>
  <si>
    <t>5sec</t>
  </si>
  <si>
    <t>7sec</t>
  </si>
  <si>
    <t>Max/spawn</t>
  </si>
  <si>
    <t>Coef VIE</t>
  </si>
  <si>
    <t>Coef ATT</t>
  </si>
  <si>
    <t>Tps avant spawn</t>
  </si>
  <si>
    <t>0,5sec</t>
  </si>
  <si>
    <t>2sec</t>
  </si>
  <si>
    <t>1,5sec</t>
  </si>
  <si>
    <t>Vitesse</t>
  </si>
  <si>
    <t>300px</t>
  </si>
  <si>
    <t>Vitesse de projectile</t>
  </si>
  <si>
    <t>none</t>
  </si>
  <si>
    <t>Vitesse projectile : 500px</t>
  </si>
  <si>
    <t>VIE max</t>
  </si>
  <si>
    <t>ATT max</t>
  </si>
  <si>
    <t>Moyenne Power globale</t>
  </si>
  <si>
    <t>Moyenne Power vraie</t>
  </si>
  <si>
    <t>Power vrai</t>
  </si>
  <si>
    <t>100px</t>
  </si>
  <si>
    <t>DPS</t>
  </si>
  <si>
    <t>Cake monster</t>
  </si>
  <si>
    <t>Score</t>
  </si>
  <si>
    <t>Questions</t>
  </si>
  <si>
    <t>Facile</t>
  </si>
  <si>
    <t>Medium</t>
  </si>
  <si>
    <t>Difficile</t>
  </si>
  <si>
    <t>Le nombre de spawner était de _ ?</t>
  </si>
  <si>
    <t>Est-ce qu’il y avait des _ dans cette salle ?</t>
  </si>
  <si>
    <t>La couleur du crocodile était violet ?</t>
  </si>
  <si>
    <t>Est-ce qu’il y a _ bonbons sur le mur ?</t>
  </si>
  <si>
    <t>Est-ce que tu as perdu plus de 50% de ta vie dans cette salle ?</t>
  </si>
  <si>
    <t>Est-ce que le nombre d’ennemi dans la salle était _ ?</t>
  </si>
  <si>
    <t>Les projectiles des sucettes sont des cristaux ?</t>
  </si>
  <si>
    <t>Ton score au début de la salle était de _ ?</t>
  </si>
  <si>
    <t>La sucette commence à esquiver le projectile du joueur à _ ?</t>
  </si>
  <si>
    <t>Il y a eut _ projectiles tirés dans la salle ?</t>
  </si>
  <si>
    <t>La vitesse des ennemis dans l’ordre croissant est : sucette, ourson, gelée, crocodile, cake monster ?</t>
  </si>
  <si>
    <t>Est-ce qu’il y avait un dragon caché ?</t>
  </si>
  <si>
    <t>L’ourson a t il été créé en 1967?</t>
  </si>
  <si>
    <t>Ta précision était de _% ?</t>
  </si>
  <si>
    <t>Je m’appelle _ ?</t>
  </si>
  <si>
    <t>Difficulté</t>
  </si>
  <si>
    <t>Somme</t>
  </si>
  <si>
    <t>Coef de répartition</t>
  </si>
  <si>
    <t>Sucette, gelée, crocodile, ourson, monster cake</t>
  </si>
  <si>
    <t>None</t>
  </si>
  <si>
    <t>Carrie est sur une _ ?</t>
  </si>
  <si>
    <t>Guimauve ou gelée</t>
  </si>
  <si>
    <t>Entre 8 à 15</t>
  </si>
  <si>
    <t>Les projectiles de Carrie sont des _ ?</t>
  </si>
  <si>
    <t>Brique ou carré de chocolat</t>
  </si>
  <si>
    <t>Random</t>
  </si>
  <si>
    <t>10, 100, 300, 400, 500px</t>
  </si>
  <si>
    <t>Carrie est-elle une _ ?</t>
  </si>
  <si>
    <t>Enfant, Vieille, Sorcière</t>
  </si>
  <si>
    <t>Poseur de question ou Marchand</t>
  </si>
  <si>
    <t>Anglais</t>
  </si>
  <si>
    <t>Brick or chocolate cube</t>
  </si>
  <si>
    <t>Marshmallow or jelly</t>
  </si>
  <si>
    <t>Between (8,15)</t>
  </si>
  <si>
    <t>Lollipops, jelly, crocodile, jelly bear, cake monster</t>
  </si>
  <si>
    <t>Child, old, witch</t>
  </si>
  <si>
    <t xml:space="preserve"> The asker or Merchant </t>
  </si>
  <si>
    <t>Il y a eu _ ennemis par spawn ?</t>
  </si>
  <si>
    <t>Entre 2 à 7</t>
  </si>
  <si>
    <t>Between (2,7)</t>
  </si>
  <si>
    <t>Le niveau a duré _ ?</t>
  </si>
  <si>
    <t>Propositions</t>
  </si>
  <si>
    <t>Temps entre chaque capacités(sec)</t>
  </si>
  <si>
    <t>80px - distance d'esquive : 250px</t>
  </si>
  <si>
    <t>560px</t>
  </si>
  <si>
    <t>Temps entre chaque attaque spéciale(sec)</t>
  </si>
  <si>
    <t>Note : Cake = dégâts divisés par 15</t>
  </si>
  <si>
    <t>200px - dash speed  : 750px - distance de dash : 250px</t>
  </si>
  <si>
    <t>60px - 600px(jump) - distance mini de jump : 350px</t>
  </si>
  <si>
    <t>Vitesse : 750px / diagonale : 375px</t>
  </si>
  <si>
    <t>vie max</t>
  </si>
  <si>
    <t>vie min</t>
  </si>
  <si>
    <t>salle max</t>
  </si>
  <si>
    <t>Vie MAX</t>
  </si>
  <si>
    <t>Salle MAX</t>
  </si>
  <si>
    <t>Vie/salle</t>
  </si>
  <si>
    <t>Att/salle</t>
  </si>
  <si>
    <t>Attaque MAX</t>
  </si>
  <si>
    <t>Coef</t>
  </si>
  <si>
    <t>Salle max</t>
  </si>
  <si>
    <t>Vie max</t>
  </si>
  <si>
    <t>Vie min</t>
  </si>
  <si>
    <t>Att MAX</t>
  </si>
  <si>
    <t>Att MIN</t>
  </si>
  <si>
    <t>Vie MIN</t>
  </si>
  <si>
    <t>Coeff Vie</t>
  </si>
  <si>
    <t>Coeff Attaque</t>
  </si>
  <si>
    <t>CakeKing</t>
  </si>
  <si>
    <t>JellyQueen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</si>
</sst>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thin">
        <color indexed="64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6" fillId="6" borderId="1" applyNumberFormat="0" applyAlignment="0" applyProtection="0"/>
    <xf numFmtId="0" fontId="7" fillId="2" borderId="10" applyNumberFormat="0" applyAlignment="0" applyProtection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3" fillId="3" borderId="2" xfId="3" applyAlignment="1">
      <alignment horizontal="center" vertical="center"/>
    </xf>
    <xf numFmtId="0" fontId="2" fillId="2" borderId="1" xfId="2" applyAlignment="1">
      <alignment horizontal="center" vertical="center"/>
    </xf>
    <xf numFmtId="9" fontId="0" fillId="0" borderId="0" xfId="1" applyFont="1" applyAlignment="1">
      <alignment horizontal="center" vertical="center"/>
    </xf>
    <xf numFmtId="9" fontId="3" fillId="3" borderId="2" xfId="3" applyNumberFormat="1" applyAlignment="1">
      <alignment horizontal="center" vertical="center"/>
    </xf>
    <xf numFmtId="9" fontId="2" fillId="2" borderId="1" xfId="2" applyNumberFormat="1" applyAlignment="1">
      <alignment horizontal="center" vertical="center"/>
    </xf>
    <xf numFmtId="165" fontId="0" fillId="0" borderId="0" xfId="5" applyNumberFormat="1" applyFont="1" applyAlignment="1">
      <alignment horizontal="center" vertical="center"/>
    </xf>
    <xf numFmtId="165" fontId="3" fillId="3" borderId="2" xfId="5" applyNumberFormat="1" applyFont="1" applyFill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0" fontId="3" fillId="3" borderId="2" xfId="1" applyNumberFormat="1" applyFont="1" applyFill="1" applyBorder="1" applyAlignment="1">
      <alignment horizontal="center" vertical="center"/>
    </xf>
    <xf numFmtId="165" fontId="2" fillId="2" borderId="1" xfId="2" applyNumberFormat="1" applyAlignment="1">
      <alignment horizontal="center" vertical="center"/>
    </xf>
    <xf numFmtId="1" fontId="2" fillId="2" borderId="1" xfId="2" applyNumberFormat="1" applyAlignment="1">
      <alignment horizontal="center" vertical="center"/>
    </xf>
    <xf numFmtId="9" fontId="3" fillId="3" borderId="2" xfId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9" fontId="3" fillId="3" borderId="4" xfId="1" applyFont="1" applyFill="1" applyBorder="1" applyAlignment="1">
      <alignment horizontal="center" vertical="center"/>
    </xf>
    <xf numFmtId="9" fontId="2" fillId="2" borderId="5" xfId="1" applyFont="1" applyFill="1" applyBorder="1" applyAlignment="1">
      <alignment horizontal="center" vertical="center"/>
    </xf>
    <xf numFmtId="9" fontId="4" fillId="0" borderId="3" xfId="1" applyFont="1" applyBorder="1" applyAlignment="1">
      <alignment horizontal="center" vertical="center"/>
    </xf>
    <xf numFmtId="9" fontId="0" fillId="0" borderId="0" xfId="0" applyNumberFormat="1"/>
    <xf numFmtId="9" fontId="4" fillId="0" borderId="3" xfId="4" applyNumberFormat="1" applyBorder="1" applyAlignment="1">
      <alignment horizontal="center" vertical="center"/>
    </xf>
    <xf numFmtId="0" fontId="4" fillId="0" borderId="3" xfId="4" applyBorder="1" applyAlignment="1">
      <alignment horizontal="center" vertical="center"/>
    </xf>
    <xf numFmtId="0" fontId="4" fillId="0" borderId="0" xfId="4" applyBorder="1" applyAlignment="1">
      <alignment horizontal="center" vertical="center"/>
    </xf>
    <xf numFmtId="9" fontId="4" fillId="0" borderId="0" xfId="4" applyNumberFormat="1" applyBorder="1" applyAlignment="1">
      <alignment horizontal="center" vertical="center"/>
    </xf>
    <xf numFmtId="9" fontId="3" fillId="3" borderId="6" xfId="1" applyFont="1" applyFill="1" applyBorder="1" applyAlignment="1">
      <alignment horizontal="center" vertical="center"/>
    </xf>
    <xf numFmtId="9" fontId="2" fillId="2" borderId="7" xfId="1" applyFont="1" applyFill="1" applyBorder="1" applyAlignment="1">
      <alignment horizontal="center" vertical="center"/>
    </xf>
    <xf numFmtId="9" fontId="3" fillId="3" borderId="8" xfId="1" applyFont="1" applyFill="1" applyBorder="1" applyAlignment="1">
      <alignment horizontal="center" vertical="center"/>
    </xf>
    <xf numFmtId="9" fontId="2" fillId="2" borderId="5" xfId="2" applyNumberFormat="1" applyBorder="1" applyAlignment="1">
      <alignment horizontal="center" vertical="center"/>
    </xf>
    <xf numFmtId="165" fontId="4" fillId="0" borderId="3" xfId="4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2" fillId="2" borderId="1" xfId="2"/>
    <xf numFmtId="0" fontId="2" fillId="2" borderId="1" xfId="2" applyAlignment="1">
      <alignment horizontal="center"/>
    </xf>
    <xf numFmtId="0" fontId="2" fillId="2" borderId="1" xfId="2" applyAlignment="1">
      <alignment horizontal="left"/>
    </xf>
    <xf numFmtId="0" fontId="0" fillId="0" borderId="0" xfId="0" applyAlignment="1">
      <alignment horizontal="center"/>
    </xf>
    <xf numFmtId="0" fontId="3" fillId="3" borderId="2" xfId="3" applyAlignment="1">
      <alignment horizontal="center"/>
    </xf>
    <xf numFmtId="16" fontId="2" fillId="2" borderId="1" xfId="2" applyNumberFormat="1" applyAlignment="1">
      <alignment horizontal="center" vertical="center"/>
    </xf>
    <xf numFmtId="0" fontId="2" fillId="4" borderId="1" xfId="2" applyFill="1"/>
    <xf numFmtId="0" fontId="2" fillId="4" borderId="1" xfId="2" applyFill="1" applyAlignment="1">
      <alignment horizontal="center"/>
    </xf>
    <xf numFmtId="0" fontId="2" fillId="4" borderId="1" xfId="2" applyFill="1" applyAlignment="1">
      <alignment horizontal="center" vertical="center"/>
    </xf>
    <xf numFmtId="0" fontId="2" fillId="4" borderId="1" xfId="2" applyFill="1" applyAlignment="1">
      <alignment horizontal="left"/>
    </xf>
    <xf numFmtId="0" fontId="5" fillId="5" borderId="2" xfId="3" applyFont="1" applyFill="1" applyAlignment="1">
      <alignment horizontal="center" vertical="center"/>
    </xf>
    <xf numFmtId="0" fontId="5" fillId="5" borderId="1" xfId="2" applyFont="1" applyFill="1" applyAlignment="1">
      <alignment horizontal="center" vertical="center"/>
    </xf>
    <xf numFmtId="0" fontId="4" fillId="0" borderId="9" xfId="4" applyBorder="1" applyAlignment="1">
      <alignment horizontal="center" vertical="center"/>
    </xf>
    <xf numFmtId="0" fontId="4" fillId="0" borderId="0" xfId="4"/>
    <xf numFmtId="1" fontId="0" fillId="0" borderId="0" xfId="0" applyNumberFormat="1"/>
    <xf numFmtId="0" fontId="3" fillId="3" borderId="2" xfId="3"/>
    <xf numFmtId="0" fontId="6" fillId="6" borderId="1" xfId="6" applyAlignment="1">
      <alignment horizontal="center" vertical="center"/>
    </xf>
    <xf numFmtId="0" fontId="6" fillId="6" borderId="1" xfId="6" applyNumberFormat="1" applyAlignment="1">
      <alignment horizontal="center" vertical="center"/>
    </xf>
    <xf numFmtId="0" fontId="7" fillId="2" borderId="10" xfId="7" applyAlignment="1">
      <alignment horizontal="center"/>
    </xf>
  </cellXfs>
  <cellStyles count="8">
    <cellStyle name="Calculation" xfId="2" builtinId="22"/>
    <cellStyle name="Check Cell" xfId="3" builtinId="23"/>
    <cellStyle name="Comma" xfId="5" builtinId="3"/>
    <cellStyle name="Explanatory Text" xfId="4" builtinId="53"/>
    <cellStyle name="Input" xfId="6" builtinId="20"/>
    <cellStyle name="Normal" xfId="0" builtinId="0"/>
    <cellStyle name="Output" xfId="7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G12" sqref="G12"/>
    </sheetView>
  </sheetViews>
  <sheetFormatPr defaultColWidth="11.42578125" defaultRowHeight="15" x14ac:dyDescent="0.25"/>
  <cols>
    <col min="1" max="1" width="90.5703125" customWidth="1"/>
    <col min="2" max="4" width="11.5703125" style="1"/>
    <col min="6" max="7" width="11.5703125" style="1"/>
    <col min="8" max="8" width="17" style="4" customWidth="1"/>
  </cols>
  <sheetData>
    <row r="1" spans="1:8" ht="15.75" thickBot="1" x14ac:dyDescent="0.3"/>
    <row r="2" spans="1:8" ht="16.5" thickTop="1" thickBot="1" x14ac:dyDescent="0.3">
      <c r="A2" s="2" t="s">
        <v>38</v>
      </c>
      <c r="B2" s="2" t="s">
        <v>39</v>
      </c>
      <c r="C2" s="2" t="s">
        <v>40</v>
      </c>
      <c r="D2" s="2" t="s">
        <v>41</v>
      </c>
      <c r="F2" s="2" t="s">
        <v>57</v>
      </c>
      <c r="G2" s="2" t="s">
        <v>58</v>
      </c>
      <c r="H2" s="13" t="s">
        <v>59</v>
      </c>
    </row>
    <row r="3" spans="1:8" ht="15.75" thickTop="1" x14ac:dyDescent="0.25">
      <c r="A3" s="32" t="s">
        <v>42</v>
      </c>
      <c r="B3" s="3">
        <v>1</v>
      </c>
      <c r="C3" s="3"/>
      <c r="D3" s="3"/>
      <c r="F3" s="3" t="s">
        <v>39</v>
      </c>
      <c r="G3" s="3">
        <f>SUM(B:B)</f>
        <v>4</v>
      </c>
      <c r="H3" s="14">
        <f>G3/MAX(G:G)</f>
        <v>0.66666666666666663</v>
      </c>
    </row>
    <row r="4" spans="1:8" x14ac:dyDescent="0.25">
      <c r="A4" s="32" t="s">
        <v>43</v>
      </c>
      <c r="B4" s="3">
        <v>1</v>
      </c>
      <c r="C4" s="3"/>
      <c r="D4" s="3"/>
      <c r="F4" s="3" t="s">
        <v>40</v>
      </c>
      <c r="G4" s="3">
        <f>SUM(C:C)</f>
        <v>3</v>
      </c>
      <c r="H4" s="14">
        <f>G4/MAX(G:G)</f>
        <v>0.5</v>
      </c>
    </row>
    <row r="5" spans="1:8" x14ac:dyDescent="0.25">
      <c r="A5" s="32" t="s">
        <v>44</v>
      </c>
      <c r="B5" s="3">
        <v>1</v>
      </c>
      <c r="C5" s="3"/>
      <c r="D5" s="3"/>
      <c r="F5" s="6" t="s">
        <v>41</v>
      </c>
      <c r="G5" s="3">
        <f>SUM(D:D)</f>
        <v>6</v>
      </c>
      <c r="H5" s="14">
        <f>G5/MAX(G:G)</f>
        <v>1</v>
      </c>
    </row>
    <row r="6" spans="1:8" x14ac:dyDescent="0.25">
      <c r="A6" s="39" t="s">
        <v>62</v>
      </c>
      <c r="B6" s="38"/>
      <c r="C6" s="38"/>
      <c r="D6" s="38"/>
    </row>
    <row r="7" spans="1:8" x14ac:dyDescent="0.25">
      <c r="A7" s="32" t="s">
        <v>45</v>
      </c>
      <c r="B7" s="3">
        <v>1</v>
      </c>
      <c r="C7" s="3"/>
      <c r="D7" s="3"/>
    </row>
    <row r="8" spans="1:8" x14ac:dyDescent="0.25">
      <c r="A8" s="32" t="s">
        <v>46</v>
      </c>
      <c r="B8" s="3"/>
      <c r="C8" s="3">
        <v>1</v>
      </c>
      <c r="D8" s="3"/>
    </row>
    <row r="9" spans="1:8" x14ac:dyDescent="0.25">
      <c r="A9" s="32" t="s">
        <v>47</v>
      </c>
      <c r="B9" s="3"/>
      <c r="C9" s="3">
        <v>1</v>
      </c>
      <c r="D9" s="3"/>
    </row>
    <row r="10" spans="1:8" x14ac:dyDescent="0.25">
      <c r="A10" s="30" t="s">
        <v>82</v>
      </c>
      <c r="B10" s="3"/>
      <c r="C10" s="3">
        <v>1</v>
      </c>
      <c r="D10" s="3"/>
    </row>
    <row r="11" spans="1:8" x14ac:dyDescent="0.25">
      <c r="A11" s="39" t="s">
        <v>65</v>
      </c>
      <c r="B11" s="38"/>
      <c r="C11" s="38"/>
      <c r="D11" s="38"/>
    </row>
    <row r="12" spans="1:8" x14ac:dyDescent="0.25">
      <c r="A12" s="32" t="s">
        <v>48</v>
      </c>
      <c r="B12" s="3"/>
      <c r="C12" s="3"/>
      <c r="D12" s="3">
        <v>1</v>
      </c>
    </row>
    <row r="13" spans="1:8" x14ac:dyDescent="0.25">
      <c r="A13" s="32" t="s">
        <v>49</v>
      </c>
      <c r="B13" s="3"/>
      <c r="C13" s="3"/>
      <c r="D13" s="3">
        <v>1</v>
      </c>
    </row>
    <row r="14" spans="1:8" x14ac:dyDescent="0.25">
      <c r="A14" s="39" t="s">
        <v>50</v>
      </c>
      <c r="B14" s="38"/>
      <c r="C14" s="38"/>
      <c r="D14" s="38"/>
    </row>
    <row r="15" spans="1:8" x14ac:dyDescent="0.25">
      <c r="A15" s="32" t="s">
        <v>51</v>
      </c>
      <c r="B15" s="3"/>
      <c r="C15" s="3"/>
      <c r="D15" s="3">
        <v>1</v>
      </c>
    </row>
    <row r="16" spans="1:8" x14ac:dyDescent="0.25">
      <c r="A16" s="39" t="s">
        <v>52</v>
      </c>
      <c r="B16" s="38"/>
      <c r="C16" s="38"/>
      <c r="D16" s="38"/>
    </row>
    <row r="17" spans="1:4" x14ac:dyDescent="0.25">
      <c r="A17" s="32" t="s">
        <v>53</v>
      </c>
      <c r="B17" s="3"/>
      <c r="C17" s="3"/>
      <c r="D17" s="3">
        <v>1</v>
      </c>
    </row>
    <row r="18" spans="1:4" x14ac:dyDescent="0.25">
      <c r="A18" s="39" t="s">
        <v>69</v>
      </c>
      <c r="B18" s="38"/>
      <c r="C18" s="38"/>
      <c r="D18" s="38"/>
    </row>
    <row r="19" spans="1:4" x14ac:dyDescent="0.25">
      <c r="A19" s="32" t="s">
        <v>54</v>
      </c>
      <c r="B19" s="3"/>
      <c r="C19" s="3"/>
      <c r="D19" s="3">
        <v>1</v>
      </c>
    </row>
    <row r="20" spans="1:4" x14ac:dyDescent="0.25">
      <c r="A20" s="32" t="s">
        <v>55</v>
      </c>
      <c r="B20" s="3"/>
      <c r="C20" s="3"/>
      <c r="D20" s="3">
        <v>1</v>
      </c>
    </row>
    <row r="21" spans="1:4" x14ac:dyDescent="0.25">
      <c r="A21" s="36" t="s">
        <v>56</v>
      </c>
      <c r="B21" s="38"/>
      <c r="C21" s="38"/>
      <c r="D21" s="38"/>
    </row>
    <row r="22" spans="1:4" x14ac:dyDescent="0.25">
      <c r="B22"/>
      <c r="C22"/>
      <c r="D2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3"/>
  <sheetViews>
    <sheetView workbookViewId="0">
      <selection activeCell="F17" sqref="F17"/>
    </sheetView>
  </sheetViews>
  <sheetFormatPr defaultColWidth="11.42578125" defaultRowHeight="15" x14ac:dyDescent="0.25"/>
  <cols>
    <col min="1" max="4" width="11.5703125" style="1"/>
    <col min="6" max="7" width="11.5703125" style="1"/>
    <col min="8" max="8" width="18.7109375" style="4" customWidth="1"/>
  </cols>
  <sheetData>
    <row r="1" spans="1:11" ht="15.75" thickBot="1" x14ac:dyDescent="0.3"/>
    <row r="2" spans="1:11" ht="16.5" thickTop="1" thickBot="1" x14ac:dyDescent="0.3">
      <c r="A2" s="2" t="s">
        <v>10</v>
      </c>
      <c r="B2" s="2" t="s">
        <v>39</v>
      </c>
      <c r="C2" s="2" t="s">
        <v>40</v>
      </c>
      <c r="D2" s="2" t="s">
        <v>41</v>
      </c>
      <c r="F2" s="2" t="s">
        <v>57</v>
      </c>
      <c r="G2" s="2" t="s">
        <v>58</v>
      </c>
      <c r="H2" s="13" t="s">
        <v>59</v>
      </c>
    </row>
    <row r="3" spans="1:11" ht="16.5" thickTop="1" thickBot="1" x14ac:dyDescent="0.3">
      <c r="A3" s="2">
        <v>1</v>
      </c>
      <c r="B3" s="3"/>
      <c r="C3" s="3"/>
      <c r="D3" s="3">
        <v>1</v>
      </c>
      <c r="F3" s="3" t="s">
        <v>39</v>
      </c>
      <c r="G3" s="3">
        <f>SUM(B:B)</f>
        <v>36</v>
      </c>
      <c r="H3" s="14">
        <f>G3/MAX(G:G)</f>
        <v>0.9</v>
      </c>
    </row>
    <row r="4" spans="1:11" ht="16.5" thickTop="1" thickBot="1" x14ac:dyDescent="0.3">
      <c r="A4" s="2">
        <v>2</v>
      </c>
      <c r="B4" s="3"/>
      <c r="C4" s="3"/>
      <c r="D4" s="3">
        <v>1</v>
      </c>
      <c r="F4" s="3" t="s">
        <v>40</v>
      </c>
      <c r="G4" s="3">
        <f>SUM(C:C)</f>
        <v>24</v>
      </c>
      <c r="H4" s="14">
        <f t="shared" ref="H4:H5" si="0">G4/MAX(G:G)</f>
        <v>0.6</v>
      </c>
    </row>
    <row r="5" spans="1:11" ht="16.5" thickTop="1" thickBot="1" x14ac:dyDescent="0.3">
      <c r="A5" s="2">
        <v>3</v>
      </c>
      <c r="B5" s="3"/>
      <c r="C5" s="3"/>
      <c r="D5" s="3">
        <v>1</v>
      </c>
      <c r="F5" s="3" t="s">
        <v>41</v>
      </c>
      <c r="G5" s="3">
        <f>SUM(D:D)</f>
        <v>40</v>
      </c>
      <c r="H5" s="14">
        <f t="shared" si="0"/>
        <v>1</v>
      </c>
    </row>
    <row r="6" spans="1:11" ht="16.5" thickTop="1" thickBot="1" x14ac:dyDescent="0.3">
      <c r="A6" s="2">
        <v>4</v>
      </c>
      <c r="B6" s="3"/>
      <c r="C6" s="3"/>
      <c r="D6" s="3">
        <v>1</v>
      </c>
      <c r="K6" s="1"/>
    </row>
    <row r="7" spans="1:11" ht="16.5" thickTop="1" thickBot="1" x14ac:dyDescent="0.3">
      <c r="A7" s="2">
        <v>5</v>
      </c>
      <c r="B7" s="3"/>
      <c r="C7" s="3"/>
      <c r="D7" s="3">
        <v>1</v>
      </c>
    </row>
    <row r="8" spans="1:11" ht="16.5" thickTop="1" thickBot="1" x14ac:dyDescent="0.3">
      <c r="A8" s="2">
        <v>6</v>
      </c>
      <c r="B8" s="3"/>
      <c r="C8" s="3"/>
      <c r="D8" s="3">
        <v>1</v>
      </c>
    </row>
    <row r="9" spans="1:11" ht="16.5" thickTop="1" thickBot="1" x14ac:dyDescent="0.3">
      <c r="A9" s="2">
        <v>7</v>
      </c>
      <c r="B9" s="3"/>
      <c r="C9" s="3"/>
      <c r="D9" s="3">
        <v>1</v>
      </c>
    </row>
    <row r="10" spans="1:11" ht="16.5" thickTop="1" thickBot="1" x14ac:dyDescent="0.3">
      <c r="A10" s="2">
        <v>8</v>
      </c>
      <c r="B10" s="3"/>
      <c r="C10" s="3"/>
      <c r="D10" s="3">
        <v>1</v>
      </c>
    </row>
    <row r="11" spans="1:11" ht="16.5" thickTop="1" thickBot="1" x14ac:dyDescent="0.3">
      <c r="A11" s="2">
        <v>9</v>
      </c>
      <c r="B11" s="3"/>
      <c r="C11" s="3"/>
      <c r="D11" s="3">
        <v>1</v>
      </c>
    </row>
    <row r="12" spans="1:11" ht="16.5" thickTop="1" thickBot="1" x14ac:dyDescent="0.3">
      <c r="A12" s="2">
        <v>10</v>
      </c>
      <c r="B12" s="3"/>
      <c r="C12" s="3"/>
      <c r="D12" s="3">
        <v>1</v>
      </c>
    </row>
    <row r="13" spans="1:11" ht="16.5" thickTop="1" thickBot="1" x14ac:dyDescent="0.3">
      <c r="A13" s="2">
        <v>11</v>
      </c>
      <c r="B13" s="3"/>
      <c r="C13" s="3"/>
      <c r="D13" s="3">
        <v>1</v>
      </c>
    </row>
    <row r="14" spans="1:11" ht="16.5" thickTop="1" thickBot="1" x14ac:dyDescent="0.3">
      <c r="A14" s="2">
        <v>12</v>
      </c>
      <c r="B14" s="3"/>
      <c r="C14" s="3"/>
      <c r="D14" s="3">
        <v>1</v>
      </c>
    </row>
    <row r="15" spans="1:11" ht="16.5" thickTop="1" thickBot="1" x14ac:dyDescent="0.3">
      <c r="A15" s="2">
        <v>13</v>
      </c>
      <c r="B15" s="3"/>
      <c r="C15" s="3"/>
      <c r="D15" s="3">
        <v>1</v>
      </c>
    </row>
    <row r="16" spans="1:11" ht="16.5" thickTop="1" thickBot="1" x14ac:dyDescent="0.3">
      <c r="A16" s="2">
        <v>14</v>
      </c>
      <c r="B16" s="3"/>
      <c r="C16" s="3"/>
      <c r="D16" s="3">
        <v>1</v>
      </c>
    </row>
    <row r="17" spans="1:4" ht="16.5" thickTop="1" thickBot="1" x14ac:dyDescent="0.3">
      <c r="A17" s="2">
        <v>15</v>
      </c>
      <c r="B17" s="3"/>
      <c r="C17" s="3"/>
      <c r="D17" s="3">
        <v>1</v>
      </c>
    </row>
    <row r="18" spans="1:4" ht="16.5" thickTop="1" thickBot="1" x14ac:dyDescent="0.3">
      <c r="A18" s="2">
        <v>16</v>
      </c>
      <c r="B18" s="3"/>
      <c r="C18" s="3"/>
      <c r="D18" s="3">
        <v>1</v>
      </c>
    </row>
    <row r="19" spans="1:4" ht="16.5" thickTop="1" thickBot="1" x14ac:dyDescent="0.3">
      <c r="A19" s="2">
        <v>17</v>
      </c>
      <c r="B19" s="3"/>
      <c r="C19" s="3"/>
      <c r="D19" s="3">
        <v>1</v>
      </c>
    </row>
    <row r="20" spans="1:4" ht="16.5" thickTop="1" thickBot="1" x14ac:dyDescent="0.3">
      <c r="A20" s="2">
        <v>18</v>
      </c>
      <c r="B20" s="3"/>
      <c r="C20" s="3"/>
      <c r="D20" s="3">
        <v>1</v>
      </c>
    </row>
    <row r="21" spans="1:4" ht="16.5" thickTop="1" thickBot="1" x14ac:dyDescent="0.3">
      <c r="A21" s="2">
        <v>19</v>
      </c>
      <c r="B21" s="3"/>
      <c r="C21" s="3"/>
      <c r="D21" s="3">
        <v>1</v>
      </c>
    </row>
    <row r="22" spans="1:4" ht="16.5" thickTop="1" thickBot="1" x14ac:dyDescent="0.3">
      <c r="A22" s="2">
        <v>20</v>
      </c>
      <c r="B22" s="3"/>
      <c r="C22" s="3"/>
      <c r="D22" s="3">
        <v>1</v>
      </c>
    </row>
    <row r="23" spans="1:4" ht="16.5" thickTop="1" thickBot="1" x14ac:dyDescent="0.3">
      <c r="A23" s="2">
        <v>21</v>
      </c>
      <c r="B23" s="3"/>
      <c r="C23" s="3"/>
      <c r="D23" s="3">
        <v>1</v>
      </c>
    </row>
    <row r="24" spans="1:4" ht="16.5" thickTop="1" thickBot="1" x14ac:dyDescent="0.3">
      <c r="A24" s="2">
        <v>22</v>
      </c>
      <c r="B24" s="3"/>
      <c r="C24" s="3"/>
      <c r="D24" s="3">
        <v>1</v>
      </c>
    </row>
    <row r="25" spans="1:4" ht="16.5" thickTop="1" thickBot="1" x14ac:dyDescent="0.3">
      <c r="A25" s="2">
        <v>23</v>
      </c>
      <c r="B25" s="3"/>
      <c r="C25" s="3"/>
      <c r="D25" s="3">
        <v>1</v>
      </c>
    </row>
    <row r="26" spans="1:4" ht="16.5" thickTop="1" thickBot="1" x14ac:dyDescent="0.3">
      <c r="A26" s="2">
        <v>24</v>
      </c>
      <c r="B26" s="3"/>
      <c r="C26" s="3"/>
      <c r="D26" s="3">
        <v>1</v>
      </c>
    </row>
    <row r="27" spans="1:4" ht="16.5" thickTop="1" thickBot="1" x14ac:dyDescent="0.3">
      <c r="A27" s="2">
        <v>25</v>
      </c>
      <c r="B27" s="3"/>
      <c r="C27" s="3"/>
      <c r="D27" s="3">
        <v>1</v>
      </c>
    </row>
    <row r="28" spans="1:4" ht="16.5" thickTop="1" thickBot="1" x14ac:dyDescent="0.3">
      <c r="A28" s="2">
        <v>26</v>
      </c>
      <c r="B28" s="3"/>
      <c r="C28" s="3"/>
      <c r="D28" s="3">
        <v>1</v>
      </c>
    </row>
    <row r="29" spans="1:4" ht="16.5" thickTop="1" thickBot="1" x14ac:dyDescent="0.3">
      <c r="A29" s="2">
        <v>27</v>
      </c>
      <c r="B29" s="3"/>
      <c r="C29" s="3"/>
      <c r="D29" s="3">
        <v>1</v>
      </c>
    </row>
    <row r="30" spans="1:4" ht="16.5" thickTop="1" thickBot="1" x14ac:dyDescent="0.3">
      <c r="A30" s="2">
        <v>28</v>
      </c>
      <c r="B30" s="3"/>
      <c r="C30" s="3"/>
      <c r="D30" s="3">
        <v>1</v>
      </c>
    </row>
    <row r="31" spans="1:4" ht="16.5" thickTop="1" thickBot="1" x14ac:dyDescent="0.3">
      <c r="A31" s="2">
        <v>29</v>
      </c>
      <c r="B31" s="3"/>
      <c r="C31" s="3"/>
      <c r="D31" s="3">
        <v>1</v>
      </c>
    </row>
    <row r="32" spans="1:4" ht="16.5" thickTop="1" thickBot="1" x14ac:dyDescent="0.3">
      <c r="A32" s="2">
        <v>30</v>
      </c>
      <c r="B32" s="3"/>
      <c r="C32" s="3"/>
      <c r="D32" s="3">
        <v>1</v>
      </c>
    </row>
    <row r="33" spans="1:4" ht="16.5" thickTop="1" thickBot="1" x14ac:dyDescent="0.3">
      <c r="A33" s="2">
        <v>31</v>
      </c>
      <c r="B33" s="3"/>
      <c r="C33" s="3"/>
      <c r="D33" s="3">
        <v>1</v>
      </c>
    </row>
    <row r="34" spans="1:4" ht="16.5" thickTop="1" thickBot="1" x14ac:dyDescent="0.3">
      <c r="A34" s="2">
        <v>32</v>
      </c>
      <c r="B34" s="3"/>
      <c r="C34" s="3"/>
      <c r="D34" s="3">
        <v>1</v>
      </c>
    </row>
    <row r="35" spans="1:4" ht="16.5" thickTop="1" thickBot="1" x14ac:dyDescent="0.3">
      <c r="A35" s="2">
        <v>33</v>
      </c>
      <c r="B35" s="3"/>
      <c r="C35" s="3"/>
      <c r="D35" s="3">
        <v>1</v>
      </c>
    </row>
    <row r="36" spans="1:4" ht="16.5" thickTop="1" thickBot="1" x14ac:dyDescent="0.3">
      <c r="A36" s="2">
        <v>34</v>
      </c>
      <c r="B36" s="3"/>
      <c r="C36" s="3"/>
      <c r="D36" s="3">
        <v>1</v>
      </c>
    </row>
    <row r="37" spans="1:4" ht="16.5" thickTop="1" thickBot="1" x14ac:dyDescent="0.3">
      <c r="A37" s="2">
        <v>35</v>
      </c>
      <c r="B37" s="3"/>
      <c r="C37" s="3"/>
      <c r="D37" s="3">
        <v>1</v>
      </c>
    </row>
    <row r="38" spans="1:4" ht="16.5" thickTop="1" thickBot="1" x14ac:dyDescent="0.3">
      <c r="A38" s="2">
        <v>36</v>
      </c>
      <c r="B38" s="3"/>
      <c r="C38" s="3"/>
      <c r="D38" s="3">
        <v>1</v>
      </c>
    </row>
    <row r="39" spans="1:4" ht="16.5" thickTop="1" thickBot="1" x14ac:dyDescent="0.3">
      <c r="A39" s="2">
        <v>37</v>
      </c>
      <c r="B39" s="3"/>
      <c r="C39" s="3"/>
      <c r="D39" s="3">
        <v>1</v>
      </c>
    </row>
    <row r="40" spans="1:4" ht="16.5" thickTop="1" thickBot="1" x14ac:dyDescent="0.3">
      <c r="A40" s="2">
        <v>38</v>
      </c>
      <c r="B40" s="3"/>
      <c r="C40" s="3"/>
      <c r="D40" s="3">
        <v>1</v>
      </c>
    </row>
    <row r="41" spans="1:4" ht="16.5" thickTop="1" thickBot="1" x14ac:dyDescent="0.3">
      <c r="A41" s="2">
        <v>39</v>
      </c>
      <c r="B41" s="3"/>
      <c r="C41" s="3"/>
      <c r="D41" s="3">
        <v>1</v>
      </c>
    </row>
    <row r="42" spans="1:4" ht="16.5" thickTop="1" thickBot="1" x14ac:dyDescent="0.3">
      <c r="A42" s="2">
        <v>40</v>
      </c>
      <c r="B42" s="3"/>
      <c r="C42" s="3"/>
      <c r="D42" s="3">
        <v>1</v>
      </c>
    </row>
    <row r="43" spans="1:4" ht="16.5" thickTop="1" thickBot="1" x14ac:dyDescent="0.3">
      <c r="A43" s="2">
        <v>41</v>
      </c>
      <c r="B43" s="3"/>
      <c r="C43" s="3">
        <v>1</v>
      </c>
      <c r="D43" s="3"/>
    </row>
    <row r="44" spans="1:4" ht="16.5" thickTop="1" thickBot="1" x14ac:dyDescent="0.3">
      <c r="A44" s="2">
        <v>42</v>
      </c>
      <c r="B44" s="3"/>
      <c r="C44" s="3">
        <v>1</v>
      </c>
      <c r="D44" s="3"/>
    </row>
    <row r="45" spans="1:4" ht="16.5" thickTop="1" thickBot="1" x14ac:dyDescent="0.3">
      <c r="A45" s="2">
        <v>43</v>
      </c>
      <c r="B45" s="3"/>
      <c r="C45" s="3">
        <v>1</v>
      </c>
      <c r="D45" s="3"/>
    </row>
    <row r="46" spans="1:4" ht="16.5" thickTop="1" thickBot="1" x14ac:dyDescent="0.3">
      <c r="A46" s="2">
        <v>44</v>
      </c>
      <c r="B46" s="3"/>
      <c r="C46" s="3">
        <v>1</v>
      </c>
      <c r="D46" s="3"/>
    </row>
    <row r="47" spans="1:4" ht="16.5" thickTop="1" thickBot="1" x14ac:dyDescent="0.3">
      <c r="A47" s="2">
        <v>45</v>
      </c>
      <c r="B47" s="3"/>
      <c r="C47" s="3">
        <v>1</v>
      </c>
      <c r="D47" s="3"/>
    </row>
    <row r="48" spans="1:4" ht="16.5" thickTop="1" thickBot="1" x14ac:dyDescent="0.3">
      <c r="A48" s="2">
        <v>46</v>
      </c>
      <c r="B48" s="3"/>
      <c r="C48" s="3">
        <v>1</v>
      </c>
      <c r="D48" s="3"/>
    </row>
    <row r="49" spans="1:4" ht="16.5" thickTop="1" thickBot="1" x14ac:dyDescent="0.3">
      <c r="A49" s="2">
        <v>47</v>
      </c>
      <c r="B49" s="3"/>
      <c r="C49" s="3">
        <v>1</v>
      </c>
      <c r="D49" s="3"/>
    </row>
    <row r="50" spans="1:4" ht="16.5" thickTop="1" thickBot="1" x14ac:dyDescent="0.3">
      <c r="A50" s="2">
        <v>48</v>
      </c>
      <c r="B50" s="3"/>
      <c r="C50" s="3">
        <v>1</v>
      </c>
      <c r="D50" s="3"/>
    </row>
    <row r="51" spans="1:4" ht="16.5" thickTop="1" thickBot="1" x14ac:dyDescent="0.3">
      <c r="A51" s="2">
        <v>49</v>
      </c>
      <c r="B51" s="3"/>
      <c r="C51" s="3">
        <v>1</v>
      </c>
      <c r="D51" s="3"/>
    </row>
    <row r="52" spans="1:4" ht="16.5" thickTop="1" thickBot="1" x14ac:dyDescent="0.3">
      <c r="A52" s="2">
        <v>50</v>
      </c>
      <c r="B52" s="3"/>
      <c r="C52" s="3">
        <v>1</v>
      </c>
      <c r="D52" s="3"/>
    </row>
    <row r="53" spans="1:4" ht="16.5" thickTop="1" thickBot="1" x14ac:dyDescent="0.3">
      <c r="A53" s="2">
        <v>51</v>
      </c>
      <c r="B53" s="3"/>
      <c r="C53" s="3">
        <v>1</v>
      </c>
      <c r="D53" s="3"/>
    </row>
    <row r="54" spans="1:4" ht="16.5" thickTop="1" thickBot="1" x14ac:dyDescent="0.3">
      <c r="A54" s="2">
        <v>52</v>
      </c>
      <c r="B54" s="3"/>
      <c r="C54" s="3">
        <v>1</v>
      </c>
      <c r="D54" s="3"/>
    </row>
    <row r="55" spans="1:4" ht="16.5" thickTop="1" thickBot="1" x14ac:dyDescent="0.3">
      <c r="A55" s="2">
        <v>53</v>
      </c>
      <c r="B55" s="3"/>
      <c r="C55" s="3">
        <v>1</v>
      </c>
      <c r="D55" s="3"/>
    </row>
    <row r="56" spans="1:4" ht="16.5" thickTop="1" thickBot="1" x14ac:dyDescent="0.3">
      <c r="A56" s="2">
        <v>54</v>
      </c>
      <c r="B56" s="3"/>
      <c r="C56" s="3">
        <v>1</v>
      </c>
      <c r="D56" s="3"/>
    </row>
    <row r="57" spans="1:4" ht="16.5" thickTop="1" thickBot="1" x14ac:dyDescent="0.3">
      <c r="A57" s="2">
        <v>55</v>
      </c>
      <c r="B57" s="3"/>
      <c r="C57" s="3">
        <v>1</v>
      </c>
      <c r="D57" s="3"/>
    </row>
    <row r="58" spans="1:4" ht="16.5" thickTop="1" thickBot="1" x14ac:dyDescent="0.3">
      <c r="A58" s="2">
        <v>56</v>
      </c>
      <c r="B58" s="3"/>
      <c r="C58" s="3">
        <v>1</v>
      </c>
      <c r="D58" s="3"/>
    </row>
    <row r="59" spans="1:4" ht="16.5" thickTop="1" thickBot="1" x14ac:dyDescent="0.3">
      <c r="A59" s="2">
        <v>57</v>
      </c>
      <c r="B59" s="3"/>
      <c r="C59" s="3">
        <v>1</v>
      </c>
      <c r="D59" s="3"/>
    </row>
    <row r="60" spans="1:4" ht="16.5" thickTop="1" thickBot="1" x14ac:dyDescent="0.3">
      <c r="A60" s="2">
        <v>58</v>
      </c>
      <c r="B60" s="3"/>
      <c r="C60" s="3">
        <v>1</v>
      </c>
      <c r="D60" s="3"/>
    </row>
    <row r="61" spans="1:4" ht="16.5" thickTop="1" thickBot="1" x14ac:dyDescent="0.3">
      <c r="A61" s="2">
        <v>59</v>
      </c>
      <c r="B61" s="3"/>
      <c r="C61" s="3">
        <v>1</v>
      </c>
      <c r="D61" s="3"/>
    </row>
    <row r="62" spans="1:4" ht="16.5" thickTop="1" thickBot="1" x14ac:dyDescent="0.3">
      <c r="A62" s="2">
        <v>60</v>
      </c>
      <c r="B62" s="3"/>
      <c r="C62" s="3">
        <v>1</v>
      </c>
      <c r="D62" s="3"/>
    </row>
    <row r="63" spans="1:4" ht="16.5" thickTop="1" thickBot="1" x14ac:dyDescent="0.3">
      <c r="A63" s="2">
        <v>61</v>
      </c>
      <c r="B63" s="3"/>
      <c r="C63" s="3">
        <v>1</v>
      </c>
      <c r="D63" s="3"/>
    </row>
    <row r="64" spans="1:4" ht="16.5" thickTop="1" thickBot="1" x14ac:dyDescent="0.3">
      <c r="A64" s="2">
        <v>62</v>
      </c>
      <c r="B64" s="3"/>
      <c r="C64" s="3">
        <v>1</v>
      </c>
      <c r="D64" s="3"/>
    </row>
    <row r="65" spans="1:4" ht="16.5" thickTop="1" thickBot="1" x14ac:dyDescent="0.3">
      <c r="A65" s="2">
        <v>63</v>
      </c>
      <c r="B65" s="3"/>
      <c r="C65" s="3">
        <v>1</v>
      </c>
      <c r="D65" s="3"/>
    </row>
    <row r="66" spans="1:4" ht="16.5" thickTop="1" thickBot="1" x14ac:dyDescent="0.3">
      <c r="A66" s="2">
        <v>64</v>
      </c>
      <c r="B66" s="3"/>
      <c r="C66" s="3">
        <v>1</v>
      </c>
      <c r="D66" s="3"/>
    </row>
    <row r="67" spans="1:4" ht="16.5" thickTop="1" thickBot="1" x14ac:dyDescent="0.3">
      <c r="A67" s="2">
        <v>65</v>
      </c>
      <c r="B67" s="3">
        <v>1</v>
      </c>
      <c r="C67" s="3"/>
      <c r="D67" s="3"/>
    </row>
    <row r="68" spans="1:4" ht="16.5" thickTop="1" thickBot="1" x14ac:dyDescent="0.3">
      <c r="A68" s="2">
        <v>66</v>
      </c>
      <c r="B68" s="3">
        <v>1</v>
      </c>
      <c r="C68" s="3"/>
      <c r="D68" s="3"/>
    </row>
    <row r="69" spans="1:4" ht="16.5" thickTop="1" thickBot="1" x14ac:dyDescent="0.3">
      <c r="A69" s="2">
        <v>67</v>
      </c>
      <c r="B69" s="3">
        <v>1</v>
      </c>
      <c r="C69" s="3"/>
      <c r="D69" s="3"/>
    </row>
    <row r="70" spans="1:4" ht="16.5" thickTop="1" thickBot="1" x14ac:dyDescent="0.3">
      <c r="A70" s="2">
        <v>68</v>
      </c>
      <c r="B70" s="3">
        <v>1</v>
      </c>
      <c r="C70" s="3"/>
      <c r="D70" s="3"/>
    </row>
    <row r="71" spans="1:4" ht="16.5" thickTop="1" thickBot="1" x14ac:dyDescent="0.3">
      <c r="A71" s="2">
        <v>69</v>
      </c>
      <c r="B71" s="3">
        <v>1</v>
      </c>
      <c r="C71" s="3"/>
      <c r="D71" s="3"/>
    </row>
    <row r="72" spans="1:4" ht="16.5" thickTop="1" thickBot="1" x14ac:dyDescent="0.3">
      <c r="A72" s="2">
        <v>70</v>
      </c>
      <c r="B72" s="3">
        <v>1</v>
      </c>
      <c r="C72" s="3"/>
      <c r="D72" s="3"/>
    </row>
    <row r="73" spans="1:4" ht="16.5" thickTop="1" thickBot="1" x14ac:dyDescent="0.3">
      <c r="A73" s="2">
        <v>71</v>
      </c>
      <c r="B73" s="3">
        <v>1</v>
      </c>
      <c r="C73" s="3"/>
      <c r="D73" s="3"/>
    </row>
    <row r="74" spans="1:4" ht="16.5" thickTop="1" thickBot="1" x14ac:dyDescent="0.3">
      <c r="A74" s="2">
        <v>72</v>
      </c>
      <c r="B74" s="3">
        <v>1</v>
      </c>
      <c r="C74" s="3"/>
      <c r="D74" s="3"/>
    </row>
    <row r="75" spans="1:4" ht="16.5" thickTop="1" thickBot="1" x14ac:dyDescent="0.3">
      <c r="A75" s="2">
        <v>73</v>
      </c>
      <c r="B75" s="3">
        <v>1</v>
      </c>
      <c r="C75" s="3"/>
      <c r="D75" s="3"/>
    </row>
    <row r="76" spans="1:4" ht="16.5" thickTop="1" thickBot="1" x14ac:dyDescent="0.3">
      <c r="A76" s="2">
        <v>74</v>
      </c>
      <c r="B76" s="3">
        <v>1</v>
      </c>
      <c r="C76" s="3"/>
      <c r="D76" s="3"/>
    </row>
    <row r="77" spans="1:4" ht="16.5" thickTop="1" thickBot="1" x14ac:dyDescent="0.3">
      <c r="A77" s="2">
        <v>75</v>
      </c>
      <c r="B77" s="3">
        <v>1</v>
      </c>
      <c r="C77" s="3"/>
      <c r="D77" s="3"/>
    </row>
    <row r="78" spans="1:4" ht="16.5" thickTop="1" thickBot="1" x14ac:dyDescent="0.3">
      <c r="A78" s="2">
        <v>76</v>
      </c>
      <c r="B78" s="3">
        <v>1</v>
      </c>
      <c r="C78" s="3"/>
      <c r="D78" s="3"/>
    </row>
    <row r="79" spans="1:4" ht="16.5" thickTop="1" thickBot="1" x14ac:dyDescent="0.3">
      <c r="A79" s="2">
        <v>77</v>
      </c>
      <c r="B79" s="3">
        <v>1</v>
      </c>
      <c r="C79" s="3"/>
      <c r="D79" s="3"/>
    </row>
    <row r="80" spans="1:4" ht="16.5" thickTop="1" thickBot="1" x14ac:dyDescent="0.3">
      <c r="A80" s="2">
        <v>78</v>
      </c>
      <c r="B80" s="3">
        <v>1</v>
      </c>
      <c r="C80" s="3"/>
      <c r="D80" s="3"/>
    </row>
    <row r="81" spans="1:4" ht="16.5" thickTop="1" thickBot="1" x14ac:dyDescent="0.3">
      <c r="A81" s="2">
        <v>79</v>
      </c>
      <c r="B81" s="3">
        <v>1</v>
      </c>
      <c r="C81" s="3"/>
      <c r="D81" s="3"/>
    </row>
    <row r="82" spans="1:4" ht="16.5" thickTop="1" thickBot="1" x14ac:dyDescent="0.3">
      <c r="A82" s="2">
        <v>80</v>
      </c>
      <c r="B82" s="3">
        <v>1</v>
      </c>
      <c r="C82" s="3"/>
      <c r="D82" s="3"/>
    </row>
    <row r="83" spans="1:4" ht="16.5" thickTop="1" thickBot="1" x14ac:dyDescent="0.3">
      <c r="A83" s="2">
        <v>81</v>
      </c>
      <c r="B83" s="3">
        <v>1</v>
      </c>
      <c r="C83" s="3"/>
      <c r="D83" s="3"/>
    </row>
    <row r="84" spans="1:4" ht="16.5" thickTop="1" thickBot="1" x14ac:dyDescent="0.3">
      <c r="A84" s="2">
        <v>82</v>
      </c>
      <c r="B84" s="3">
        <v>1</v>
      </c>
      <c r="C84" s="3"/>
      <c r="D84" s="3"/>
    </row>
    <row r="85" spans="1:4" ht="16.5" thickTop="1" thickBot="1" x14ac:dyDescent="0.3">
      <c r="A85" s="2">
        <v>83</v>
      </c>
      <c r="B85" s="3">
        <v>1</v>
      </c>
      <c r="C85" s="3"/>
      <c r="D85" s="3"/>
    </row>
    <row r="86" spans="1:4" ht="16.5" thickTop="1" thickBot="1" x14ac:dyDescent="0.3">
      <c r="A86" s="2">
        <v>84</v>
      </c>
      <c r="B86" s="3">
        <v>1</v>
      </c>
      <c r="C86" s="3"/>
      <c r="D86" s="3"/>
    </row>
    <row r="87" spans="1:4" ht="16.5" thickTop="1" thickBot="1" x14ac:dyDescent="0.3">
      <c r="A87" s="2">
        <v>85</v>
      </c>
      <c r="B87" s="3">
        <v>1</v>
      </c>
      <c r="C87" s="3"/>
      <c r="D87" s="3"/>
    </row>
    <row r="88" spans="1:4" ht="16.5" thickTop="1" thickBot="1" x14ac:dyDescent="0.3">
      <c r="A88" s="2">
        <v>86</v>
      </c>
      <c r="B88" s="3">
        <v>1</v>
      </c>
      <c r="C88" s="3"/>
      <c r="D88" s="3"/>
    </row>
    <row r="89" spans="1:4" ht="16.5" thickTop="1" thickBot="1" x14ac:dyDescent="0.3">
      <c r="A89" s="2">
        <v>87</v>
      </c>
      <c r="B89" s="3">
        <v>1</v>
      </c>
      <c r="C89" s="3"/>
      <c r="D89" s="3"/>
    </row>
    <row r="90" spans="1:4" ht="16.5" thickTop="1" thickBot="1" x14ac:dyDescent="0.3">
      <c r="A90" s="2">
        <v>88</v>
      </c>
      <c r="B90" s="3">
        <v>1</v>
      </c>
      <c r="C90" s="3"/>
      <c r="D90" s="3"/>
    </row>
    <row r="91" spans="1:4" ht="16.5" thickTop="1" thickBot="1" x14ac:dyDescent="0.3">
      <c r="A91" s="2">
        <v>89</v>
      </c>
      <c r="B91" s="3">
        <v>1</v>
      </c>
      <c r="C91" s="3"/>
      <c r="D91" s="3"/>
    </row>
    <row r="92" spans="1:4" ht="16.5" thickTop="1" thickBot="1" x14ac:dyDescent="0.3">
      <c r="A92" s="2">
        <v>90</v>
      </c>
      <c r="B92" s="3">
        <v>1</v>
      </c>
      <c r="C92" s="3"/>
      <c r="D92" s="3"/>
    </row>
    <row r="93" spans="1:4" ht="16.5" thickTop="1" thickBot="1" x14ac:dyDescent="0.3">
      <c r="A93" s="2">
        <v>91</v>
      </c>
      <c r="B93" s="3">
        <v>1</v>
      </c>
      <c r="C93" s="3"/>
      <c r="D93" s="3"/>
    </row>
    <row r="94" spans="1:4" ht="16.5" thickTop="1" thickBot="1" x14ac:dyDescent="0.3">
      <c r="A94" s="2">
        <v>92</v>
      </c>
      <c r="B94" s="3">
        <v>1</v>
      </c>
      <c r="C94" s="3"/>
      <c r="D94" s="3"/>
    </row>
    <row r="95" spans="1:4" ht="16.5" thickTop="1" thickBot="1" x14ac:dyDescent="0.3">
      <c r="A95" s="2">
        <v>93</v>
      </c>
      <c r="B95" s="3">
        <v>1</v>
      </c>
      <c r="C95" s="3"/>
      <c r="D95" s="3"/>
    </row>
    <row r="96" spans="1:4" ht="16.5" thickTop="1" thickBot="1" x14ac:dyDescent="0.3">
      <c r="A96" s="2">
        <v>94</v>
      </c>
      <c r="B96" s="3">
        <v>1</v>
      </c>
      <c r="C96" s="3"/>
      <c r="D96" s="3"/>
    </row>
    <row r="97" spans="1:4" ht="16.5" thickTop="1" thickBot="1" x14ac:dyDescent="0.3">
      <c r="A97" s="2">
        <v>95</v>
      </c>
      <c r="B97" s="3">
        <v>1</v>
      </c>
      <c r="C97" s="3"/>
      <c r="D97" s="3"/>
    </row>
    <row r="98" spans="1:4" ht="16.5" thickTop="1" thickBot="1" x14ac:dyDescent="0.3">
      <c r="A98" s="2">
        <v>96</v>
      </c>
      <c r="B98" s="3">
        <v>1</v>
      </c>
      <c r="C98" s="3"/>
      <c r="D98" s="3"/>
    </row>
    <row r="99" spans="1:4" ht="16.5" thickTop="1" thickBot="1" x14ac:dyDescent="0.3">
      <c r="A99" s="2">
        <v>97</v>
      </c>
      <c r="B99" s="3">
        <v>1</v>
      </c>
      <c r="C99" s="3"/>
      <c r="D99" s="3"/>
    </row>
    <row r="100" spans="1:4" ht="16.5" thickTop="1" thickBot="1" x14ac:dyDescent="0.3">
      <c r="A100" s="2">
        <v>98</v>
      </c>
      <c r="B100" s="3">
        <v>1</v>
      </c>
      <c r="C100" s="3"/>
      <c r="D100" s="3"/>
    </row>
    <row r="101" spans="1:4" ht="16.5" thickTop="1" thickBot="1" x14ac:dyDescent="0.3">
      <c r="A101" s="2">
        <v>99</v>
      </c>
      <c r="B101" s="3">
        <v>1</v>
      </c>
      <c r="C101" s="3"/>
      <c r="D101" s="3"/>
    </row>
    <row r="102" spans="1:4" ht="16.5" thickTop="1" thickBot="1" x14ac:dyDescent="0.3">
      <c r="A102" s="2">
        <v>100</v>
      </c>
      <c r="B102" s="3">
        <v>1</v>
      </c>
      <c r="C102" s="3"/>
      <c r="D102" s="3"/>
    </row>
    <row r="103" spans="1:4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4" sqref="B24"/>
    </sheetView>
  </sheetViews>
  <sheetFormatPr defaultColWidth="11.42578125" defaultRowHeight="15" x14ac:dyDescent="0.25"/>
  <cols>
    <col min="1" max="1" width="83.140625" customWidth="1"/>
    <col min="2" max="2" width="43.85546875" style="33" customWidth="1"/>
    <col min="3" max="3" width="45.28515625" style="1" customWidth="1"/>
  </cols>
  <sheetData>
    <row r="1" spans="1:3" ht="15.75" thickBot="1" x14ac:dyDescent="0.3"/>
    <row r="2" spans="1:3" ht="16.5" thickTop="1" thickBot="1" x14ac:dyDescent="0.3">
      <c r="A2" s="2" t="s">
        <v>38</v>
      </c>
      <c r="B2" s="34" t="s">
        <v>83</v>
      </c>
      <c r="C2" s="2" t="s">
        <v>72</v>
      </c>
    </row>
    <row r="3" spans="1:3" ht="15.75" thickTop="1" x14ac:dyDescent="0.25">
      <c r="A3" s="32" t="s">
        <v>79</v>
      </c>
      <c r="B3" s="31" t="s">
        <v>80</v>
      </c>
      <c r="C3" s="35" t="s">
        <v>81</v>
      </c>
    </row>
    <row r="4" spans="1:3" x14ac:dyDescent="0.25">
      <c r="A4" s="32" t="s">
        <v>43</v>
      </c>
      <c r="B4" s="31" t="s">
        <v>60</v>
      </c>
      <c r="C4" s="3" t="s">
        <v>76</v>
      </c>
    </row>
    <row r="5" spans="1:3" x14ac:dyDescent="0.25">
      <c r="A5" s="32" t="s">
        <v>44</v>
      </c>
      <c r="B5" s="31" t="s">
        <v>61</v>
      </c>
      <c r="C5" s="3" t="s">
        <v>61</v>
      </c>
    </row>
    <row r="6" spans="1:3" x14ac:dyDescent="0.25">
      <c r="A6" s="39" t="s">
        <v>62</v>
      </c>
      <c r="B6" s="37" t="s">
        <v>63</v>
      </c>
      <c r="C6" s="38" t="s">
        <v>74</v>
      </c>
    </row>
    <row r="7" spans="1:3" x14ac:dyDescent="0.25">
      <c r="A7" s="32" t="s">
        <v>45</v>
      </c>
      <c r="B7" s="31" t="s">
        <v>67</v>
      </c>
      <c r="C7" s="3" t="s">
        <v>67</v>
      </c>
    </row>
    <row r="8" spans="1:3" x14ac:dyDescent="0.25">
      <c r="A8" s="32" t="s">
        <v>46</v>
      </c>
      <c r="B8" s="31" t="s">
        <v>61</v>
      </c>
      <c r="C8" s="3" t="s">
        <v>61</v>
      </c>
    </row>
    <row r="9" spans="1:3" x14ac:dyDescent="0.25">
      <c r="A9" s="32" t="s">
        <v>47</v>
      </c>
      <c r="B9" s="31" t="s">
        <v>64</v>
      </c>
      <c r="C9" s="3" t="s">
        <v>75</v>
      </c>
    </row>
    <row r="10" spans="1:3" x14ac:dyDescent="0.25">
      <c r="A10" s="39" t="s">
        <v>65</v>
      </c>
      <c r="B10" s="37" t="s">
        <v>66</v>
      </c>
      <c r="C10" s="38" t="s">
        <v>73</v>
      </c>
    </row>
    <row r="11" spans="1:3" x14ac:dyDescent="0.25">
      <c r="A11" s="32" t="s">
        <v>48</v>
      </c>
      <c r="B11" s="31" t="s">
        <v>61</v>
      </c>
      <c r="C11" s="3" t="s">
        <v>61</v>
      </c>
    </row>
    <row r="12" spans="1:3" x14ac:dyDescent="0.25">
      <c r="A12" s="32" t="s">
        <v>49</v>
      </c>
      <c r="B12" s="31" t="s">
        <v>67</v>
      </c>
      <c r="C12" s="3" t="s">
        <v>67</v>
      </c>
    </row>
    <row r="13" spans="1:3" x14ac:dyDescent="0.25">
      <c r="A13" s="39" t="s">
        <v>50</v>
      </c>
      <c r="B13" s="37" t="s">
        <v>68</v>
      </c>
      <c r="C13" s="38" t="s">
        <v>68</v>
      </c>
    </row>
    <row r="14" spans="1:3" x14ac:dyDescent="0.25">
      <c r="A14" s="32" t="s">
        <v>51</v>
      </c>
      <c r="B14" s="31" t="s">
        <v>67</v>
      </c>
      <c r="C14" s="3" t="s">
        <v>67</v>
      </c>
    </row>
    <row r="15" spans="1:3" x14ac:dyDescent="0.25">
      <c r="A15" s="39" t="s">
        <v>52</v>
      </c>
      <c r="B15" s="37" t="s">
        <v>61</v>
      </c>
      <c r="C15" s="38" t="s">
        <v>61</v>
      </c>
    </row>
    <row r="16" spans="1:3" x14ac:dyDescent="0.25">
      <c r="A16" s="32" t="s">
        <v>53</v>
      </c>
      <c r="B16" s="31" t="s">
        <v>61</v>
      </c>
      <c r="C16" s="3" t="s">
        <v>61</v>
      </c>
    </row>
    <row r="17" spans="1:3" x14ac:dyDescent="0.25">
      <c r="A17" s="39" t="s">
        <v>69</v>
      </c>
      <c r="B17" s="37" t="s">
        <v>70</v>
      </c>
      <c r="C17" s="38" t="s">
        <v>77</v>
      </c>
    </row>
    <row r="18" spans="1:3" x14ac:dyDescent="0.25">
      <c r="A18" s="32" t="s">
        <v>54</v>
      </c>
      <c r="B18" s="31" t="s">
        <v>61</v>
      </c>
      <c r="C18" s="3" t="s">
        <v>61</v>
      </c>
    </row>
    <row r="19" spans="1:3" x14ac:dyDescent="0.25">
      <c r="A19" s="32" t="s">
        <v>55</v>
      </c>
      <c r="B19" s="31" t="s">
        <v>67</v>
      </c>
      <c r="C19" s="3" t="s">
        <v>67</v>
      </c>
    </row>
    <row r="20" spans="1:3" x14ac:dyDescent="0.25">
      <c r="A20" s="36" t="s">
        <v>56</v>
      </c>
      <c r="B20" s="37" t="s">
        <v>71</v>
      </c>
      <c r="C20" s="38" t="s">
        <v>78</v>
      </c>
    </row>
    <row r="21" spans="1:3" x14ac:dyDescent="0.25">
      <c r="A21" s="32" t="s">
        <v>82</v>
      </c>
      <c r="B21" s="31" t="s">
        <v>67</v>
      </c>
      <c r="C21" s="3" t="s">
        <v>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E7" sqref="E7"/>
    </sheetView>
  </sheetViews>
  <sheetFormatPr defaultColWidth="11.42578125" defaultRowHeight="15" x14ac:dyDescent="0.25"/>
  <cols>
    <col min="1" max="1" width="14.140625" style="1" customWidth="1"/>
    <col min="2" max="3" width="20.140625" style="1" customWidth="1"/>
    <col min="4" max="8" width="20.28515625" style="1" customWidth="1"/>
    <col min="9" max="9" width="33.140625" style="1" customWidth="1"/>
    <col min="10" max="10" width="39.28515625" style="1" customWidth="1"/>
    <col min="11" max="11" width="31.28515625" style="4" customWidth="1"/>
    <col min="12" max="12" width="31.28515625" style="4" hidden="1" customWidth="1"/>
    <col min="13" max="14" width="11.5703125" style="4" customWidth="1"/>
    <col min="15" max="16" width="11.5703125" style="4" hidden="1" customWidth="1"/>
    <col min="17" max="18" width="11.5703125" style="1"/>
    <col min="19" max="19" width="16.28515625" style="1" customWidth="1"/>
    <col min="20" max="20" width="49.28515625" style="1" customWidth="1"/>
    <col min="21" max="21" width="20.140625" style="1" customWidth="1"/>
    <col min="22" max="22" width="15.7109375" style="1" customWidth="1"/>
    <col min="23" max="23" width="15.42578125" customWidth="1"/>
    <col min="24" max="24" width="17.7109375" customWidth="1"/>
    <col min="25" max="25" width="32.7109375" customWidth="1"/>
  </cols>
  <sheetData>
    <row r="1" spans="1:24" ht="15.75" thickBot="1" x14ac:dyDescent="0.3"/>
    <row r="2" spans="1:24" ht="16.5" thickTop="1" thickBot="1" x14ac:dyDescent="0.3">
      <c r="A2" s="2" t="s">
        <v>2</v>
      </c>
      <c r="B2" s="2" t="s">
        <v>6</v>
      </c>
      <c r="C2" s="2" t="s">
        <v>95</v>
      </c>
      <c r="D2" s="2" t="s">
        <v>5</v>
      </c>
      <c r="E2" s="2" t="s">
        <v>99</v>
      </c>
      <c r="F2" s="2" t="s">
        <v>96</v>
      </c>
      <c r="G2" s="2" t="s">
        <v>107</v>
      </c>
      <c r="H2" s="2" t="s">
        <v>108</v>
      </c>
      <c r="I2" s="2" t="s">
        <v>84</v>
      </c>
      <c r="J2" s="2" t="s">
        <v>87</v>
      </c>
      <c r="K2" s="5" t="s">
        <v>7</v>
      </c>
      <c r="L2" s="5" t="s">
        <v>33</v>
      </c>
      <c r="M2" s="19" t="s">
        <v>9</v>
      </c>
      <c r="N2" s="19" t="s">
        <v>8</v>
      </c>
      <c r="O2" s="22" t="s">
        <v>35</v>
      </c>
      <c r="P2" s="22" t="s">
        <v>8</v>
      </c>
      <c r="Q2" s="2" t="s">
        <v>12</v>
      </c>
      <c r="R2" s="2" t="s">
        <v>17</v>
      </c>
      <c r="S2" s="2" t="s">
        <v>20</v>
      </c>
      <c r="T2" s="2" t="s">
        <v>24</v>
      </c>
      <c r="U2" s="2" t="s">
        <v>26</v>
      </c>
      <c r="V2" s="40" t="s">
        <v>37</v>
      </c>
    </row>
    <row r="3" spans="1:24" ht="16.5" thickTop="1" thickBot="1" x14ac:dyDescent="0.3">
      <c r="A3" s="2" t="s">
        <v>1</v>
      </c>
      <c r="B3" s="46">
        <v>10</v>
      </c>
      <c r="C3" s="46">
        <v>300</v>
      </c>
      <c r="D3" s="46">
        <v>4</v>
      </c>
      <c r="E3" s="46">
        <v>20</v>
      </c>
      <c r="F3" s="46">
        <v>40</v>
      </c>
      <c r="G3" s="48">
        <f>(C3/B3)^(1/F3)</f>
        <v>1.0887496574324642</v>
      </c>
      <c r="H3" s="48">
        <f>(E3/D3)^(1/F3)</f>
        <v>1.0410563801900299</v>
      </c>
      <c r="I3" s="46">
        <v>0.5</v>
      </c>
      <c r="J3" s="46">
        <v>1.2</v>
      </c>
      <c r="K3" s="6">
        <f>(M3+N3)/2</f>
        <v>4.4999999999999998E-2</v>
      </c>
      <c r="L3" s="6" t="e">
        <f>(M3+P3)/2</f>
        <v>#VALUE!</v>
      </c>
      <c r="M3" s="19">
        <f>(B3/MAX(B:B))</f>
        <v>0.01</v>
      </c>
      <c r="N3" s="19">
        <f>(D3/MAX(D:D))</f>
        <v>0.08</v>
      </c>
      <c r="O3" s="29">
        <f>ROUND(D3/I3,0)</f>
        <v>8</v>
      </c>
      <c r="P3" s="22" t="e">
        <f>(O3/MAX(O:O))</f>
        <v>#VALUE!</v>
      </c>
      <c r="Q3" s="3" t="s">
        <v>14</v>
      </c>
      <c r="R3" s="3">
        <v>7</v>
      </c>
      <c r="S3" s="3" t="s">
        <v>21</v>
      </c>
      <c r="T3" s="3" t="s">
        <v>85</v>
      </c>
      <c r="U3" s="3" t="s">
        <v>86</v>
      </c>
      <c r="V3" s="41">
        <v>1</v>
      </c>
      <c r="W3" s="18"/>
      <c r="X3" s="18"/>
    </row>
    <row r="4" spans="1:24" ht="16.5" thickTop="1" thickBot="1" x14ac:dyDescent="0.3">
      <c r="A4" s="2" t="s">
        <v>0</v>
      </c>
      <c r="B4" s="46">
        <v>20</v>
      </c>
      <c r="C4" s="46">
        <v>800</v>
      </c>
      <c r="D4" s="46">
        <v>2</v>
      </c>
      <c r="E4" s="46">
        <v>10</v>
      </c>
      <c r="F4" s="46">
        <v>40</v>
      </c>
      <c r="G4" s="48">
        <f t="shared" ref="G4:G9" si="0">(C4/B4)^(1/F4)</f>
        <v>1.0966082271243613</v>
      </c>
      <c r="H4" s="48">
        <f t="shared" ref="H4:H9" si="1">(E4/D4)^(1/F4)</f>
        <v>1.0410563801900299</v>
      </c>
      <c r="I4" s="46" t="s">
        <v>61</v>
      </c>
      <c r="J4" s="46" t="s">
        <v>61</v>
      </c>
      <c r="K4" s="6">
        <f>(M4+N4)/2</f>
        <v>0.03</v>
      </c>
      <c r="L4" s="6" t="e">
        <f t="shared" ref="L4:L7" si="2">(M4+P4)/2</f>
        <v>#VALUE!</v>
      </c>
      <c r="M4" s="19">
        <f>(B4/MAX(B:B))</f>
        <v>0.02</v>
      </c>
      <c r="N4" s="19">
        <f>(D4/MAX(D:D))</f>
        <v>0.04</v>
      </c>
      <c r="O4" s="29" t="e">
        <f t="shared" ref="O4:O7" si="3">ROUND(D4/I4,0)</f>
        <v>#VALUE!</v>
      </c>
      <c r="P4" s="22" t="e">
        <f>(O4/MAX(O:O))</f>
        <v>#VALUE!</v>
      </c>
      <c r="Q4" s="3" t="s">
        <v>22</v>
      </c>
      <c r="R4" s="3">
        <v>5</v>
      </c>
      <c r="S4" s="3" t="s">
        <v>14</v>
      </c>
      <c r="T4" s="3" t="s">
        <v>34</v>
      </c>
      <c r="U4" s="3" t="s">
        <v>27</v>
      </c>
      <c r="V4" s="41">
        <v>5</v>
      </c>
    </row>
    <row r="5" spans="1:24" ht="16.5" thickTop="1" thickBot="1" x14ac:dyDescent="0.3">
      <c r="A5" s="2" t="s">
        <v>36</v>
      </c>
      <c r="B5" s="46">
        <v>10</v>
      </c>
      <c r="C5" s="46">
        <v>300</v>
      </c>
      <c r="D5" s="47">
        <v>4</v>
      </c>
      <c r="E5" s="47">
        <v>20</v>
      </c>
      <c r="F5" s="47">
        <v>40</v>
      </c>
      <c r="G5" s="48">
        <f t="shared" si="0"/>
        <v>1.0887496574324642</v>
      </c>
      <c r="H5" s="48">
        <f t="shared" si="1"/>
        <v>1.0410563801900299</v>
      </c>
      <c r="I5" s="46" t="s">
        <v>61</v>
      </c>
      <c r="J5" s="46">
        <v>0.02</v>
      </c>
      <c r="K5" s="6">
        <f>(M5+N5)/2</f>
        <v>4.4999999999999998E-2</v>
      </c>
      <c r="L5" s="6" t="e">
        <f t="shared" si="2"/>
        <v>#VALUE!</v>
      </c>
      <c r="M5" s="19">
        <f>(B5/MAX(B:B))</f>
        <v>0.01</v>
      </c>
      <c r="N5" s="19">
        <f>(D5/MAX(D:D))</f>
        <v>0.08</v>
      </c>
      <c r="O5" s="29" t="e">
        <f t="shared" si="3"/>
        <v>#VALUE!</v>
      </c>
      <c r="P5" s="22" t="e">
        <f>(O5/MAX(O:O))</f>
        <v>#VALUE!</v>
      </c>
      <c r="Q5" s="3" t="s">
        <v>15</v>
      </c>
      <c r="R5" s="3">
        <v>3</v>
      </c>
      <c r="S5" s="3" t="s">
        <v>23</v>
      </c>
      <c r="T5" s="3" t="s">
        <v>25</v>
      </c>
      <c r="U5" s="3" t="s">
        <v>25</v>
      </c>
      <c r="V5" s="41">
        <v>6</v>
      </c>
    </row>
    <row r="6" spans="1:24" ht="16.5" thickTop="1" thickBot="1" x14ac:dyDescent="0.3">
      <c r="A6" s="2" t="s">
        <v>4</v>
      </c>
      <c r="B6" s="46">
        <v>40</v>
      </c>
      <c r="C6" s="46">
        <v>1200</v>
      </c>
      <c r="D6" s="46">
        <v>2</v>
      </c>
      <c r="E6" s="46">
        <v>10</v>
      </c>
      <c r="F6" s="46">
        <v>40</v>
      </c>
      <c r="G6" s="48">
        <f t="shared" si="0"/>
        <v>1.0887496574324642</v>
      </c>
      <c r="H6" s="48">
        <f t="shared" si="1"/>
        <v>1.0410563801900299</v>
      </c>
      <c r="I6" s="46">
        <v>0.5</v>
      </c>
      <c r="J6" s="46" t="s">
        <v>61</v>
      </c>
      <c r="K6" s="6">
        <f>(M6+N6)/2</f>
        <v>0.04</v>
      </c>
      <c r="L6" s="6" t="e">
        <f t="shared" si="2"/>
        <v>#VALUE!</v>
      </c>
      <c r="M6" s="19">
        <f>(B6/MAX(B:B))</f>
        <v>0.04</v>
      </c>
      <c r="N6" s="19">
        <f>(D6/MAX(D:D))</f>
        <v>0.04</v>
      </c>
      <c r="O6" s="29">
        <f t="shared" si="3"/>
        <v>4</v>
      </c>
      <c r="P6" s="22" t="e">
        <f>(O6/MAX(O:O))</f>
        <v>#VALUE!</v>
      </c>
      <c r="Q6" s="3" t="s">
        <v>16</v>
      </c>
      <c r="R6" s="3">
        <v>3</v>
      </c>
      <c r="S6" s="3" t="s">
        <v>22</v>
      </c>
      <c r="T6" s="3" t="s">
        <v>89</v>
      </c>
      <c r="U6" s="3" t="s">
        <v>27</v>
      </c>
      <c r="V6" s="41">
        <v>8</v>
      </c>
    </row>
    <row r="7" spans="1:24" ht="16.5" thickTop="1" thickBot="1" x14ac:dyDescent="0.3">
      <c r="A7" s="2" t="s">
        <v>3</v>
      </c>
      <c r="B7" s="46">
        <v>20</v>
      </c>
      <c r="C7" s="46">
        <v>600</v>
      </c>
      <c r="D7" s="46">
        <v>5</v>
      </c>
      <c r="E7" s="46">
        <v>25</v>
      </c>
      <c r="F7" s="46">
        <v>40</v>
      </c>
      <c r="G7" s="48">
        <f t="shared" si="0"/>
        <v>1.0887496574324642</v>
      </c>
      <c r="H7" s="48">
        <f t="shared" si="1"/>
        <v>1.0410563801900299</v>
      </c>
      <c r="I7" s="46">
        <v>5</v>
      </c>
      <c r="J7" s="46" t="s">
        <v>61</v>
      </c>
      <c r="K7" s="6">
        <f>(M7+N7)/2</f>
        <v>6.0000000000000005E-2</v>
      </c>
      <c r="L7" s="6" t="e">
        <f t="shared" si="2"/>
        <v>#VALUE!</v>
      </c>
      <c r="M7" s="19">
        <f>(B7/MAX(B:B))</f>
        <v>0.02</v>
      </c>
      <c r="N7" s="19">
        <f>(D7/MAX(D:D))</f>
        <v>0.1</v>
      </c>
      <c r="O7" s="29">
        <f t="shared" si="3"/>
        <v>1</v>
      </c>
      <c r="P7" s="22" t="e">
        <f>(O7/MAX(O:O))</f>
        <v>#VALUE!</v>
      </c>
      <c r="Q7" s="3" t="s">
        <v>13</v>
      </c>
      <c r="R7" s="3">
        <v>2</v>
      </c>
      <c r="S7" s="3" t="s">
        <v>22</v>
      </c>
      <c r="T7" s="3" t="s">
        <v>90</v>
      </c>
      <c r="U7" s="3" t="s">
        <v>27</v>
      </c>
      <c r="V7" s="41">
        <v>10</v>
      </c>
    </row>
    <row r="8" spans="1:24" ht="16.5" thickTop="1" thickBot="1" x14ac:dyDescent="0.3">
      <c r="A8" s="2" t="s">
        <v>109</v>
      </c>
      <c r="B8" s="46">
        <v>1000</v>
      </c>
      <c r="C8" s="46">
        <v>8000</v>
      </c>
      <c r="D8" s="46">
        <v>5</v>
      </c>
      <c r="E8" s="46">
        <v>25</v>
      </c>
      <c r="F8" s="46">
        <v>40</v>
      </c>
      <c r="G8" s="48">
        <f t="shared" si="0"/>
        <v>1.0533610359548358</v>
      </c>
      <c r="H8" s="48">
        <f t="shared" si="1"/>
        <v>1.0410563801900299</v>
      </c>
      <c r="I8" s="46"/>
      <c r="J8" s="46"/>
      <c r="K8" s="6">
        <f>(M8+N8)/2</f>
        <v>0.55000000000000004</v>
      </c>
      <c r="L8" s="6"/>
      <c r="M8" s="22">
        <f>(B8/MAX(B:B))</f>
        <v>1</v>
      </c>
      <c r="N8" s="22">
        <f>(D8/MAX(D:D))</f>
        <v>0.1</v>
      </c>
      <c r="O8" s="29"/>
      <c r="P8" s="22"/>
      <c r="Q8" s="3"/>
      <c r="R8" s="3"/>
      <c r="S8" s="3"/>
      <c r="T8" s="3"/>
      <c r="U8" s="3"/>
      <c r="V8" s="41"/>
    </row>
    <row r="9" spans="1:24" ht="16.5" thickTop="1" thickBot="1" x14ac:dyDescent="0.3">
      <c r="A9" s="2" t="s">
        <v>110</v>
      </c>
      <c r="B9" s="46">
        <v>1000</v>
      </c>
      <c r="C9" s="46">
        <v>8000</v>
      </c>
      <c r="D9" s="46">
        <v>5</v>
      </c>
      <c r="E9" s="46">
        <v>25</v>
      </c>
      <c r="F9" s="46">
        <v>40</v>
      </c>
      <c r="G9" s="48">
        <f t="shared" si="0"/>
        <v>1.0533610359548358</v>
      </c>
      <c r="H9" s="48">
        <f t="shared" si="1"/>
        <v>1.0410563801900299</v>
      </c>
      <c r="I9" s="46"/>
      <c r="J9" s="46"/>
      <c r="K9" s="6"/>
      <c r="L9" s="6"/>
      <c r="M9" s="22"/>
      <c r="N9" s="22"/>
      <c r="O9" s="29"/>
      <c r="P9" s="22"/>
      <c r="Q9" s="3"/>
      <c r="R9" s="3"/>
      <c r="S9" s="3"/>
      <c r="T9" s="3"/>
      <c r="U9" s="3"/>
      <c r="V9" s="41"/>
    </row>
    <row r="10" spans="1:24" ht="16.5" thickTop="1" thickBot="1" x14ac:dyDescent="0.3"/>
    <row r="11" spans="1:24" ht="16.5" thickTop="1" thickBot="1" x14ac:dyDescent="0.3">
      <c r="A11" s="2" t="s">
        <v>11</v>
      </c>
      <c r="B11" s="46">
        <v>100</v>
      </c>
      <c r="C11" s="2"/>
      <c r="D11" s="46">
        <v>50</v>
      </c>
      <c r="E11" s="2"/>
      <c r="F11" s="2"/>
      <c r="G11" s="2"/>
      <c r="H11" s="2"/>
      <c r="I11" s="2" t="s">
        <v>91</v>
      </c>
      <c r="J11" s="5" t="s">
        <v>28</v>
      </c>
      <c r="K11"/>
      <c r="L11" s="5"/>
    </row>
    <row r="12" spans="1:24" ht="15.75" thickTop="1" x14ac:dyDescent="0.25">
      <c r="K12"/>
      <c r="L12"/>
    </row>
    <row r="13" spans="1:24" ht="15.75" thickBot="1" x14ac:dyDescent="0.3">
      <c r="A13"/>
      <c r="B13"/>
      <c r="C13"/>
      <c r="D13"/>
      <c r="E13"/>
      <c r="F13"/>
      <c r="G13"/>
      <c r="H13"/>
      <c r="I13"/>
      <c r="J13"/>
    </row>
    <row r="14" spans="1:24" ht="15.75" thickBot="1" x14ac:dyDescent="0.3">
      <c r="I14" s="42" t="s">
        <v>88</v>
      </c>
    </row>
    <row r="18" spans="18:18" x14ac:dyDescent="0.25">
      <c r="R18" s="28"/>
    </row>
  </sheetData>
  <sortState ref="A3:N7">
    <sortCondition ref="K3:K7"/>
  </sortState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N14" sqref="N14"/>
    </sheetView>
  </sheetViews>
  <sheetFormatPr defaultColWidth="11.42578125" defaultRowHeight="15" x14ac:dyDescent="0.25"/>
  <cols>
    <col min="2" max="2" width="21.7109375" customWidth="1"/>
    <col min="3" max="3" width="25.28515625" customWidth="1"/>
    <col min="4" max="4" width="8.7109375" customWidth="1"/>
    <col min="5" max="5" width="15.140625" customWidth="1"/>
    <col min="6" max="6" width="15" customWidth="1"/>
    <col min="7" max="9" width="11.5703125" style="4"/>
    <col min="10" max="10" width="0" style="4" hidden="1" customWidth="1"/>
    <col min="11" max="11" width="23.5703125" style="4" customWidth="1"/>
    <col min="12" max="12" width="20.5703125" hidden="1" customWidth="1"/>
    <col min="13" max="13" width="18.42578125" customWidth="1"/>
  </cols>
  <sheetData>
    <row r="1" spans="1:14" ht="15.75" thickBot="1" x14ac:dyDescent="0.3"/>
    <row r="2" spans="1:14" ht="16.5" thickTop="1" thickBot="1" x14ac:dyDescent="0.3">
      <c r="A2" s="2" t="s">
        <v>10</v>
      </c>
      <c r="B2" s="8" t="s">
        <v>97</v>
      </c>
      <c r="C2" s="10" t="s">
        <v>98</v>
      </c>
      <c r="E2" s="20" t="s">
        <v>29</v>
      </c>
      <c r="F2" s="20" t="s">
        <v>30</v>
      </c>
      <c r="G2" s="17" t="s">
        <v>18</v>
      </c>
      <c r="H2" s="17" t="s">
        <v>19</v>
      </c>
      <c r="I2" s="15" t="s">
        <v>7</v>
      </c>
      <c r="J2" s="15" t="s">
        <v>33</v>
      </c>
      <c r="K2" s="13" t="s">
        <v>31</v>
      </c>
      <c r="L2" s="2" t="s">
        <v>32</v>
      </c>
      <c r="M2" s="21"/>
    </row>
    <row r="3" spans="1:14" ht="16.5" thickTop="1" thickBot="1" x14ac:dyDescent="0.3">
      <c r="A3" s="2">
        <v>1</v>
      </c>
      <c r="B3" s="12">
        <f>'Ennemis - stats de base'!B3</f>
        <v>10</v>
      </c>
      <c r="C3" s="12">
        <f>'Ennemis - stats de base'!D3</f>
        <v>4</v>
      </c>
      <c r="E3" s="20">
        <f>ROUND(MAX(B:B),0)</f>
        <v>300</v>
      </c>
      <c r="F3" s="20">
        <f>ROUND(MAX(C:C),0)</f>
        <v>20</v>
      </c>
      <c r="G3" s="19">
        <f>(B3/MAX(B:B))</f>
        <v>3.3333333333333166E-2</v>
      </c>
      <c r="H3" s="19">
        <f>(C3/MAX(C:C))</f>
        <v>0.20000000000000015</v>
      </c>
      <c r="I3" s="6">
        <f>(G3+H3)/2</f>
        <v>0.11666666666666665</v>
      </c>
      <c r="J3" s="6">
        <f>(G3+H3)/2</f>
        <v>0.11666666666666665</v>
      </c>
      <c r="K3" s="6">
        <f>AVERAGE(I3:I102)</f>
        <v>0.76066479060274927</v>
      </c>
      <c r="L3" s="6">
        <f>AVERAGE(J3:J100)</f>
        <v>0.75578039857423396</v>
      </c>
      <c r="M3" s="22"/>
    </row>
    <row r="4" spans="1:14" ht="16.5" thickTop="1" thickBot="1" x14ac:dyDescent="0.3">
      <c r="A4" s="2">
        <v>2</v>
      </c>
      <c r="B4" s="12">
        <f>IF(A4&gt;'Ennemis - stats de base'!$F$3,Sucette!B3*1,$B$3*($N$14^A4))</f>
        <v>11.853758165593081</v>
      </c>
      <c r="C4" s="12">
        <f>IF(A4&gt;'Ennemis - stats de base'!$F$3,Sucette!C3*1,$C$3*($N$20^A4))</f>
        <v>4.3351935469374725</v>
      </c>
      <c r="G4" s="19">
        <f t="shared" ref="G4:G67" si="0">(B4/MAX(B:B))</f>
        <v>3.9512527218643408E-2</v>
      </c>
      <c r="H4" s="19">
        <f t="shared" ref="H4:H67" si="1">(C4/MAX(C:C))</f>
        <v>0.21675967734687379</v>
      </c>
      <c r="I4" s="6">
        <f t="shared" ref="I4:I67" si="2">(G4+H4)/2</f>
        <v>0.1281361022827586</v>
      </c>
      <c r="J4" s="6">
        <f t="shared" ref="J4:J67" si="3">(G4+H4)/2</f>
        <v>0.1281361022827586</v>
      </c>
    </row>
    <row r="5" spans="1:14" ht="16.5" thickTop="1" thickBot="1" x14ac:dyDescent="0.3">
      <c r="A5" s="2">
        <v>3</v>
      </c>
      <c r="B5" s="12">
        <f>IF(A5&gt;'Ennemis - stats de base'!$F$3,Sucette!B4*1,$B$3*($N$14^A5))</f>
        <v>12.905775142076743</v>
      </c>
      <c r="C5" s="12">
        <f>IF(A5&gt;'Ennemis - stats de base'!$F$3,Sucette!C4*1,$C$3*($N$20^A5))</f>
        <v>4.5131809013979014</v>
      </c>
      <c r="G5" s="19">
        <f t="shared" si="0"/>
        <v>4.3019250473588934E-2</v>
      </c>
      <c r="H5" s="19">
        <f t="shared" si="1"/>
        <v>0.22565904506989523</v>
      </c>
      <c r="I5" s="6">
        <f t="shared" si="2"/>
        <v>0.13433914777174208</v>
      </c>
      <c r="J5" s="6">
        <f t="shared" si="3"/>
        <v>0.13433914777174208</v>
      </c>
    </row>
    <row r="6" spans="1:14" ht="16.5" thickTop="1" thickBot="1" x14ac:dyDescent="0.3">
      <c r="A6" s="2">
        <v>4</v>
      </c>
      <c r="B6" s="12">
        <f>IF(A6&gt;'Ennemis - stats de base'!$F$3,Sucette!B5*1,$B$3*($N$14^A6))</f>
        <v>14.051158264836467</v>
      </c>
      <c r="C6" s="12">
        <f>IF(A6&gt;'Ennemis - stats de base'!$F$3,Sucette!C5*1,$C$3*($N$20^A6))</f>
        <v>4.6984757723520758</v>
      </c>
      <c r="G6" s="19">
        <f t="shared" si="0"/>
        <v>4.6837194216121328E-2</v>
      </c>
      <c r="H6" s="19">
        <f t="shared" si="1"/>
        <v>0.23492378861760396</v>
      </c>
      <c r="I6" s="6">
        <f t="shared" si="2"/>
        <v>0.14088049141686265</v>
      </c>
      <c r="J6" s="6">
        <f t="shared" si="3"/>
        <v>0.14088049141686265</v>
      </c>
      <c r="L6" s="21"/>
      <c r="M6" s="21"/>
    </row>
    <row r="7" spans="1:14" ht="16.5" thickTop="1" thickBot="1" x14ac:dyDescent="0.3">
      <c r="A7" s="2">
        <v>5</v>
      </c>
      <c r="B7" s="12">
        <f>IF(A7&gt;'Ennemis - stats de base'!$F$3,Sucette!B6*1,$B$3*($N$14^A7))</f>
        <v>15.298193747370041</v>
      </c>
      <c r="C7" s="12">
        <f>IF(A7&gt;'Ennemis - stats de base'!$F$3,Sucette!C6*1,$C$3*($N$20^A7))</f>
        <v>4.8913781799754066</v>
      </c>
      <c r="E7" s="44"/>
      <c r="G7" s="19">
        <f t="shared" si="0"/>
        <v>5.0993979157899882E-2</v>
      </c>
      <c r="H7" s="19">
        <f t="shared" si="1"/>
        <v>0.24456890899877051</v>
      </c>
      <c r="I7" s="6">
        <f t="shared" si="2"/>
        <v>0.14778144407833521</v>
      </c>
      <c r="J7" s="6">
        <f t="shared" si="3"/>
        <v>0.14778144407833521</v>
      </c>
      <c r="L7" s="21"/>
      <c r="M7" s="21"/>
    </row>
    <row r="8" spans="1:14" ht="16.5" thickTop="1" thickBot="1" x14ac:dyDescent="0.3">
      <c r="A8" s="2">
        <v>6</v>
      </c>
      <c r="B8" s="12">
        <f>IF(A8&gt;'Ennemis - stats de base'!$F$3,Sucette!B7*1,$B$3*($N$14^A8))</f>
        <v>16.6559032017846</v>
      </c>
      <c r="C8" s="12">
        <f>IF(A8&gt;'Ennemis - stats de base'!$F$3,Sucette!C7*1,$C$3*($N$20^A8))</f>
        <v>5.0922004621856942</v>
      </c>
      <c r="G8" s="19">
        <f t="shared" si="0"/>
        <v>5.5519677339281724E-2</v>
      </c>
      <c r="H8" s="19">
        <f t="shared" si="1"/>
        <v>0.25461002310928488</v>
      </c>
      <c r="I8" s="6">
        <f t="shared" si="2"/>
        <v>0.15506485022428329</v>
      </c>
      <c r="J8" s="6">
        <f t="shared" si="3"/>
        <v>0.15506485022428329</v>
      </c>
      <c r="L8" s="21"/>
      <c r="M8" s="21"/>
    </row>
    <row r="9" spans="1:14" ht="16.5" thickTop="1" thickBot="1" x14ac:dyDescent="0.3">
      <c r="A9" s="2">
        <v>7</v>
      </c>
      <c r="B9" s="12">
        <f>IF(A9&gt;'Ennemis - stats de base'!$F$3,Sucette!B8*1,$B$3*($N$14^A9))</f>
        <v>18.134108905171267</v>
      </c>
      <c r="C9" s="12">
        <f>IF(A9&gt;'Ennemis - stats de base'!$F$3,Sucette!C8*1,$C$3*($N$20^A9))</f>
        <v>5.3012677803650359</v>
      </c>
      <c r="G9" s="19">
        <f t="shared" si="0"/>
        <v>6.0447029683903926E-2</v>
      </c>
      <c r="H9" s="19">
        <f t="shared" si="1"/>
        <v>0.26506338901825199</v>
      </c>
      <c r="I9" s="6">
        <f t="shared" si="2"/>
        <v>0.16275520935107796</v>
      </c>
      <c r="J9" s="6">
        <f t="shared" si="3"/>
        <v>0.16275520935107796</v>
      </c>
    </row>
    <row r="10" spans="1:14" ht="16.5" thickTop="1" thickBot="1" x14ac:dyDescent="0.3">
      <c r="A10" s="2">
        <v>8</v>
      </c>
      <c r="B10" s="12">
        <f>IF(A10&gt;'Ennemis - stats de base'!$F$3,Sucette!B9*1,$B$3*($N$14^A10))</f>
        <v>19.743504858348217</v>
      </c>
      <c r="C10" s="12">
        <f>IF(A10&gt;'Ennemis - stats de base'!$F$3,Sucette!C9*1,$C$3*($N$20^A10))</f>
        <v>5.5189186458448587</v>
      </c>
      <c r="G10" s="19">
        <f t="shared" si="0"/>
        <v>6.5811682861160403E-2</v>
      </c>
      <c r="H10" s="19">
        <f t="shared" si="1"/>
        <v>0.27594593229224312</v>
      </c>
      <c r="I10" s="6">
        <f t="shared" si="2"/>
        <v>0.17087880757670176</v>
      </c>
      <c r="J10" s="6">
        <f t="shared" si="3"/>
        <v>0.17087880757670176</v>
      </c>
    </row>
    <row r="11" spans="1:14" ht="16.5" thickTop="1" thickBot="1" x14ac:dyDescent="0.3">
      <c r="A11" s="2">
        <v>9</v>
      </c>
      <c r="B11" s="12">
        <f>IF(A11&gt;'Ennemis - stats de base'!$F$3,Sucette!B10*1,$B$3*($N$14^A11))</f>
        <v>21.495734151042814</v>
      </c>
      <c r="C11" s="12">
        <f>IF(A11&gt;'Ennemis - stats de base'!$F$3,Sucette!C10*1,$C$3*($N$20^A11))</f>
        <v>5.7455054680065105</v>
      </c>
      <c r="G11" s="19">
        <f t="shared" si="0"/>
        <v>7.1652447170142367E-2</v>
      </c>
      <c r="H11" s="19">
        <f t="shared" si="1"/>
        <v>0.28727527340032571</v>
      </c>
      <c r="I11" s="6">
        <f t="shared" si="2"/>
        <v>0.17946386028523403</v>
      </c>
      <c r="J11" s="6">
        <f t="shared" si="3"/>
        <v>0.17946386028523403</v>
      </c>
      <c r="M11" s="45" t="s">
        <v>95</v>
      </c>
      <c r="N11" s="30">
        <f>'Ennemis - stats de base'!C3</f>
        <v>300</v>
      </c>
    </row>
    <row r="12" spans="1:14" ht="16.5" thickTop="1" thickBot="1" x14ac:dyDescent="0.3">
      <c r="A12" s="2">
        <v>10</v>
      </c>
      <c r="B12" s="12">
        <f>IF(A12&gt;'Ennemis - stats de base'!$F$3,Sucette!B11*1,$B$3*($N$14^A12))</f>
        <v>23.403473193207187</v>
      </c>
      <c r="C12" s="12">
        <f>IF(A12&gt;'Ennemis - stats de base'!$F$3,Sucette!C11*1,$C$3*($N$20^A12))</f>
        <v>5.9813951248848811</v>
      </c>
      <c r="G12" s="19">
        <f t="shared" si="0"/>
        <v>7.8011577310690236E-2</v>
      </c>
      <c r="H12" s="19">
        <f t="shared" si="1"/>
        <v>0.29906975624424426</v>
      </c>
      <c r="I12" s="6">
        <f t="shared" si="2"/>
        <v>0.18854066677746725</v>
      </c>
      <c r="J12" s="6">
        <f t="shared" si="3"/>
        <v>0.18854066677746725</v>
      </c>
      <c r="M12" s="45" t="s">
        <v>106</v>
      </c>
      <c r="N12" s="30">
        <f>'Ennemis - stats de base'!B3</f>
        <v>10</v>
      </c>
    </row>
    <row r="13" spans="1:14" ht="16.5" thickTop="1" thickBot="1" x14ac:dyDescent="0.3">
      <c r="A13" s="2">
        <v>11</v>
      </c>
      <c r="B13" s="12">
        <f>IF(A13&gt;'Ennemis - stats de base'!$F$3,Sucette!B12*1,$B$3*($N$14^A13))</f>
        <v>25.480523421834182</v>
      </c>
      <c r="C13" s="12">
        <f>IF(A13&gt;'Ennemis - stats de base'!$F$3,Sucette!C12*1,$C$3*($N$20^A13))</f>
        <v>6.2269695571989461</v>
      </c>
      <c r="G13" s="19">
        <f t="shared" si="0"/>
        <v>8.4935078072780182E-2</v>
      </c>
      <c r="H13" s="19">
        <f t="shared" si="1"/>
        <v>0.31134847785994751</v>
      </c>
      <c r="I13" s="6">
        <f t="shared" si="2"/>
        <v>0.19814177796636384</v>
      </c>
      <c r="J13" s="6">
        <f t="shared" si="3"/>
        <v>0.19814177796636384</v>
      </c>
      <c r="M13" s="45" t="s">
        <v>96</v>
      </c>
      <c r="N13" s="30">
        <f>'Ennemis - stats de base'!F3</f>
        <v>40</v>
      </c>
    </row>
    <row r="14" spans="1:14" ht="16.5" thickTop="1" thickBot="1" x14ac:dyDescent="0.3">
      <c r="A14" s="2">
        <v>12</v>
      </c>
      <c r="B14" s="12">
        <f>IF(A14&gt;'Ennemis - stats de base'!$F$3,Sucette!B13*1,$B$3*($N$14^A14))</f>
        <v>27.741911146721851</v>
      </c>
      <c r="C14" s="12">
        <f>IF(A14&gt;'Ennemis - stats de base'!$F$3,Sucette!C13*1,$C$3*($N$20^A14))</f>
        <v>6.4826263867710487</v>
      </c>
      <c r="G14" s="19">
        <f t="shared" si="0"/>
        <v>9.2473037155739041E-2</v>
      </c>
      <c r="H14" s="19">
        <f t="shared" si="1"/>
        <v>0.32413131933855266</v>
      </c>
      <c r="I14" s="6">
        <f t="shared" si="2"/>
        <v>0.20830217824714586</v>
      </c>
      <c r="J14" s="6">
        <f t="shared" si="3"/>
        <v>0.20830217824714586</v>
      </c>
      <c r="M14" s="45" t="s">
        <v>100</v>
      </c>
      <c r="N14" s="30">
        <f>(N11/N12)^(1/N13)</f>
        <v>1.0887496574324642</v>
      </c>
    </row>
    <row r="15" spans="1:14" ht="16.5" thickTop="1" thickBot="1" x14ac:dyDescent="0.3">
      <c r="A15" s="2">
        <v>13</v>
      </c>
      <c r="B15" s="12">
        <f>IF(A15&gt;'Ennemis - stats de base'!$F$3,Sucette!B14*1,$B$3*($N$14^A15))</f>
        <v>30.203996257515271</v>
      </c>
      <c r="C15" s="12">
        <f>IF(A15&gt;'Ennemis - stats de base'!$F$3,Sucette!C14*1,$C$3*($N$20^A15))</f>
        <v>6.7487795603362404</v>
      </c>
      <c r="G15" s="19">
        <f t="shared" si="0"/>
        <v>0.1006799875250504</v>
      </c>
      <c r="H15" s="19">
        <f t="shared" si="1"/>
        <v>0.33743897801681227</v>
      </c>
      <c r="I15" s="6">
        <f t="shared" si="2"/>
        <v>0.21905948277093135</v>
      </c>
      <c r="J15" s="6">
        <f t="shared" si="3"/>
        <v>0.21905948277093135</v>
      </c>
    </row>
    <row r="16" spans="1:14" ht="16.5" thickTop="1" thickBot="1" x14ac:dyDescent="0.3">
      <c r="A16" s="2">
        <v>14</v>
      </c>
      <c r="B16" s="12">
        <f>IF(A16&gt;'Ennemis - stats de base'!$F$3,Sucette!B15*1,$B$3*($N$14^A16))</f>
        <v>32.884590578461193</v>
      </c>
      <c r="C16" s="12">
        <f>IF(A16&gt;'Ennemis - stats de base'!$F$3,Sucette!C15*1,$C$3*($N$20^A16))</f>
        <v>7.0258600197841083</v>
      </c>
      <c r="G16" s="19">
        <f t="shared" si="0"/>
        <v>0.10961530192820344</v>
      </c>
      <c r="H16" s="19">
        <f t="shared" si="1"/>
        <v>0.35129300098920568</v>
      </c>
      <c r="I16" s="6">
        <f t="shared" si="2"/>
        <v>0.23045415145870457</v>
      </c>
      <c r="J16" s="6">
        <f t="shared" si="3"/>
        <v>0.23045415145870457</v>
      </c>
    </row>
    <row r="17" spans="1:14" ht="16.5" thickTop="1" thickBot="1" x14ac:dyDescent="0.3">
      <c r="A17" s="2">
        <v>15</v>
      </c>
      <c r="B17" s="12">
        <f>IF(A17&gt;'Ennemis - stats de base'!$F$3,Sucette!B16*1,$B$3*($N$14^A17))</f>
        <v>35.803086727106461</v>
      </c>
      <c r="C17" s="12">
        <f>IF(A17&gt;'Ennemis - stats de base'!$F$3,Sucette!C16*1,$C$3*($N$20^A17))</f>
        <v>7.3143163999182956</v>
      </c>
      <c r="G17" s="19">
        <f t="shared" si="0"/>
        <v>0.11934362242368761</v>
      </c>
      <c r="H17" s="19">
        <f t="shared" si="1"/>
        <v>0.36571581999591501</v>
      </c>
      <c r="I17" s="6">
        <f t="shared" si="2"/>
        <v>0.24252972120980132</v>
      </c>
      <c r="J17" s="6">
        <f t="shared" si="3"/>
        <v>0.24252972120980132</v>
      </c>
      <c r="M17" s="45" t="s">
        <v>104</v>
      </c>
      <c r="N17" s="30">
        <f>'Ennemis - stats de base'!E3</f>
        <v>20</v>
      </c>
    </row>
    <row r="18" spans="1:14" ht="16.5" thickTop="1" thickBot="1" x14ac:dyDescent="0.3">
      <c r="A18" s="2">
        <v>16</v>
      </c>
      <c r="B18" s="12">
        <f>IF(A18&gt;'Ennemis - stats de base'!$F$3,Sucette!B17*1,$B$3*($N$14^A18))</f>
        <v>38.980598409161964</v>
      </c>
      <c r="C18" s="12">
        <f>IF(A18&gt;'Ennemis - stats de base'!$F$3,Sucette!C17*1,$C$3*($N$20^A18))</f>
        <v>7.6146157548635118</v>
      </c>
      <c r="G18" s="19">
        <f t="shared" si="0"/>
        <v>0.12993532803053923</v>
      </c>
      <c r="H18" s="19">
        <f t="shared" si="1"/>
        <v>0.38073078774317587</v>
      </c>
      <c r="I18" s="6">
        <f t="shared" si="2"/>
        <v>0.25533305788685756</v>
      </c>
      <c r="J18" s="6">
        <f t="shared" si="3"/>
        <v>0.25533305788685756</v>
      </c>
      <c r="M18" s="45" t="s">
        <v>105</v>
      </c>
      <c r="N18" s="30">
        <f>'Ennemis - stats de base'!D3</f>
        <v>4</v>
      </c>
    </row>
    <row r="19" spans="1:14" ht="16.5" thickTop="1" thickBot="1" x14ac:dyDescent="0.3">
      <c r="A19" s="2">
        <v>17</v>
      </c>
      <c r="B19" s="12">
        <f>IF(A19&gt;'Ennemis - stats de base'!$F$3,Sucette!B18*1,$B$3*($N$14^A19))</f>
        <v>42.440113164487549</v>
      </c>
      <c r="C19" s="12">
        <f>IF(A19&gt;'Ennemis - stats de base'!$F$3,Sucette!C18*1,$C$3*($N$20^A19))</f>
        <v>7.9272443142961793</v>
      </c>
      <c r="G19" s="19">
        <f t="shared" si="0"/>
        <v>0.14146704388162445</v>
      </c>
      <c r="H19" s="19">
        <f t="shared" si="1"/>
        <v>0.39636221571480923</v>
      </c>
      <c r="I19" s="6">
        <f t="shared" si="2"/>
        <v>0.26891462979821684</v>
      </c>
      <c r="J19" s="6">
        <f t="shared" si="3"/>
        <v>0.26891462979821684</v>
      </c>
      <c r="M19" s="45" t="s">
        <v>96</v>
      </c>
      <c r="N19" s="30">
        <f>'Ennemis - stats de base'!F3</f>
        <v>40</v>
      </c>
    </row>
    <row r="20" spans="1:14" ht="16.5" thickTop="1" thickBot="1" x14ac:dyDescent="0.3">
      <c r="A20" s="2">
        <v>18</v>
      </c>
      <c r="B20" s="12">
        <f>IF(A20&gt;'Ennemis - stats de base'!$F$3,Sucette!B19*1,$B$3*($N$14^A20))</f>
        <v>46.206658669230833</v>
      </c>
      <c r="C20" s="12">
        <f>IF(A20&gt;'Ennemis - stats de base'!$F$3,Sucette!C19*1,$C$3*($N$20^A20))</f>
        <v>8.2527082707231774</v>
      </c>
      <c r="G20" s="19">
        <f t="shared" si="0"/>
        <v>0.15402219556410202</v>
      </c>
      <c r="H20" s="19">
        <f t="shared" si="1"/>
        <v>0.41263541353615918</v>
      </c>
      <c r="I20" s="6">
        <f t="shared" si="2"/>
        <v>0.2833288045501306</v>
      </c>
      <c r="J20" s="6">
        <f t="shared" si="3"/>
        <v>0.2833288045501306</v>
      </c>
      <c r="M20" s="45" t="s">
        <v>100</v>
      </c>
      <c r="N20" s="30">
        <f>(N17/N18)^(1/N19)</f>
        <v>1.0410563801900299</v>
      </c>
    </row>
    <row r="21" spans="1:14" ht="16.5" thickTop="1" thickBot="1" x14ac:dyDescent="0.3">
      <c r="A21" s="2">
        <v>19</v>
      </c>
      <c r="B21" s="12">
        <f>IF(A21&gt;'Ennemis - stats de base'!$F$3,Sucette!B20*1,$B$3*($N$14^A21))</f>
        <v>50.307483797223881</v>
      </c>
      <c r="C21" s="12">
        <f>IF(A21&gt;'Ennemis - stats de base'!$F$3,Sucette!C20*1,$C$3*($N$20^A21))</f>
        <v>8.591534599083392</v>
      </c>
      <c r="G21" s="19">
        <f t="shared" si="0"/>
        <v>0.16769161265741211</v>
      </c>
      <c r="H21" s="19">
        <f t="shared" si="1"/>
        <v>0.4295767299541699</v>
      </c>
      <c r="I21" s="6">
        <f t="shared" si="2"/>
        <v>0.29863417130579101</v>
      </c>
      <c r="J21" s="6">
        <f t="shared" si="3"/>
        <v>0.29863417130579101</v>
      </c>
    </row>
    <row r="22" spans="1:14" ht="16.5" thickTop="1" thickBot="1" x14ac:dyDescent="0.3">
      <c r="A22" s="2">
        <v>20</v>
      </c>
      <c r="B22" s="12">
        <f>IF(A22&gt;'Ennemis - stats de base'!$F$3,Sucette!B21*1,$B$3*($N$14^A22))</f>
        <v>54.772255750516749</v>
      </c>
      <c r="C22" s="12">
        <f>IF(A22&gt;'Ennemis - stats de base'!$F$3,Sucette!C21*1,$C$3*($N$20^A22))</f>
        <v>8.9442719099991557</v>
      </c>
      <c r="G22" s="19">
        <f t="shared" si="0"/>
        <v>0.18257418583505494</v>
      </c>
      <c r="H22" s="19">
        <f t="shared" si="1"/>
        <v>0.44721359549995809</v>
      </c>
      <c r="I22" s="6">
        <f t="shared" si="2"/>
        <v>0.3148938906675065</v>
      </c>
      <c r="J22" s="6">
        <f t="shared" si="3"/>
        <v>0.3148938906675065</v>
      </c>
    </row>
    <row r="23" spans="1:14" ht="16.5" thickTop="1" thickBot="1" x14ac:dyDescent="0.3">
      <c r="A23" s="2">
        <v>21</v>
      </c>
      <c r="B23" s="12">
        <f>IF(A23&gt;'Ennemis - stats de base'!$F$3,Sucette!B22*1,$B$3*($N$14^A23))</f>
        <v>59.633274685178421</v>
      </c>
      <c r="C23" s="12">
        <f>IF(A23&gt;'Ennemis - stats de base'!$F$3,Sucette!C22*1,$C$3*($N$20^A23))</f>
        <v>9.3114913380590849</v>
      </c>
      <c r="G23" s="19">
        <f t="shared" si="0"/>
        <v>0.19877758228392708</v>
      </c>
      <c r="H23" s="19">
        <f t="shared" si="1"/>
        <v>0.46557456690295457</v>
      </c>
      <c r="I23" s="6">
        <f t="shared" si="2"/>
        <v>0.33217607459344084</v>
      </c>
      <c r="J23" s="6">
        <f t="shared" si="3"/>
        <v>0.33217607459344084</v>
      </c>
    </row>
    <row r="24" spans="1:14" ht="16.5" thickTop="1" thickBot="1" x14ac:dyDescent="0.3">
      <c r="A24" s="2">
        <v>22</v>
      </c>
      <c r="B24" s="12">
        <f>IF(A24&gt;'Ennemis - stats de base'!$F$3,Sucette!B23*1,$B$3*($N$14^A24))</f>
        <v>64.925707385064044</v>
      </c>
      <c r="C24" s="12">
        <f>IF(A24&gt;'Ennemis - stats de base'!$F$3,Sucette!C23*1,$C$3*($N$20^A24))</f>
        <v>9.6937874665706101</v>
      </c>
      <c r="G24" s="19">
        <f t="shared" si="0"/>
        <v>0.21641902461687909</v>
      </c>
      <c r="H24" s="19">
        <f t="shared" si="1"/>
        <v>0.48468937332853085</v>
      </c>
      <c r="I24" s="6">
        <f t="shared" si="2"/>
        <v>0.35055419897270496</v>
      </c>
      <c r="J24" s="6">
        <f t="shared" si="3"/>
        <v>0.35055419897270496</v>
      </c>
    </row>
    <row r="25" spans="1:14" ht="16.5" thickTop="1" thickBot="1" x14ac:dyDescent="0.3">
      <c r="A25" s="2">
        <v>23</v>
      </c>
      <c r="B25" s="12">
        <f>IF(A25&gt;'Ennemis - stats de base'!$F$3,Sucette!B24*1,$B$3*($N$14^A25))</f>
        <v>70.687841674048883</v>
      </c>
      <c r="C25" s="12">
        <f>IF(A25&gt;'Ennemis - stats de base'!$F$3,Sucette!C24*1,$C$3*($N$20^A25))</f>
        <v>10.091779290279481</v>
      </c>
      <c r="G25" s="19">
        <f t="shared" si="0"/>
        <v>0.23562613891349513</v>
      </c>
      <c r="H25" s="19">
        <f t="shared" si="1"/>
        <v>0.50458896451397439</v>
      </c>
      <c r="I25" s="6">
        <f t="shared" si="2"/>
        <v>0.37010755171373477</v>
      </c>
      <c r="J25" s="6">
        <f t="shared" si="3"/>
        <v>0.37010755171373477</v>
      </c>
    </row>
    <row r="26" spans="1:14" ht="16.5" thickTop="1" thickBot="1" x14ac:dyDescent="0.3">
      <c r="A26" s="2">
        <v>24</v>
      </c>
      <c r="B26" s="12">
        <f>IF(A26&gt;'Ennemis - stats de base'!$F$3,Sucette!B25*1,$B$3*($N$14^A26))</f>
        <v>76.961363407261004</v>
      </c>
      <c r="C26" s="12">
        <f>IF(A26&gt;'Ennemis - stats de base'!$F$3,Sucette!C25*1,$C$3*($N$20^A26))</f>
        <v>10.506111217615064</v>
      </c>
      <c r="G26" s="19">
        <f t="shared" si="0"/>
        <v>0.25653787802420208</v>
      </c>
      <c r="H26" s="19">
        <f t="shared" si="1"/>
        <v>0.52530556088075364</v>
      </c>
      <c r="I26" s="6">
        <f t="shared" si="2"/>
        <v>0.39092171945247789</v>
      </c>
      <c r="J26" s="6">
        <f t="shared" si="3"/>
        <v>0.39092171945247789</v>
      </c>
    </row>
    <row r="27" spans="1:14" ht="16.5" thickTop="1" thickBot="1" x14ac:dyDescent="0.3">
      <c r="A27" s="2">
        <v>25</v>
      </c>
      <c r="B27" s="12">
        <f>IF(A27&gt;'Ennemis - stats de base'!$F$3,Sucette!B26*1,$B$3*($N$14^A27))</f>
        <v>83.791658045190815</v>
      </c>
      <c r="C27" s="12">
        <f>IF(A27&gt;'Ennemis - stats de base'!$F$3,Sucette!C26*1,$C$3*($N$20^A27))</f>
        <v>10.937454114084208</v>
      </c>
      <c r="G27" s="19">
        <f t="shared" si="0"/>
        <v>0.27930552681730136</v>
      </c>
      <c r="H27" s="19">
        <f t="shared" si="1"/>
        <v>0.54687270570421076</v>
      </c>
      <c r="I27" s="6">
        <f t="shared" si="2"/>
        <v>0.41308911626075606</v>
      </c>
      <c r="J27" s="6">
        <f t="shared" si="3"/>
        <v>0.41308911626075606</v>
      </c>
    </row>
    <row r="28" spans="1:14" ht="16.5" thickTop="1" thickBot="1" x14ac:dyDescent="0.3">
      <c r="A28" s="2">
        <v>26</v>
      </c>
      <c r="B28" s="12">
        <f>IF(A28&gt;'Ennemis - stats de base'!$F$3,Sucette!B27*1,$B$3*($N$14^A28))</f>
        <v>91.228138992399693</v>
      </c>
      <c r="C28" s="12">
        <f>IF(A28&gt;'Ennemis - stats de base'!$F$3,Sucette!C27*1,$C$3*($N$20^A28))</f>
        <v>11.386506388503054</v>
      </c>
      <c r="G28" s="19">
        <f t="shared" si="0"/>
        <v>0.30409379664133079</v>
      </c>
      <c r="H28" s="19">
        <f t="shared" si="1"/>
        <v>0.56932531942515308</v>
      </c>
      <c r="I28" s="6">
        <f t="shared" si="2"/>
        <v>0.43670955803324196</v>
      </c>
      <c r="J28" s="6">
        <f t="shared" si="3"/>
        <v>0.43670955803324196</v>
      </c>
    </row>
    <row r="29" spans="1:14" ht="16.5" thickTop="1" thickBot="1" x14ac:dyDescent="0.3">
      <c r="A29" s="2">
        <v>27</v>
      </c>
      <c r="B29" s="12">
        <f>IF(A29&gt;'Ennemis - stats de base'!$F$3,Sucette!B28*1,$B$3*($N$14^A29))</f>
        <v>99.324605076176368</v>
      </c>
      <c r="C29" s="12">
        <f>IF(A29&gt;'Ennemis - stats de base'!$F$3,Sucette!C28*1,$C$3*($N$20^A29))</f>
        <v>11.853995123825641</v>
      </c>
      <c r="G29" s="19">
        <f t="shared" si="0"/>
        <v>0.33108201692058625</v>
      </c>
      <c r="H29" s="19">
        <f t="shared" si="1"/>
        <v>0.59269975619128246</v>
      </c>
      <c r="I29" s="6">
        <f t="shared" si="2"/>
        <v>0.46189088655593435</v>
      </c>
      <c r="J29" s="6">
        <f t="shared" si="3"/>
        <v>0.46189088655593435</v>
      </c>
    </row>
    <row r="30" spans="1:14" ht="16.5" thickTop="1" thickBot="1" x14ac:dyDescent="0.3">
      <c r="A30" s="2">
        <v>28</v>
      </c>
      <c r="B30" s="12">
        <f>IF(A30&gt;'Ennemis - stats de base'!$F$3,Sucette!B29*1,$B$3*($N$14^A30))</f>
        <v>108.13962975130184</v>
      </c>
      <c r="C30" s="12">
        <f>IF(A30&gt;'Ennemis - stats de base'!$F$3,Sucette!C29*1,$C$3*($N$20^A30))</f>
        <v>12.340677254400187</v>
      </c>
      <c r="G30" s="19">
        <f t="shared" si="0"/>
        <v>0.36046543250433771</v>
      </c>
      <c r="H30" s="19">
        <f t="shared" si="1"/>
        <v>0.61703386272000982</v>
      </c>
      <c r="I30" s="6">
        <f t="shared" si="2"/>
        <v>0.48874964761217377</v>
      </c>
      <c r="J30" s="6">
        <f t="shared" si="3"/>
        <v>0.48874964761217377</v>
      </c>
    </row>
    <row r="31" spans="1:14" ht="16.5" thickTop="1" thickBot="1" x14ac:dyDescent="0.3">
      <c r="A31" s="2">
        <v>29</v>
      </c>
      <c r="B31" s="12">
        <f>IF(A31&gt;'Ennemis - stats de base'!$F$3,Sucette!B30*1,$B$3*($N$14^A31))</f>
        <v>117.73698484660338</v>
      </c>
      <c r="C31" s="12">
        <f>IF(A31&gt;'Ennemis - stats de base'!$F$3,Sucette!C30*1,$C$3*($N$20^A31))</f>
        <v>12.847340791559295</v>
      </c>
      <c r="G31" s="19">
        <f t="shared" si="0"/>
        <v>0.39245661615534266</v>
      </c>
      <c r="H31" s="19">
        <f t="shared" si="1"/>
        <v>0.64236703957796526</v>
      </c>
      <c r="I31" s="6">
        <f t="shared" si="2"/>
        <v>0.51741182786665396</v>
      </c>
      <c r="J31" s="6">
        <f t="shared" si="3"/>
        <v>0.51741182786665396</v>
      </c>
    </row>
    <row r="32" spans="1:14" ht="16.5" thickTop="1" thickBot="1" x14ac:dyDescent="0.3">
      <c r="A32" s="2">
        <v>30</v>
      </c>
      <c r="B32" s="12">
        <f>IF(A32&gt;'Ennemis - stats de base'!$F$3,Sucette!B31*1,$B$3*($N$14^A32))</f>
        <v>128.18610191887069</v>
      </c>
      <c r="C32" s="12">
        <f>IF(A32&gt;'Ennemis - stats de base'!$F$3,Sucette!C31*1,$C$3*($N$20^A32))</f>
        <v>13.374806099528435</v>
      </c>
      <c r="G32" s="19">
        <f t="shared" si="0"/>
        <v>0.42728700639623352</v>
      </c>
      <c r="H32" s="19">
        <f t="shared" si="1"/>
        <v>0.66874030497642223</v>
      </c>
      <c r="I32" s="6">
        <f t="shared" si="2"/>
        <v>0.54801365568632787</v>
      </c>
      <c r="J32" s="6">
        <f t="shared" si="3"/>
        <v>0.54801365568632787</v>
      </c>
    </row>
    <row r="33" spans="1:10" ht="16.5" thickTop="1" thickBot="1" x14ac:dyDescent="0.3">
      <c r="A33" s="2">
        <v>31</v>
      </c>
      <c r="B33" s="12">
        <f>IF(A33&gt;'Ennemis - stats de base'!$F$3,Sucette!B32*1,$B$3*($N$14^A33))</f>
        <v>139.56257455177339</v>
      </c>
      <c r="C33" s="12">
        <f>IF(A33&gt;'Ennemis - stats de base'!$F$3,Sucette!C32*1,$C$3*($N$20^A33))</f>
        <v>13.923927223718604</v>
      </c>
      <c r="G33" s="19">
        <f t="shared" si="0"/>
        <v>0.46520858183924235</v>
      </c>
      <c r="H33" s="19">
        <f t="shared" si="1"/>
        <v>0.69619636118593065</v>
      </c>
      <c r="I33" s="6">
        <f t="shared" si="2"/>
        <v>0.58070247151258647</v>
      </c>
      <c r="J33" s="6">
        <f t="shared" si="3"/>
        <v>0.58070247151258647</v>
      </c>
    </row>
    <row r="34" spans="1:10" ht="16.5" thickTop="1" thickBot="1" x14ac:dyDescent="0.3">
      <c r="A34" s="2">
        <v>32</v>
      </c>
      <c r="B34" s="12">
        <f>IF(A34&gt;'Ennemis - stats de base'!$F$3,Sucette!B33*1,$B$3*($N$14^A34))</f>
        <v>151.94870523363605</v>
      </c>
      <c r="C34" s="12">
        <f>IF(A34&gt;'Ennemis - stats de base'!$F$3,Sucette!C33*1,$C$3*($N$20^A34))</f>
        <v>14.495593273553903</v>
      </c>
      <c r="G34" s="19">
        <f t="shared" si="0"/>
        <v>0.50649568411211765</v>
      </c>
      <c r="H34" s="19">
        <f t="shared" si="1"/>
        <v>0.72477966367769564</v>
      </c>
      <c r="I34" s="6">
        <f t="shared" si="2"/>
        <v>0.61563767389490665</v>
      </c>
      <c r="J34" s="6">
        <f t="shared" si="3"/>
        <v>0.61563767389490665</v>
      </c>
    </row>
    <row r="35" spans="1:10" ht="16.5" thickTop="1" thickBot="1" x14ac:dyDescent="0.3">
      <c r="A35" s="2">
        <v>33</v>
      </c>
      <c r="B35" s="12">
        <f>IF(A35&gt;'Ennemis - stats de base'!$F$3,Sucette!B34*1,$B$3*($N$14^A35))</f>
        <v>165.43410077042773</v>
      </c>
      <c r="C35" s="12">
        <f>IF(A35&gt;'Ennemis - stats de base'!$F$3,Sucette!C34*1,$C$3*($N$20^A35))</f>
        <v>15.090729862072971</v>
      </c>
      <c r="G35" s="19">
        <f t="shared" si="0"/>
        <v>0.55144700256808976</v>
      </c>
      <c r="H35" s="19">
        <f t="shared" si="1"/>
        <v>0.75453649310364912</v>
      </c>
      <c r="I35" s="6">
        <f t="shared" si="2"/>
        <v>0.65299174783586944</v>
      </c>
      <c r="J35" s="6">
        <f t="shared" si="3"/>
        <v>0.65299174783586944</v>
      </c>
    </row>
    <row r="36" spans="1:10" ht="16.5" thickTop="1" thickBot="1" x14ac:dyDescent="0.3">
      <c r="A36" s="2">
        <v>34</v>
      </c>
      <c r="B36" s="12">
        <f>IF(A36&gt;'Ennemis - stats de base'!$F$3,Sucette!B35*1,$B$3*($N$14^A36))</f>
        <v>180.11632054145096</v>
      </c>
      <c r="C36" s="12">
        <f>IF(A36&gt;'Ennemis - stats de base'!$F$3,Sucette!C35*1,$C$3*($N$20^A36))</f>
        <v>15.710300604635277</v>
      </c>
      <c r="G36" s="19">
        <f t="shared" si="0"/>
        <v>0.6003877351381669</v>
      </c>
      <c r="H36" s="19">
        <f t="shared" si="1"/>
        <v>0.78551503023176439</v>
      </c>
      <c r="I36" s="6">
        <f t="shared" si="2"/>
        <v>0.69295138268496559</v>
      </c>
      <c r="J36" s="6">
        <f t="shared" si="3"/>
        <v>0.69295138268496559</v>
      </c>
    </row>
    <row r="37" spans="1:10" ht="16.5" thickTop="1" thickBot="1" x14ac:dyDescent="0.3">
      <c r="A37" s="2">
        <v>35</v>
      </c>
      <c r="B37" s="12">
        <f>IF(A37&gt;'Ennemis - stats de base'!$F$3,Sucette!B36*1,$B$3*($N$14^A37))</f>
        <v>196.10158228750063</v>
      </c>
      <c r="C37" s="12">
        <f>IF(A37&gt;'Ennemis - stats de base'!$F$3,Sucette!C36*1,$C$3*($N$20^A37))</f>
        <v>16.355308679158838</v>
      </c>
      <c r="G37" s="19">
        <f t="shared" si="0"/>
        <v>0.65367194095833225</v>
      </c>
      <c r="H37" s="19">
        <f t="shared" si="1"/>
        <v>0.81776543395794254</v>
      </c>
      <c r="I37" s="6">
        <f t="shared" si="2"/>
        <v>0.7357186874581374</v>
      </c>
      <c r="J37" s="6">
        <f t="shared" si="3"/>
        <v>0.7357186874581374</v>
      </c>
    </row>
    <row r="38" spans="1:10" ht="16.5" thickTop="1" thickBot="1" x14ac:dyDescent="0.3">
      <c r="A38" s="2">
        <v>36</v>
      </c>
      <c r="B38" s="12">
        <f>IF(A38&gt;'Ennemis - stats de base'!$F$3,Sucette!B37*1,$B$3*($N$14^A38))</f>
        <v>213.50553053748055</v>
      </c>
      <c r="C38" s="12">
        <f>IF(A38&gt;'Ennemis - stats de base'!$F$3,Sucette!C37*1,$C$3*($N$20^A38))</f>
        <v>17.026798450415683</v>
      </c>
      <c r="G38" s="19">
        <f t="shared" si="0"/>
        <v>0.71168510179159838</v>
      </c>
      <c r="H38" s="19">
        <f t="shared" si="1"/>
        <v>0.85133992252078472</v>
      </c>
      <c r="I38" s="6">
        <f t="shared" si="2"/>
        <v>0.78151251215619155</v>
      </c>
      <c r="J38" s="6">
        <f t="shared" si="3"/>
        <v>0.78151251215619155</v>
      </c>
    </row>
    <row r="39" spans="1:10" ht="16.5" thickTop="1" thickBot="1" x14ac:dyDescent="0.3">
      <c r="A39" s="2">
        <v>37</v>
      </c>
      <c r="B39" s="12">
        <f>IF(A39&gt;'Ennemis - stats de base'!$F$3,Sucette!B38*1,$B$3*($N$14^A39))</f>
        <v>232.45407323261844</v>
      </c>
      <c r="C39" s="12">
        <f>IF(A39&gt;'Ennemis - stats de base'!$F$3,Sucette!C38*1,$C$3*($N$20^A39))</f>
        <v>17.725857161014957</v>
      </c>
      <c r="G39" s="19">
        <f t="shared" si="0"/>
        <v>0.77484691077539103</v>
      </c>
      <c r="H39" s="19">
        <f t="shared" si="1"/>
        <v>0.88629285805074853</v>
      </c>
      <c r="I39" s="6">
        <f t="shared" si="2"/>
        <v>0.83056988441306978</v>
      </c>
      <c r="J39" s="6">
        <f t="shared" si="3"/>
        <v>0.83056988441306978</v>
      </c>
    </row>
    <row r="40" spans="1:10" ht="16.5" thickTop="1" thickBot="1" x14ac:dyDescent="0.3">
      <c r="A40" s="2">
        <v>38</v>
      </c>
      <c r="B40" s="12">
        <f>IF(A40&gt;'Ennemis - stats de base'!$F$3,Sucette!B39*1,$B$3*($N$14^A40))</f>
        <v>253.08429260079433</v>
      </c>
      <c r="C40" s="12">
        <f>IF(A40&gt;'Ennemis - stats de base'!$F$3,Sucette!C39*1,$C$3*($N$20^A40))</f>
        <v>18.453616691811757</v>
      </c>
      <c r="G40" s="19">
        <f t="shared" si="0"/>
        <v>0.84361430866931031</v>
      </c>
      <c r="H40" s="19">
        <f t="shared" si="1"/>
        <v>0.92268083459058847</v>
      </c>
      <c r="I40" s="6">
        <f t="shared" si="2"/>
        <v>0.88314757162994939</v>
      </c>
      <c r="J40" s="6">
        <f t="shared" si="3"/>
        <v>0.88314757162994939</v>
      </c>
    </row>
    <row r="41" spans="1:10" ht="16.5" thickTop="1" thickBot="1" x14ac:dyDescent="0.3">
      <c r="A41" s="2">
        <v>39</v>
      </c>
      <c r="B41" s="12">
        <f>IF(A41&gt;'Ennemis - stats de base'!$F$3,Sucette!B40*1,$B$3*($N$14^A41))</f>
        <v>275.54543687065234</v>
      </c>
      <c r="C41" s="12">
        <f>IF(A41&gt;'Ennemis - stats de base'!$F$3,Sucette!C40*1,$C$3*($N$20^A41))</f>
        <v>19.211255394591859</v>
      </c>
      <c r="G41" s="19">
        <f t="shared" si="0"/>
        <v>0.91848478956883661</v>
      </c>
      <c r="H41" s="19">
        <f t="shared" si="1"/>
        <v>0.96056276972959365</v>
      </c>
      <c r="I41" s="6">
        <f t="shared" si="2"/>
        <v>0.93952377964921507</v>
      </c>
      <c r="J41" s="6">
        <f t="shared" si="3"/>
        <v>0.93952377964921507</v>
      </c>
    </row>
    <row r="42" spans="1:10" ht="16.5" thickTop="1" thickBot="1" x14ac:dyDescent="0.3">
      <c r="A42" s="2">
        <v>40</v>
      </c>
      <c r="B42" s="12">
        <f>IF(A42&gt;'Ennemis - stats de base'!$F$3,Sucette!B41*1,$B$3*($N$14^A42))</f>
        <v>300.00000000000148</v>
      </c>
      <c r="C42" s="12">
        <f>IF(A42&gt;'Ennemis - stats de base'!$F$3,Sucette!C41*1,$C$3*($N$20^A42))</f>
        <v>19.999999999999986</v>
      </c>
      <c r="G42" s="19">
        <f t="shared" si="0"/>
        <v>1</v>
      </c>
      <c r="H42" s="19">
        <f t="shared" si="1"/>
        <v>1</v>
      </c>
      <c r="I42" s="6">
        <f t="shared" si="2"/>
        <v>1</v>
      </c>
      <c r="J42" s="6">
        <f t="shared" si="3"/>
        <v>1</v>
      </c>
    </row>
    <row r="43" spans="1:10" ht="16.5" thickTop="1" thickBot="1" x14ac:dyDescent="0.3">
      <c r="A43" s="2">
        <v>41</v>
      </c>
      <c r="B43" s="12">
        <f>IF(A43&gt;'Ennemis - stats de base'!$F$3,Sucette!B42*1,$B$3*($N$14^A43))</f>
        <v>300.00000000000148</v>
      </c>
      <c r="C43" s="12">
        <f>IF(A43&gt;'Ennemis - stats de base'!$F$3,Sucette!C42*1,$C$3*($N$20^A43))</f>
        <v>19.999999999999986</v>
      </c>
      <c r="G43" s="19">
        <f t="shared" si="0"/>
        <v>1</v>
      </c>
      <c r="H43" s="19">
        <f t="shared" si="1"/>
        <v>1</v>
      </c>
      <c r="I43" s="6">
        <f t="shared" si="2"/>
        <v>1</v>
      </c>
      <c r="J43" s="6">
        <f t="shared" si="3"/>
        <v>1</v>
      </c>
    </row>
    <row r="44" spans="1:10" ht="16.5" thickTop="1" thickBot="1" x14ac:dyDescent="0.3">
      <c r="A44" s="2">
        <v>42</v>
      </c>
      <c r="B44" s="12">
        <f>IF(A44&gt;'Ennemis - stats de base'!$F$3,Sucette!B43*1,$B$3*($N$14^A44))</f>
        <v>300.00000000000148</v>
      </c>
      <c r="C44" s="12">
        <f>IF(A44&gt;'Ennemis - stats de base'!$F$3,Sucette!C43*1,$C$3*($N$20^A44))</f>
        <v>19.999999999999986</v>
      </c>
      <c r="G44" s="19">
        <f t="shared" si="0"/>
        <v>1</v>
      </c>
      <c r="H44" s="19">
        <f t="shared" si="1"/>
        <v>1</v>
      </c>
      <c r="I44" s="6">
        <f t="shared" si="2"/>
        <v>1</v>
      </c>
      <c r="J44" s="6">
        <f t="shared" si="3"/>
        <v>1</v>
      </c>
    </row>
    <row r="45" spans="1:10" ht="16.5" thickTop="1" thickBot="1" x14ac:dyDescent="0.3">
      <c r="A45" s="2">
        <v>43</v>
      </c>
      <c r="B45" s="12">
        <f>IF(A45&gt;'Ennemis - stats de base'!$F$3,Sucette!B44*1,$B$3*($N$14^A45))</f>
        <v>300.00000000000148</v>
      </c>
      <c r="C45" s="12">
        <f>IF(A45&gt;'Ennemis - stats de base'!$F$3,Sucette!C44*1,$C$3*($N$20^A45))</f>
        <v>19.999999999999986</v>
      </c>
      <c r="G45" s="19">
        <f t="shared" si="0"/>
        <v>1</v>
      </c>
      <c r="H45" s="19">
        <f t="shared" si="1"/>
        <v>1</v>
      </c>
      <c r="I45" s="6">
        <f t="shared" si="2"/>
        <v>1</v>
      </c>
      <c r="J45" s="6">
        <f t="shared" si="3"/>
        <v>1</v>
      </c>
    </row>
    <row r="46" spans="1:10" ht="16.5" thickTop="1" thickBot="1" x14ac:dyDescent="0.3">
      <c r="A46" s="2">
        <v>44</v>
      </c>
      <c r="B46" s="12">
        <f>IF(A46&gt;'Ennemis - stats de base'!$F$3,Sucette!B45*1,$B$3*($N$14^A46))</f>
        <v>300.00000000000148</v>
      </c>
      <c r="C46" s="12">
        <f>IF(A46&gt;'Ennemis - stats de base'!$F$3,Sucette!C45*1,$C$3*($N$20^A46))</f>
        <v>19.999999999999986</v>
      </c>
      <c r="G46" s="19">
        <f t="shared" si="0"/>
        <v>1</v>
      </c>
      <c r="H46" s="19">
        <f t="shared" si="1"/>
        <v>1</v>
      </c>
      <c r="I46" s="6">
        <f t="shared" si="2"/>
        <v>1</v>
      </c>
      <c r="J46" s="6">
        <f t="shared" si="3"/>
        <v>1</v>
      </c>
    </row>
    <row r="47" spans="1:10" ht="16.5" thickTop="1" thickBot="1" x14ac:dyDescent="0.3">
      <c r="A47" s="2">
        <v>45</v>
      </c>
      <c r="B47" s="12">
        <f>IF(A47&gt;'Ennemis - stats de base'!$F$3,Sucette!B46*1,$B$3*($N$14^A47))</f>
        <v>300.00000000000148</v>
      </c>
      <c r="C47" s="12">
        <f>IF(A47&gt;'Ennemis - stats de base'!$F$3,Sucette!C46*1,$C$3*($N$20^A47))</f>
        <v>19.999999999999986</v>
      </c>
      <c r="G47" s="19">
        <f t="shared" si="0"/>
        <v>1</v>
      </c>
      <c r="H47" s="19">
        <f t="shared" si="1"/>
        <v>1</v>
      </c>
      <c r="I47" s="6">
        <f t="shared" si="2"/>
        <v>1</v>
      </c>
      <c r="J47" s="6">
        <f t="shared" si="3"/>
        <v>1</v>
      </c>
    </row>
    <row r="48" spans="1:10" ht="16.5" thickTop="1" thickBot="1" x14ac:dyDescent="0.3">
      <c r="A48" s="2">
        <v>46</v>
      </c>
      <c r="B48" s="12">
        <f>IF(A48&gt;'Ennemis - stats de base'!$F$3,Sucette!B47*1,$B$3*($N$14^A48))</f>
        <v>300.00000000000148</v>
      </c>
      <c r="C48" s="12">
        <f>IF(A48&gt;'Ennemis - stats de base'!$F$3,Sucette!C47*1,$C$3*($N$20^A48))</f>
        <v>19.999999999999986</v>
      </c>
      <c r="G48" s="19">
        <f t="shared" si="0"/>
        <v>1</v>
      </c>
      <c r="H48" s="19">
        <f t="shared" si="1"/>
        <v>1</v>
      </c>
      <c r="I48" s="6">
        <f t="shared" si="2"/>
        <v>1</v>
      </c>
      <c r="J48" s="6">
        <f t="shared" si="3"/>
        <v>1</v>
      </c>
    </row>
    <row r="49" spans="1:10" ht="16.5" thickTop="1" thickBot="1" x14ac:dyDescent="0.3">
      <c r="A49" s="2">
        <v>47</v>
      </c>
      <c r="B49" s="12">
        <f>IF(A49&gt;'Ennemis - stats de base'!$F$3,Sucette!B48*1,$B$3*($N$14^A49))</f>
        <v>300.00000000000148</v>
      </c>
      <c r="C49" s="12">
        <f>IF(A49&gt;'Ennemis - stats de base'!$F$3,Sucette!C48*1,$C$3*($N$20^A49))</f>
        <v>19.999999999999986</v>
      </c>
      <c r="G49" s="19">
        <f t="shared" si="0"/>
        <v>1</v>
      </c>
      <c r="H49" s="19">
        <f t="shared" si="1"/>
        <v>1</v>
      </c>
      <c r="I49" s="6">
        <f t="shared" si="2"/>
        <v>1</v>
      </c>
      <c r="J49" s="6">
        <f t="shared" si="3"/>
        <v>1</v>
      </c>
    </row>
    <row r="50" spans="1:10" ht="16.5" thickTop="1" thickBot="1" x14ac:dyDescent="0.3">
      <c r="A50" s="2">
        <v>48</v>
      </c>
      <c r="B50" s="12">
        <f>IF(A50&gt;'Ennemis - stats de base'!$F$3,Sucette!B49*1,$B$3*($N$14^A50))</f>
        <v>300.00000000000148</v>
      </c>
      <c r="C50" s="12">
        <f>IF(A50&gt;'Ennemis - stats de base'!$F$3,Sucette!C49*1,$C$3*($N$20^A50))</f>
        <v>19.999999999999986</v>
      </c>
      <c r="G50" s="19">
        <f t="shared" si="0"/>
        <v>1</v>
      </c>
      <c r="H50" s="19">
        <f t="shared" si="1"/>
        <v>1</v>
      </c>
      <c r="I50" s="6">
        <f t="shared" si="2"/>
        <v>1</v>
      </c>
      <c r="J50" s="6">
        <f t="shared" si="3"/>
        <v>1</v>
      </c>
    </row>
    <row r="51" spans="1:10" ht="16.5" thickTop="1" thickBot="1" x14ac:dyDescent="0.3">
      <c r="A51" s="2">
        <v>49</v>
      </c>
      <c r="B51" s="12">
        <f>IF(A51&gt;'Ennemis - stats de base'!$F$3,Sucette!B50*1,$B$3*($N$14^A51))</f>
        <v>300.00000000000148</v>
      </c>
      <c r="C51" s="12">
        <f>IF(A51&gt;'Ennemis - stats de base'!$F$3,Sucette!C50*1,$C$3*($N$20^A51))</f>
        <v>19.999999999999986</v>
      </c>
      <c r="G51" s="19">
        <f t="shared" si="0"/>
        <v>1</v>
      </c>
      <c r="H51" s="19">
        <f t="shared" si="1"/>
        <v>1</v>
      </c>
      <c r="I51" s="6">
        <f t="shared" si="2"/>
        <v>1</v>
      </c>
      <c r="J51" s="6">
        <f t="shared" si="3"/>
        <v>1</v>
      </c>
    </row>
    <row r="52" spans="1:10" ht="16.5" thickTop="1" thickBot="1" x14ac:dyDescent="0.3">
      <c r="A52" s="2">
        <v>50</v>
      </c>
      <c r="B52" s="12">
        <f>IF(A52&gt;'Ennemis - stats de base'!$F$3,Sucette!B51*1,$B$3*($N$14^A52))</f>
        <v>300.00000000000148</v>
      </c>
      <c r="C52" s="12">
        <f>IF(A52&gt;'Ennemis - stats de base'!$F$3,Sucette!C51*1,$C$3*($N$20^A52))</f>
        <v>19.999999999999986</v>
      </c>
      <c r="G52" s="19">
        <f t="shared" si="0"/>
        <v>1</v>
      </c>
      <c r="H52" s="19">
        <f t="shared" si="1"/>
        <v>1</v>
      </c>
      <c r="I52" s="6">
        <f t="shared" si="2"/>
        <v>1</v>
      </c>
      <c r="J52" s="6">
        <f t="shared" si="3"/>
        <v>1</v>
      </c>
    </row>
    <row r="53" spans="1:10" ht="16.5" thickTop="1" thickBot="1" x14ac:dyDescent="0.3">
      <c r="A53" s="2">
        <v>51</v>
      </c>
      <c r="B53" s="12">
        <f>IF(A53&gt;'Ennemis - stats de base'!$F$3,Sucette!B52*1,$B$3*($N$14^A53))</f>
        <v>300.00000000000148</v>
      </c>
      <c r="C53" s="12">
        <f>IF(A53&gt;'Ennemis - stats de base'!$F$3,Sucette!C52*1,$C$3*($N$20^A53))</f>
        <v>19.999999999999986</v>
      </c>
      <c r="G53" s="19">
        <f t="shared" si="0"/>
        <v>1</v>
      </c>
      <c r="H53" s="19">
        <f t="shared" si="1"/>
        <v>1</v>
      </c>
      <c r="I53" s="6">
        <f t="shared" si="2"/>
        <v>1</v>
      </c>
      <c r="J53" s="6">
        <f t="shared" si="3"/>
        <v>1</v>
      </c>
    </row>
    <row r="54" spans="1:10" ht="16.5" thickTop="1" thickBot="1" x14ac:dyDescent="0.3">
      <c r="A54" s="2">
        <v>52</v>
      </c>
      <c r="B54" s="12">
        <f>IF(A54&gt;'Ennemis - stats de base'!$F$3,Sucette!B53*1,$B$3*($N$14^A54))</f>
        <v>300.00000000000148</v>
      </c>
      <c r="C54" s="12">
        <f>IF(A54&gt;'Ennemis - stats de base'!$F$3,Sucette!C53*1,$C$3*($N$20^A54))</f>
        <v>19.999999999999986</v>
      </c>
      <c r="G54" s="19">
        <f t="shared" si="0"/>
        <v>1</v>
      </c>
      <c r="H54" s="19">
        <f t="shared" si="1"/>
        <v>1</v>
      </c>
      <c r="I54" s="6">
        <f t="shared" si="2"/>
        <v>1</v>
      </c>
      <c r="J54" s="6">
        <f t="shared" si="3"/>
        <v>1</v>
      </c>
    </row>
    <row r="55" spans="1:10" ht="16.5" thickTop="1" thickBot="1" x14ac:dyDescent="0.3">
      <c r="A55" s="2">
        <v>53</v>
      </c>
      <c r="B55" s="12">
        <f>IF(A55&gt;'Ennemis - stats de base'!$F$3,Sucette!B54*1,$B$3*($N$14^A55))</f>
        <v>300.00000000000148</v>
      </c>
      <c r="C55" s="12">
        <f>IF(A55&gt;'Ennemis - stats de base'!$F$3,Sucette!C54*1,$C$3*($N$20^A55))</f>
        <v>19.999999999999986</v>
      </c>
      <c r="G55" s="19">
        <f t="shared" si="0"/>
        <v>1</v>
      </c>
      <c r="H55" s="19">
        <f t="shared" si="1"/>
        <v>1</v>
      </c>
      <c r="I55" s="6">
        <f t="shared" si="2"/>
        <v>1</v>
      </c>
      <c r="J55" s="6">
        <f t="shared" si="3"/>
        <v>1</v>
      </c>
    </row>
    <row r="56" spans="1:10" ht="16.5" thickTop="1" thickBot="1" x14ac:dyDescent="0.3">
      <c r="A56" s="2">
        <v>54</v>
      </c>
      <c r="B56" s="12">
        <f>IF(A56&gt;'Ennemis - stats de base'!$F$3,Sucette!B55*1,$B$3*($N$14^A56))</f>
        <v>300.00000000000148</v>
      </c>
      <c r="C56" s="12">
        <f>IF(A56&gt;'Ennemis - stats de base'!$F$3,Sucette!C55*1,$C$3*($N$20^A56))</f>
        <v>19.999999999999986</v>
      </c>
      <c r="G56" s="19">
        <f t="shared" si="0"/>
        <v>1</v>
      </c>
      <c r="H56" s="19">
        <f t="shared" si="1"/>
        <v>1</v>
      </c>
      <c r="I56" s="6">
        <f t="shared" si="2"/>
        <v>1</v>
      </c>
      <c r="J56" s="6">
        <f t="shared" si="3"/>
        <v>1</v>
      </c>
    </row>
    <row r="57" spans="1:10" ht="16.5" thickTop="1" thickBot="1" x14ac:dyDescent="0.3">
      <c r="A57" s="2">
        <v>55</v>
      </c>
      <c r="B57" s="12">
        <f>IF(A57&gt;'Ennemis - stats de base'!$F$3,Sucette!B56*1,$B$3*($N$14^A57))</f>
        <v>300.00000000000148</v>
      </c>
      <c r="C57" s="12">
        <f>IF(A57&gt;'Ennemis - stats de base'!$F$3,Sucette!C56*1,$C$3*($N$20^A57))</f>
        <v>19.999999999999986</v>
      </c>
      <c r="G57" s="19">
        <f t="shared" si="0"/>
        <v>1</v>
      </c>
      <c r="H57" s="19">
        <f t="shared" si="1"/>
        <v>1</v>
      </c>
      <c r="I57" s="6">
        <f t="shared" si="2"/>
        <v>1</v>
      </c>
      <c r="J57" s="6">
        <f t="shared" si="3"/>
        <v>1</v>
      </c>
    </row>
    <row r="58" spans="1:10" ht="16.5" thickTop="1" thickBot="1" x14ac:dyDescent="0.3">
      <c r="A58" s="2">
        <v>56</v>
      </c>
      <c r="B58" s="12">
        <f>IF(A58&gt;'Ennemis - stats de base'!$F$3,Sucette!B57*1,$B$3*($N$14^A58))</f>
        <v>300.00000000000148</v>
      </c>
      <c r="C58" s="12">
        <f>IF(A58&gt;'Ennemis - stats de base'!$F$3,Sucette!C57*1,$C$3*($N$20^A58))</f>
        <v>19.999999999999986</v>
      </c>
      <c r="G58" s="19">
        <f t="shared" si="0"/>
        <v>1</v>
      </c>
      <c r="H58" s="19">
        <f t="shared" si="1"/>
        <v>1</v>
      </c>
      <c r="I58" s="6">
        <f t="shared" si="2"/>
        <v>1</v>
      </c>
      <c r="J58" s="6">
        <f t="shared" si="3"/>
        <v>1</v>
      </c>
    </row>
    <row r="59" spans="1:10" ht="16.5" thickTop="1" thickBot="1" x14ac:dyDescent="0.3">
      <c r="A59" s="2">
        <v>57</v>
      </c>
      <c r="B59" s="12">
        <f>IF(A59&gt;'Ennemis - stats de base'!$F$3,Sucette!B58*1,$B$3*($N$14^A59))</f>
        <v>300.00000000000148</v>
      </c>
      <c r="C59" s="12">
        <f>IF(A59&gt;'Ennemis - stats de base'!$F$3,Sucette!C58*1,$C$3*($N$20^A59))</f>
        <v>19.999999999999986</v>
      </c>
      <c r="G59" s="19">
        <f t="shared" si="0"/>
        <v>1</v>
      </c>
      <c r="H59" s="19">
        <f t="shared" si="1"/>
        <v>1</v>
      </c>
      <c r="I59" s="6">
        <f t="shared" si="2"/>
        <v>1</v>
      </c>
      <c r="J59" s="6">
        <f t="shared" si="3"/>
        <v>1</v>
      </c>
    </row>
    <row r="60" spans="1:10" ht="16.5" thickTop="1" thickBot="1" x14ac:dyDescent="0.3">
      <c r="A60" s="2">
        <v>58</v>
      </c>
      <c r="B60" s="12">
        <f>IF(A60&gt;'Ennemis - stats de base'!$F$3,Sucette!B59*1,$B$3*($N$14^A60))</f>
        <v>300.00000000000148</v>
      </c>
      <c r="C60" s="12">
        <f>IF(A60&gt;'Ennemis - stats de base'!$F$3,Sucette!C59*1,$C$3*($N$20^A60))</f>
        <v>19.999999999999986</v>
      </c>
      <c r="G60" s="19">
        <f t="shared" si="0"/>
        <v>1</v>
      </c>
      <c r="H60" s="19">
        <f t="shared" si="1"/>
        <v>1</v>
      </c>
      <c r="I60" s="6">
        <f t="shared" si="2"/>
        <v>1</v>
      </c>
      <c r="J60" s="6">
        <f t="shared" si="3"/>
        <v>1</v>
      </c>
    </row>
    <row r="61" spans="1:10" ht="16.5" thickTop="1" thickBot="1" x14ac:dyDescent="0.3">
      <c r="A61" s="2">
        <v>59</v>
      </c>
      <c r="B61" s="12">
        <f>IF(A61&gt;'Ennemis - stats de base'!$F$3,Sucette!B60*1,$B$3*($N$14^A61))</f>
        <v>300.00000000000148</v>
      </c>
      <c r="C61" s="12">
        <f>IF(A61&gt;'Ennemis - stats de base'!$F$3,Sucette!C60*1,$C$3*($N$20^A61))</f>
        <v>19.999999999999986</v>
      </c>
      <c r="G61" s="19">
        <f t="shared" si="0"/>
        <v>1</v>
      </c>
      <c r="H61" s="19">
        <f t="shared" si="1"/>
        <v>1</v>
      </c>
      <c r="I61" s="6">
        <f t="shared" si="2"/>
        <v>1</v>
      </c>
      <c r="J61" s="6">
        <f t="shared" si="3"/>
        <v>1</v>
      </c>
    </row>
    <row r="62" spans="1:10" ht="16.5" thickTop="1" thickBot="1" x14ac:dyDescent="0.3">
      <c r="A62" s="2">
        <v>60</v>
      </c>
      <c r="B62" s="12">
        <f>IF(A62&gt;'Ennemis - stats de base'!$F$3,Sucette!B61*1,$B$3*($N$14^A62))</f>
        <v>300.00000000000148</v>
      </c>
      <c r="C62" s="12">
        <f>IF(A62&gt;'Ennemis - stats de base'!$F$3,Sucette!C61*1,$C$3*($N$20^A62))</f>
        <v>19.999999999999986</v>
      </c>
      <c r="G62" s="19">
        <f t="shared" si="0"/>
        <v>1</v>
      </c>
      <c r="H62" s="19">
        <f t="shared" si="1"/>
        <v>1</v>
      </c>
      <c r="I62" s="6">
        <f t="shared" si="2"/>
        <v>1</v>
      </c>
      <c r="J62" s="6">
        <f t="shared" si="3"/>
        <v>1</v>
      </c>
    </row>
    <row r="63" spans="1:10" ht="16.5" thickTop="1" thickBot="1" x14ac:dyDescent="0.3">
      <c r="A63" s="2">
        <v>61</v>
      </c>
      <c r="B63" s="12">
        <f>IF(A63&gt;'Ennemis - stats de base'!$F$3,Sucette!B62*1,$B$3*($N$14^A63))</f>
        <v>300.00000000000148</v>
      </c>
      <c r="C63" s="12">
        <f>IF(A63&gt;'Ennemis - stats de base'!$F$3,Sucette!C62*1,$C$3*($N$20^A63))</f>
        <v>19.999999999999986</v>
      </c>
      <c r="G63" s="19">
        <f t="shared" si="0"/>
        <v>1</v>
      </c>
      <c r="H63" s="19">
        <f t="shared" si="1"/>
        <v>1</v>
      </c>
      <c r="I63" s="6">
        <f t="shared" si="2"/>
        <v>1</v>
      </c>
      <c r="J63" s="6">
        <f t="shared" si="3"/>
        <v>1</v>
      </c>
    </row>
    <row r="64" spans="1:10" ht="16.5" thickTop="1" thickBot="1" x14ac:dyDescent="0.3">
      <c r="A64" s="2">
        <v>62</v>
      </c>
      <c r="B64" s="12">
        <f>IF(A64&gt;'Ennemis - stats de base'!$F$3,Sucette!B63*1,$B$3*($N$14^A64))</f>
        <v>300.00000000000148</v>
      </c>
      <c r="C64" s="12">
        <f>IF(A64&gt;'Ennemis - stats de base'!$F$3,Sucette!C63*1,$C$3*($N$20^A64))</f>
        <v>19.999999999999986</v>
      </c>
      <c r="G64" s="19">
        <f t="shared" si="0"/>
        <v>1</v>
      </c>
      <c r="H64" s="19">
        <f t="shared" si="1"/>
        <v>1</v>
      </c>
      <c r="I64" s="6">
        <f t="shared" si="2"/>
        <v>1</v>
      </c>
      <c r="J64" s="6">
        <f t="shared" si="3"/>
        <v>1</v>
      </c>
    </row>
    <row r="65" spans="1:10" ht="16.5" thickTop="1" thickBot="1" x14ac:dyDescent="0.3">
      <c r="A65" s="2">
        <v>63</v>
      </c>
      <c r="B65" s="12">
        <f>IF(A65&gt;'Ennemis - stats de base'!$F$3,Sucette!B64*1,$B$3*($N$14^A65))</f>
        <v>300.00000000000148</v>
      </c>
      <c r="C65" s="12">
        <f>IF(A65&gt;'Ennemis - stats de base'!$F$3,Sucette!C64*1,$C$3*($N$20^A65))</f>
        <v>19.999999999999986</v>
      </c>
      <c r="G65" s="19">
        <f t="shared" si="0"/>
        <v>1</v>
      </c>
      <c r="H65" s="19">
        <f t="shared" si="1"/>
        <v>1</v>
      </c>
      <c r="I65" s="6">
        <f t="shared" si="2"/>
        <v>1</v>
      </c>
      <c r="J65" s="6">
        <f t="shared" si="3"/>
        <v>1</v>
      </c>
    </row>
    <row r="66" spans="1:10" ht="16.5" thickTop="1" thickBot="1" x14ac:dyDescent="0.3">
      <c r="A66" s="2">
        <v>64</v>
      </c>
      <c r="B66" s="12">
        <f>IF(A66&gt;'Ennemis - stats de base'!$F$3,Sucette!B65*1,$B$3*($N$14^A66))</f>
        <v>300.00000000000148</v>
      </c>
      <c r="C66" s="12">
        <f>IF(A66&gt;'Ennemis - stats de base'!$F$3,Sucette!C65*1,$C$3*($N$20^A66))</f>
        <v>19.999999999999986</v>
      </c>
      <c r="G66" s="19">
        <f t="shared" si="0"/>
        <v>1</v>
      </c>
      <c r="H66" s="19">
        <f t="shared" si="1"/>
        <v>1</v>
      </c>
      <c r="I66" s="6">
        <f t="shared" si="2"/>
        <v>1</v>
      </c>
      <c r="J66" s="6">
        <f t="shared" si="3"/>
        <v>1</v>
      </c>
    </row>
    <row r="67" spans="1:10" ht="16.5" thickTop="1" thickBot="1" x14ac:dyDescent="0.3">
      <c r="A67" s="2">
        <v>65</v>
      </c>
      <c r="B67" s="12">
        <f>IF(A67&gt;'Ennemis - stats de base'!$F$3,Sucette!B66*1,$B$3*($N$14^A67))</f>
        <v>300.00000000000148</v>
      </c>
      <c r="C67" s="12">
        <f>IF(A67&gt;'Ennemis - stats de base'!$F$3,Sucette!C66*1,$C$3*($N$20^A67))</f>
        <v>19.999999999999986</v>
      </c>
      <c r="G67" s="19">
        <f t="shared" si="0"/>
        <v>1</v>
      </c>
      <c r="H67" s="19">
        <f t="shared" si="1"/>
        <v>1</v>
      </c>
      <c r="I67" s="6">
        <f t="shared" si="2"/>
        <v>1</v>
      </c>
      <c r="J67" s="6">
        <f t="shared" si="3"/>
        <v>1</v>
      </c>
    </row>
    <row r="68" spans="1:10" ht="16.5" thickTop="1" thickBot="1" x14ac:dyDescent="0.3">
      <c r="A68" s="2">
        <v>66</v>
      </c>
      <c r="B68" s="12">
        <f>IF(A68&gt;'Ennemis - stats de base'!$F$3,Sucette!B67*1,$B$3*($N$14^A68))</f>
        <v>300.00000000000148</v>
      </c>
      <c r="C68" s="12">
        <f>IF(A68&gt;'Ennemis - stats de base'!$F$3,Sucette!C67*1,$C$3*($N$20^A68))</f>
        <v>19.999999999999986</v>
      </c>
      <c r="G68" s="19">
        <f t="shared" ref="G68:G102" si="4">(B68/MAX(B:B))</f>
        <v>1</v>
      </c>
      <c r="H68" s="19">
        <f t="shared" ref="H68:H102" si="5">(C68/MAX(C:C))</f>
        <v>1</v>
      </c>
      <c r="I68" s="6">
        <f t="shared" ref="I68:I102" si="6">(G68+H68)/2</f>
        <v>1</v>
      </c>
      <c r="J68" s="6">
        <f t="shared" ref="J68:J100" si="7">(G68+H68)/2</f>
        <v>1</v>
      </c>
    </row>
    <row r="69" spans="1:10" ht="16.5" thickTop="1" thickBot="1" x14ac:dyDescent="0.3">
      <c r="A69" s="2">
        <v>67</v>
      </c>
      <c r="B69" s="12">
        <f>IF(A69&gt;'Ennemis - stats de base'!$F$3,Sucette!B68*1,$B$3*($N$14^A69))</f>
        <v>300.00000000000148</v>
      </c>
      <c r="C69" s="12">
        <f>IF(A69&gt;'Ennemis - stats de base'!$F$3,Sucette!C68*1,$C$3*($N$20^A69))</f>
        <v>19.999999999999986</v>
      </c>
      <c r="G69" s="19">
        <f t="shared" si="4"/>
        <v>1</v>
      </c>
      <c r="H69" s="19">
        <f t="shared" si="5"/>
        <v>1</v>
      </c>
      <c r="I69" s="6">
        <f t="shared" si="6"/>
        <v>1</v>
      </c>
      <c r="J69" s="6">
        <f t="shared" si="7"/>
        <v>1</v>
      </c>
    </row>
    <row r="70" spans="1:10" ht="16.5" thickTop="1" thickBot="1" x14ac:dyDescent="0.3">
      <c r="A70" s="2">
        <v>68</v>
      </c>
      <c r="B70" s="12">
        <f>IF(A70&gt;'Ennemis - stats de base'!$F$3,Sucette!B69*1,$B$3*($N$14^A70))</f>
        <v>300.00000000000148</v>
      </c>
      <c r="C70" s="12">
        <f>IF(A70&gt;'Ennemis - stats de base'!$F$3,Sucette!C69*1,$C$3*($N$20^A70))</f>
        <v>19.999999999999986</v>
      </c>
      <c r="G70" s="19">
        <f t="shared" si="4"/>
        <v>1</v>
      </c>
      <c r="H70" s="19">
        <f t="shared" si="5"/>
        <v>1</v>
      </c>
      <c r="I70" s="6">
        <f t="shared" si="6"/>
        <v>1</v>
      </c>
      <c r="J70" s="6">
        <f t="shared" si="7"/>
        <v>1</v>
      </c>
    </row>
    <row r="71" spans="1:10" ht="16.5" thickTop="1" thickBot="1" x14ac:dyDescent="0.3">
      <c r="A71" s="2">
        <v>69</v>
      </c>
      <c r="B71" s="12">
        <f>IF(A71&gt;'Ennemis - stats de base'!$F$3,Sucette!B70*1,$B$3*($N$14^A71))</f>
        <v>300.00000000000148</v>
      </c>
      <c r="C71" s="12">
        <f>IF(A71&gt;'Ennemis - stats de base'!$F$3,Sucette!C70*1,$C$3*($N$20^A71))</f>
        <v>19.999999999999986</v>
      </c>
      <c r="G71" s="19">
        <f t="shared" si="4"/>
        <v>1</v>
      </c>
      <c r="H71" s="19">
        <f t="shared" si="5"/>
        <v>1</v>
      </c>
      <c r="I71" s="6">
        <f t="shared" si="6"/>
        <v>1</v>
      </c>
      <c r="J71" s="6">
        <f t="shared" si="7"/>
        <v>1</v>
      </c>
    </row>
    <row r="72" spans="1:10" ht="16.5" thickTop="1" thickBot="1" x14ac:dyDescent="0.3">
      <c r="A72" s="2">
        <v>70</v>
      </c>
      <c r="B72" s="12">
        <f>IF(A72&gt;'Ennemis - stats de base'!$F$3,Sucette!B71*1,$B$3*($N$14^A72))</f>
        <v>300.00000000000148</v>
      </c>
      <c r="C72" s="12">
        <f>IF(A72&gt;'Ennemis - stats de base'!$F$3,Sucette!C71*1,$C$3*($N$20^A72))</f>
        <v>19.999999999999986</v>
      </c>
      <c r="G72" s="19">
        <f t="shared" si="4"/>
        <v>1</v>
      </c>
      <c r="H72" s="19">
        <f t="shared" si="5"/>
        <v>1</v>
      </c>
      <c r="I72" s="6">
        <f t="shared" si="6"/>
        <v>1</v>
      </c>
      <c r="J72" s="6">
        <f t="shared" si="7"/>
        <v>1</v>
      </c>
    </row>
    <row r="73" spans="1:10" ht="16.5" thickTop="1" thickBot="1" x14ac:dyDescent="0.3">
      <c r="A73" s="2">
        <v>71</v>
      </c>
      <c r="B73" s="12">
        <f>IF(A73&gt;'Ennemis - stats de base'!$F$3,Sucette!B72*1,$B$3*($N$14^A73))</f>
        <v>300.00000000000148</v>
      </c>
      <c r="C73" s="12">
        <f>IF(A73&gt;'Ennemis - stats de base'!$F$3,Sucette!C72*1,$C$3*($N$20^A73))</f>
        <v>19.999999999999986</v>
      </c>
      <c r="G73" s="19">
        <f t="shared" si="4"/>
        <v>1</v>
      </c>
      <c r="H73" s="19">
        <f t="shared" si="5"/>
        <v>1</v>
      </c>
      <c r="I73" s="6">
        <f t="shared" si="6"/>
        <v>1</v>
      </c>
      <c r="J73" s="6">
        <f t="shared" si="7"/>
        <v>1</v>
      </c>
    </row>
    <row r="74" spans="1:10" ht="16.5" thickTop="1" thickBot="1" x14ac:dyDescent="0.3">
      <c r="A74" s="2">
        <v>72</v>
      </c>
      <c r="B74" s="12">
        <f>IF(A74&gt;'Ennemis - stats de base'!$F$3,Sucette!B73*1,$B$3*($N$14^A74))</f>
        <v>300.00000000000148</v>
      </c>
      <c r="C74" s="12">
        <f>IF(A74&gt;'Ennemis - stats de base'!$F$3,Sucette!C73*1,$C$3*($N$20^A74))</f>
        <v>19.999999999999986</v>
      </c>
      <c r="G74" s="19">
        <f t="shared" si="4"/>
        <v>1</v>
      </c>
      <c r="H74" s="19">
        <f t="shared" si="5"/>
        <v>1</v>
      </c>
      <c r="I74" s="6">
        <f t="shared" si="6"/>
        <v>1</v>
      </c>
      <c r="J74" s="6">
        <f t="shared" si="7"/>
        <v>1</v>
      </c>
    </row>
    <row r="75" spans="1:10" ht="16.5" thickTop="1" thickBot="1" x14ac:dyDescent="0.3">
      <c r="A75" s="2">
        <v>73</v>
      </c>
      <c r="B75" s="12">
        <f>IF(A75&gt;'Ennemis - stats de base'!$F$3,Sucette!B74*1,$B$3*($N$14^A75))</f>
        <v>300.00000000000148</v>
      </c>
      <c r="C75" s="12">
        <f>IF(A75&gt;'Ennemis - stats de base'!$F$3,Sucette!C74*1,$C$3*($N$20^A75))</f>
        <v>19.999999999999986</v>
      </c>
      <c r="G75" s="19">
        <f t="shared" si="4"/>
        <v>1</v>
      </c>
      <c r="H75" s="19">
        <f t="shared" si="5"/>
        <v>1</v>
      </c>
      <c r="I75" s="6">
        <f t="shared" si="6"/>
        <v>1</v>
      </c>
      <c r="J75" s="6">
        <f t="shared" si="7"/>
        <v>1</v>
      </c>
    </row>
    <row r="76" spans="1:10" ht="16.5" thickTop="1" thickBot="1" x14ac:dyDescent="0.3">
      <c r="A76" s="2">
        <v>74</v>
      </c>
      <c r="B76" s="12">
        <f>IF(A76&gt;'Ennemis - stats de base'!$F$3,Sucette!B75*1,$B$3*($N$14^A76))</f>
        <v>300.00000000000148</v>
      </c>
      <c r="C76" s="12">
        <f>IF(A76&gt;'Ennemis - stats de base'!$F$3,Sucette!C75*1,$C$3*($N$20^A76))</f>
        <v>19.999999999999986</v>
      </c>
      <c r="G76" s="19">
        <f t="shared" si="4"/>
        <v>1</v>
      </c>
      <c r="H76" s="19">
        <f t="shared" si="5"/>
        <v>1</v>
      </c>
      <c r="I76" s="6">
        <f t="shared" si="6"/>
        <v>1</v>
      </c>
      <c r="J76" s="6">
        <f t="shared" si="7"/>
        <v>1</v>
      </c>
    </row>
    <row r="77" spans="1:10" ht="16.5" thickTop="1" thickBot="1" x14ac:dyDescent="0.3">
      <c r="A77" s="2">
        <v>75</v>
      </c>
      <c r="B77" s="12">
        <f>IF(A77&gt;'Ennemis - stats de base'!$F$3,Sucette!B76*1,$B$3*($N$14^A77))</f>
        <v>300.00000000000148</v>
      </c>
      <c r="C77" s="12">
        <f>IF(A77&gt;'Ennemis - stats de base'!$F$3,Sucette!C76*1,$C$3*($N$20^A77))</f>
        <v>19.999999999999986</v>
      </c>
      <c r="G77" s="19">
        <f t="shared" si="4"/>
        <v>1</v>
      </c>
      <c r="H77" s="19">
        <f t="shared" si="5"/>
        <v>1</v>
      </c>
      <c r="I77" s="6">
        <f t="shared" si="6"/>
        <v>1</v>
      </c>
      <c r="J77" s="6">
        <f t="shared" si="7"/>
        <v>1</v>
      </c>
    </row>
    <row r="78" spans="1:10" ht="16.5" thickTop="1" thickBot="1" x14ac:dyDescent="0.3">
      <c r="A78" s="2">
        <v>76</v>
      </c>
      <c r="B78" s="12">
        <f>IF(A78&gt;'Ennemis - stats de base'!$F$3,Sucette!B77*1,$B$3*($N$14^A78))</f>
        <v>300.00000000000148</v>
      </c>
      <c r="C78" s="12">
        <f>IF(A78&gt;'Ennemis - stats de base'!$F$3,Sucette!C77*1,$C$3*($N$20^A78))</f>
        <v>19.999999999999986</v>
      </c>
      <c r="G78" s="19">
        <f t="shared" si="4"/>
        <v>1</v>
      </c>
      <c r="H78" s="19">
        <f t="shared" si="5"/>
        <v>1</v>
      </c>
      <c r="I78" s="6">
        <f t="shared" si="6"/>
        <v>1</v>
      </c>
      <c r="J78" s="6">
        <f t="shared" si="7"/>
        <v>1</v>
      </c>
    </row>
    <row r="79" spans="1:10" ht="16.5" thickTop="1" thickBot="1" x14ac:dyDescent="0.3">
      <c r="A79" s="2">
        <v>77</v>
      </c>
      <c r="B79" s="12">
        <f>IF(A79&gt;'Ennemis - stats de base'!$F$3,Sucette!B78*1,$B$3*($N$14^A79))</f>
        <v>300.00000000000148</v>
      </c>
      <c r="C79" s="12">
        <f>IF(A79&gt;'Ennemis - stats de base'!$F$3,Sucette!C78*1,$C$3*($N$20^A79))</f>
        <v>19.999999999999986</v>
      </c>
      <c r="G79" s="19">
        <f t="shared" si="4"/>
        <v>1</v>
      </c>
      <c r="H79" s="19">
        <f t="shared" si="5"/>
        <v>1</v>
      </c>
      <c r="I79" s="6">
        <f t="shared" si="6"/>
        <v>1</v>
      </c>
      <c r="J79" s="6">
        <f t="shared" si="7"/>
        <v>1</v>
      </c>
    </row>
    <row r="80" spans="1:10" ht="16.5" thickTop="1" thickBot="1" x14ac:dyDescent="0.3">
      <c r="A80" s="2">
        <v>78</v>
      </c>
      <c r="B80" s="12">
        <f>IF(A80&gt;'Ennemis - stats de base'!$F$3,Sucette!B79*1,$B$3*($N$14^A80))</f>
        <v>300.00000000000148</v>
      </c>
      <c r="C80" s="12">
        <f>IF(A80&gt;'Ennemis - stats de base'!$F$3,Sucette!C79*1,$C$3*($N$20^A80))</f>
        <v>19.999999999999986</v>
      </c>
      <c r="G80" s="19">
        <f t="shared" si="4"/>
        <v>1</v>
      </c>
      <c r="H80" s="19">
        <f t="shared" si="5"/>
        <v>1</v>
      </c>
      <c r="I80" s="6">
        <f t="shared" si="6"/>
        <v>1</v>
      </c>
      <c r="J80" s="6">
        <f t="shared" si="7"/>
        <v>1</v>
      </c>
    </row>
    <row r="81" spans="1:10" ht="16.5" thickTop="1" thickBot="1" x14ac:dyDescent="0.3">
      <c r="A81" s="2">
        <v>79</v>
      </c>
      <c r="B81" s="12">
        <f>IF(A81&gt;'Ennemis - stats de base'!$F$3,Sucette!B80*1,$B$3*($N$14^A81))</f>
        <v>300.00000000000148</v>
      </c>
      <c r="C81" s="12">
        <f>IF(A81&gt;'Ennemis - stats de base'!$F$3,Sucette!C80*1,$C$3*($N$20^A81))</f>
        <v>19.999999999999986</v>
      </c>
      <c r="G81" s="19">
        <f t="shared" si="4"/>
        <v>1</v>
      </c>
      <c r="H81" s="19">
        <f t="shared" si="5"/>
        <v>1</v>
      </c>
      <c r="I81" s="6">
        <f t="shared" si="6"/>
        <v>1</v>
      </c>
      <c r="J81" s="6">
        <f t="shared" si="7"/>
        <v>1</v>
      </c>
    </row>
    <row r="82" spans="1:10" ht="16.5" thickTop="1" thickBot="1" x14ac:dyDescent="0.3">
      <c r="A82" s="2">
        <v>80</v>
      </c>
      <c r="B82" s="12">
        <f>IF(A82&gt;'Ennemis - stats de base'!$F$3,Sucette!B81*1,$B$3*($N$14^A82))</f>
        <v>300.00000000000148</v>
      </c>
      <c r="C82" s="12">
        <f>IF(A82&gt;'Ennemis - stats de base'!$F$3,Sucette!C81*1,$C$3*($N$20^A82))</f>
        <v>19.999999999999986</v>
      </c>
      <c r="G82" s="19">
        <f t="shared" si="4"/>
        <v>1</v>
      </c>
      <c r="H82" s="19">
        <f t="shared" si="5"/>
        <v>1</v>
      </c>
      <c r="I82" s="6">
        <f t="shared" si="6"/>
        <v>1</v>
      </c>
      <c r="J82" s="6">
        <f t="shared" si="7"/>
        <v>1</v>
      </c>
    </row>
    <row r="83" spans="1:10" ht="16.5" thickTop="1" thickBot="1" x14ac:dyDescent="0.3">
      <c r="A83" s="2">
        <v>81</v>
      </c>
      <c r="B83" s="12">
        <f>IF(A83&gt;'Ennemis - stats de base'!$F$3,Sucette!B82*1,$B$3*($N$14^A83))</f>
        <v>300.00000000000148</v>
      </c>
      <c r="C83" s="12">
        <f>IF(A83&gt;'Ennemis - stats de base'!$F$3,Sucette!C82*1,$C$3*($N$20^A83))</f>
        <v>19.999999999999986</v>
      </c>
      <c r="G83" s="19">
        <f t="shared" si="4"/>
        <v>1</v>
      </c>
      <c r="H83" s="19">
        <f t="shared" si="5"/>
        <v>1</v>
      </c>
      <c r="I83" s="6">
        <f t="shared" si="6"/>
        <v>1</v>
      </c>
      <c r="J83" s="6">
        <f t="shared" si="7"/>
        <v>1</v>
      </c>
    </row>
    <row r="84" spans="1:10" ht="16.5" thickTop="1" thickBot="1" x14ac:dyDescent="0.3">
      <c r="A84" s="2">
        <v>82</v>
      </c>
      <c r="B84" s="12">
        <f>IF(A84&gt;'Ennemis - stats de base'!$F$3,Sucette!B83*1,$B$3*($N$14^A84))</f>
        <v>300.00000000000148</v>
      </c>
      <c r="C84" s="12">
        <f>IF(A84&gt;'Ennemis - stats de base'!$F$3,Sucette!C83*1,$C$3*($N$20^A84))</f>
        <v>19.999999999999986</v>
      </c>
      <c r="G84" s="19">
        <f t="shared" si="4"/>
        <v>1</v>
      </c>
      <c r="H84" s="19">
        <f t="shared" si="5"/>
        <v>1</v>
      </c>
      <c r="I84" s="6">
        <f t="shared" si="6"/>
        <v>1</v>
      </c>
      <c r="J84" s="6">
        <f t="shared" si="7"/>
        <v>1</v>
      </c>
    </row>
    <row r="85" spans="1:10" ht="16.5" thickTop="1" thickBot="1" x14ac:dyDescent="0.3">
      <c r="A85" s="2">
        <v>83</v>
      </c>
      <c r="B85" s="12">
        <f>IF(A85&gt;'Ennemis - stats de base'!$F$3,Sucette!B84*1,$B$3*($N$14^A85))</f>
        <v>300.00000000000148</v>
      </c>
      <c r="C85" s="12">
        <f>IF(A85&gt;'Ennemis - stats de base'!$F$3,Sucette!C84*1,$C$3*($N$20^A85))</f>
        <v>19.999999999999986</v>
      </c>
      <c r="G85" s="19">
        <f t="shared" si="4"/>
        <v>1</v>
      </c>
      <c r="H85" s="19">
        <f t="shared" si="5"/>
        <v>1</v>
      </c>
      <c r="I85" s="6">
        <f t="shared" si="6"/>
        <v>1</v>
      </c>
      <c r="J85" s="6">
        <f t="shared" si="7"/>
        <v>1</v>
      </c>
    </row>
    <row r="86" spans="1:10" ht="16.5" thickTop="1" thickBot="1" x14ac:dyDescent="0.3">
      <c r="A86" s="2">
        <v>84</v>
      </c>
      <c r="B86" s="12">
        <f>IF(A86&gt;'Ennemis - stats de base'!$F$3,Sucette!B85*1,$B$3*($N$14^A86))</f>
        <v>300.00000000000148</v>
      </c>
      <c r="C86" s="12">
        <f>IF(A86&gt;'Ennemis - stats de base'!$F$3,Sucette!C85*1,$C$3*($N$20^A86))</f>
        <v>19.999999999999986</v>
      </c>
      <c r="G86" s="19">
        <f t="shared" si="4"/>
        <v>1</v>
      </c>
      <c r="H86" s="19">
        <f t="shared" si="5"/>
        <v>1</v>
      </c>
      <c r="I86" s="6">
        <f t="shared" si="6"/>
        <v>1</v>
      </c>
      <c r="J86" s="6">
        <f t="shared" si="7"/>
        <v>1</v>
      </c>
    </row>
    <row r="87" spans="1:10" ht="16.5" thickTop="1" thickBot="1" x14ac:dyDescent="0.3">
      <c r="A87" s="2">
        <v>85</v>
      </c>
      <c r="B87" s="12">
        <f>IF(A87&gt;'Ennemis - stats de base'!$F$3,Sucette!B86*1,$B$3*($N$14^A87))</f>
        <v>300.00000000000148</v>
      </c>
      <c r="C87" s="12">
        <f>IF(A87&gt;'Ennemis - stats de base'!$F$3,Sucette!C86*1,$C$3*($N$20^A87))</f>
        <v>19.999999999999986</v>
      </c>
      <c r="G87" s="19">
        <f t="shared" si="4"/>
        <v>1</v>
      </c>
      <c r="H87" s="19">
        <f t="shared" si="5"/>
        <v>1</v>
      </c>
      <c r="I87" s="6">
        <f t="shared" si="6"/>
        <v>1</v>
      </c>
      <c r="J87" s="6">
        <f t="shared" si="7"/>
        <v>1</v>
      </c>
    </row>
    <row r="88" spans="1:10" ht="16.5" thickTop="1" thickBot="1" x14ac:dyDescent="0.3">
      <c r="A88" s="2">
        <v>86</v>
      </c>
      <c r="B88" s="12">
        <f>IF(A88&gt;'Ennemis - stats de base'!$F$3,Sucette!B87*1,$B$3*($N$14^A88))</f>
        <v>300.00000000000148</v>
      </c>
      <c r="C88" s="12">
        <f>IF(A88&gt;'Ennemis - stats de base'!$F$3,Sucette!C87*1,$C$3*($N$20^A88))</f>
        <v>19.999999999999986</v>
      </c>
      <c r="G88" s="19">
        <f t="shared" si="4"/>
        <v>1</v>
      </c>
      <c r="H88" s="19">
        <f t="shared" si="5"/>
        <v>1</v>
      </c>
      <c r="I88" s="6">
        <f t="shared" si="6"/>
        <v>1</v>
      </c>
      <c r="J88" s="6">
        <f t="shared" si="7"/>
        <v>1</v>
      </c>
    </row>
    <row r="89" spans="1:10" ht="16.5" thickTop="1" thickBot="1" x14ac:dyDescent="0.3">
      <c r="A89" s="2">
        <v>87</v>
      </c>
      <c r="B89" s="12">
        <f>IF(A89&gt;'Ennemis - stats de base'!$F$3,Sucette!B88*1,$B$3*($N$14^A89))</f>
        <v>300.00000000000148</v>
      </c>
      <c r="C89" s="12">
        <f>IF(A89&gt;'Ennemis - stats de base'!$F$3,Sucette!C88*1,$C$3*($N$20^A89))</f>
        <v>19.999999999999986</v>
      </c>
      <c r="G89" s="19">
        <f t="shared" si="4"/>
        <v>1</v>
      </c>
      <c r="H89" s="19">
        <f t="shared" si="5"/>
        <v>1</v>
      </c>
      <c r="I89" s="6">
        <f t="shared" si="6"/>
        <v>1</v>
      </c>
      <c r="J89" s="6">
        <f t="shared" si="7"/>
        <v>1</v>
      </c>
    </row>
    <row r="90" spans="1:10" ht="16.5" thickTop="1" thickBot="1" x14ac:dyDescent="0.3">
      <c r="A90" s="2">
        <v>88</v>
      </c>
      <c r="B90" s="12">
        <f>IF(A90&gt;'Ennemis - stats de base'!$F$3,Sucette!B89*1,$B$3*($N$14^A90))</f>
        <v>300.00000000000148</v>
      </c>
      <c r="C90" s="12">
        <f>IF(A90&gt;'Ennemis - stats de base'!$F$3,Sucette!C89*1,$C$3*($N$20^A90))</f>
        <v>19.999999999999986</v>
      </c>
      <c r="G90" s="19">
        <f t="shared" si="4"/>
        <v>1</v>
      </c>
      <c r="H90" s="19">
        <f t="shared" si="5"/>
        <v>1</v>
      </c>
      <c r="I90" s="6">
        <f t="shared" si="6"/>
        <v>1</v>
      </c>
      <c r="J90" s="6">
        <f t="shared" si="7"/>
        <v>1</v>
      </c>
    </row>
    <row r="91" spans="1:10" ht="16.5" thickTop="1" thickBot="1" x14ac:dyDescent="0.3">
      <c r="A91" s="2">
        <v>89</v>
      </c>
      <c r="B91" s="12">
        <f>IF(A91&gt;'Ennemis - stats de base'!$F$3,Sucette!B90*1,$B$3*($N$14^A91))</f>
        <v>300.00000000000148</v>
      </c>
      <c r="C91" s="12">
        <f>IF(A91&gt;'Ennemis - stats de base'!$F$3,Sucette!C90*1,$C$3*($N$20^A91))</f>
        <v>19.999999999999986</v>
      </c>
      <c r="G91" s="19">
        <f t="shared" si="4"/>
        <v>1</v>
      </c>
      <c r="H91" s="19">
        <f t="shared" si="5"/>
        <v>1</v>
      </c>
      <c r="I91" s="6">
        <f t="shared" si="6"/>
        <v>1</v>
      </c>
      <c r="J91" s="6">
        <f t="shared" si="7"/>
        <v>1</v>
      </c>
    </row>
    <row r="92" spans="1:10" ht="16.5" thickTop="1" thickBot="1" x14ac:dyDescent="0.3">
      <c r="A92" s="2">
        <v>90</v>
      </c>
      <c r="B92" s="12">
        <f>IF(A92&gt;'Ennemis - stats de base'!$F$3,Sucette!B91*1,$B$3*($N$14^A92))</f>
        <v>300.00000000000148</v>
      </c>
      <c r="C92" s="12">
        <f>IF(A92&gt;'Ennemis - stats de base'!$F$3,Sucette!C91*1,$C$3*($N$20^A92))</f>
        <v>19.999999999999986</v>
      </c>
      <c r="G92" s="19">
        <f t="shared" si="4"/>
        <v>1</v>
      </c>
      <c r="H92" s="19">
        <f t="shared" si="5"/>
        <v>1</v>
      </c>
      <c r="I92" s="6">
        <f t="shared" si="6"/>
        <v>1</v>
      </c>
      <c r="J92" s="6">
        <f t="shared" si="7"/>
        <v>1</v>
      </c>
    </row>
    <row r="93" spans="1:10" ht="16.5" thickTop="1" thickBot="1" x14ac:dyDescent="0.3">
      <c r="A93" s="2">
        <v>91</v>
      </c>
      <c r="B93" s="12">
        <f>IF(A93&gt;'Ennemis - stats de base'!$F$3,Sucette!B92*1,$B$3*($N$14^A93))</f>
        <v>300.00000000000148</v>
      </c>
      <c r="C93" s="12">
        <f>IF(A93&gt;'Ennemis - stats de base'!$F$3,Sucette!C92*1,$C$3*($N$20^A93))</f>
        <v>19.999999999999986</v>
      </c>
      <c r="G93" s="19">
        <f t="shared" si="4"/>
        <v>1</v>
      </c>
      <c r="H93" s="19">
        <f t="shared" si="5"/>
        <v>1</v>
      </c>
      <c r="I93" s="6">
        <f t="shared" si="6"/>
        <v>1</v>
      </c>
      <c r="J93" s="6">
        <f t="shared" si="7"/>
        <v>1</v>
      </c>
    </row>
    <row r="94" spans="1:10" ht="16.5" thickTop="1" thickBot="1" x14ac:dyDescent="0.3">
      <c r="A94" s="2">
        <v>92</v>
      </c>
      <c r="B94" s="12">
        <f>IF(A94&gt;'Ennemis - stats de base'!$F$3,Sucette!B93*1,$B$3*($N$14^A94))</f>
        <v>300.00000000000148</v>
      </c>
      <c r="C94" s="12">
        <f>IF(A94&gt;'Ennemis - stats de base'!$F$3,Sucette!C93*1,$C$3*($N$20^A94))</f>
        <v>19.999999999999986</v>
      </c>
      <c r="G94" s="19">
        <f t="shared" si="4"/>
        <v>1</v>
      </c>
      <c r="H94" s="19">
        <f t="shared" si="5"/>
        <v>1</v>
      </c>
      <c r="I94" s="6">
        <f t="shared" si="6"/>
        <v>1</v>
      </c>
      <c r="J94" s="6">
        <f t="shared" si="7"/>
        <v>1</v>
      </c>
    </row>
    <row r="95" spans="1:10" ht="16.5" thickTop="1" thickBot="1" x14ac:dyDescent="0.3">
      <c r="A95" s="2">
        <v>93</v>
      </c>
      <c r="B95" s="12">
        <f>IF(A95&gt;'Ennemis - stats de base'!$F$3,Sucette!B94*1,$B$3*($N$14^A95))</f>
        <v>300.00000000000148</v>
      </c>
      <c r="C95" s="12">
        <f>IF(A95&gt;'Ennemis - stats de base'!$F$3,Sucette!C94*1,$C$3*($N$20^A95))</f>
        <v>19.999999999999986</v>
      </c>
      <c r="G95" s="19">
        <f t="shared" si="4"/>
        <v>1</v>
      </c>
      <c r="H95" s="19">
        <f t="shared" si="5"/>
        <v>1</v>
      </c>
      <c r="I95" s="6">
        <f t="shared" si="6"/>
        <v>1</v>
      </c>
      <c r="J95" s="6">
        <f t="shared" si="7"/>
        <v>1</v>
      </c>
    </row>
    <row r="96" spans="1:10" ht="16.5" thickTop="1" thickBot="1" x14ac:dyDescent="0.3">
      <c r="A96" s="2">
        <v>94</v>
      </c>
      <c r="B96" s="12">
        <f>IF(A96&gt;'Ennemis - stats de base'!$F$3,Sucette!B95*1,$B$3*($N$14^A96))</f>
        <v>300.00000000000148</v>
      </c>
      <c r="C96" s="12">
        <f>IF(A96&gt;'Ennemis - stats de base'!$F$3,Sucette!C95*1,$C$3*($N$20^A96))</f>
        <v>19.999999999999986</v>
      </c>
      <c r="G96" s="19">
        <f t="shared" si="4"/>
        <v>1</v>
      </c>
      <c r="H96" s="19">
        <f t="shared" si="5"/>
        <v>1</v>
      </c>
      <c r="I96" s="6">
        <f t="shared" si="6"/>
        <v>1</v>
      </c>
      <c r="J96" s="6">
        <f t="shared" si="7"/>
        <v>1</v>
      </c>
    </row>
    <row r="97" spans="1:10" ht="16.5" thickTop="1" thickBot="1" x14ac:dyDescent="0.3">
      <c r="A97" s="2">
        <v>95</v>
      </c>
      <c r="B97" s="12">
        <f>IF(A97&gt;'Ennemis - stats de base'!$F$3,Sucette!B96*1,$B$3*($N$14^A97))</f>
        <v>300.00000000000148</v>
      </c>
      <c r="C97" s="12">
        <f>IF(A97&gt;'Ennemis - stats de base'!$F$3,Sucette!C96*1,$C$3*($N$20^A97))</f>
        <v>19.999999999999986</v>
      </c>
      <c r="G97" s="19">
        <f t="shared" si="4"/>
        <v>1</v>
      </c>
      <c r="H97" s="19">
        <f t="shared" si="5"/>
        <v>1</v>
      </c>
      <c r="I97" s="6">
        <f t="shared" si="6"/>
        <v>1</v>
      </c>
      <c r="J97" s="6">
        <f t="shared" si="7"/>
        <v>1</v>
      </c>
    </row>
    <row r="98" spans="1:10" ht="16.5" thickTop="1" thickBot="1" x14ac:dyDescent="0.3">
      <c r="A98" s="2">
        <v>96</v>
      </c>
      <c r="B98" s="12">
        <f>IF(A98&gt;'Ennemis - stats de base'!$F$3,Sucette!B97*1,$B$3*($N$14^A98))</f>
        <v>300.00000000000148</v>
      </c>
      <c r="C98" s="12">
        <f>IF(A98&gt;'Ennemis - stats de base'!$F$3,Sucette!C97*1,$C$3*($N$20^A98))</f>
        <v>19.999999999999986</v>
      </c>
      <c r="G98" s="19">
        <f t="shared" si="4"/>
        <v>1</v>
      </c>
      <c r="H98" s="19">
        <f t="shared" si="5"/>
        <v>1</v>
      </c>
      <c r="I98" s="6">
        <f t="shared" si="6"/>
        <v>1</v>
      </c>
      <c r="J98" s="6">
        <f t="shared" si="7"/>
        <v>1</v>
      </c>
    </row>
    <row r="99" spans="1:10" ht="16.5" thickTop="1" thickBot="1" x14ac:dyDescent="0.3">
      <c r="A99" s="2">
        <v>97</v>
      </c>
      <c r="B99" s="12">
        <f>IF(A99&gt;'Ennemis - stats de base'!$F$3,Sucette!B98*1,$B$3*($N$14^A99))</f>
        <v>300.00000000000148</v>
      </c>
      <c r="C99" s="12">
        <f>IF(A99&gt;'Ennemis - stats de base'!$F$3,Sucette!C98*1,$C$3*($N$20^A99))</f>
        <v>19.999999999999986</v>
      </c>
      <c r="G99" s="19">
        <f t="shared" si="4"/>
        <v>1</v>
      </c>
      <c r="H99" s="19">
        <f t="shared" si="5"/>
        <v>1</v>
      </c>
      <c r="I99" s="6">
        <f t="shared" si="6"/>
        <v>1</v>
      </c>
      <c r="J99" s="6">
        <f t="shared" si="7"/>
        <v>1</v>
      </c>
    </row>
    <row r="100" spans="1:10" ht="16.5" thickTop="1" thickBot="1" x14ac:dyDescent="0.3">
      <c r="A100" s="2">
        <v>98</v>
      </c>
      <c r="B100" s="12">
        <f>IF(A100&gt;'Ennemis - stats de base'!$F$3,Sucette!B99*1,$B$3*($N$14^A100))</f>
        <v>300.00000000000148</v>
      </c>
      <c r="C100" s="12">
        <f>IF(A100&gt;'Ennemis - stats de base'!$F$3,Sucette!C99*1,$C$3*($N$20^A100))</f>
        <v>19.999999999999986</v>
      </c>
      <c r="G100" s="19">
        <f t="shared" si="4"/>
        <v>1</v>
      </c>
      <c r="H100" s="19">
        <f t="shared" si="5"/>
        <v>1</v>
      </c>
      <c r="I100" s="6">
        <f t="shared" si="6"/>
        <v>1</v>
      </c>
      <c r="J100" s="6">
        <f t="shared" si="7"/>
        <v>1</v>
      </c>
    </row>
    <row r="101" spans="1:10" ht="16.5" thickTop="1" thickBot="1" x14ac:dyDescent="0.3">
      <c r="A101" s="2">
        <v>99</v>
      </c>
      <c r="B101" s="12">
        <f>IF(A101&gt;'Ennemis - stats de base'!$F$3,Sucette!B100*1,$B$3*($N$14^A101))</f>
        <v>300.00000000000148</v>
      </c>
      <c r="C101" s="12">
        <f>IF(A101&gt;'Ennemis - stats de base'!$F$3,Sucette!C100*1,$C$3*($N$20^A101))</f>
        <v>19.999999999999986</v>
      </c>
      <c r="G101" s="19">
        <f t="shared" si="4"/>
        <v>1</v>
      </c>
      <c r="H101" s="19">
        <f t="shared" si="5"/>
        <v>1</v>
      </c>
      <c r="I101" s="6">
        <f t="shared" si="6"/>
        <v>1</v>
      </c>
      <c r="J101"/>
    </row>
    <row r="102" spans="1:10" ht="16.5" thickTop="1" thickBot="1" x14ac:dyDescent="0.3">
      <c r="A102" s="2">
        <v>100</v>
      </c>
      <c r="B102" s="12">
        <f>IF(A102&gt;'Ennemis - stats de base'!$F$3,Sucette!B101*1,$B$3*($N$14^A102))</f>
        <v>300.00000000000148</v>
      </c>
      <c r="C102" s="12">
        <f>IF(A102&gt;'Ennemis - stats de base'!$F$3,Sucette!C101*1,$C$3*($N$20^A102))</f>
        <v>19.999999999999986</v>
      </c>
      <c r="G102" s="19">
        <f t="shared" si="4"/>
        <v>1</v>
      </c>
      <c r="H102" s="19">
        <f t="shared" si="5"/>
        <v>1</v>
      </c>
      <c r="I102" s="6">
        <f t="shared" si="6"/>
        <v>1</v>
      </c>
      <c r="J102"/>
    </row>
    <row r="103" spans="1:10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C3" sqref="C3"/>
    </sheetView>
  </sheetViews>
  <sheetFormatPr defaultColWidth="11.42578125" defaultRowHeight="15" x14ac:dyDescent="0.25"/>
  <cols>
    <col min="1" max="1" width="11.5703125" style="1"/>
    <col min="2" max="2" width="22.7109375" style="7" customWidth="1"/>
    <col min="3" max="3" width="22.85546875" style="9" customWidth="1"/>
    <col min="4" max="4" width="7.7109375" customWidth="1"/>
    <col min="5" max="5" width="14" style="1" customWidth="1"/>
    <col min="6" max="6" width="14.7109375" style="1" customWidth="1"/>
    <col min="7" max="9" width="11.5703125" style="4"/>
    <col min="10" max="10" width="0" style="4" hidden="1" customWidth="1"/>
    <col min="11" max="11" width="23.28515625" style="1" customWidth="1"/>
    <col min="12" max="12" width="19.7109375" hidden="1" customWidth="1"/>
    <col min="13" max="13" width="18.42578125" customWidth="1"/>
  </cols>
  <sheetData>
    <row r="1" spans="1:14" ht="15.75" thickBot="1" x14ac:dyDescent="0.3"/>
    <row r="2" spans="1:14" ht="16.5" thickTop="1" thickBot="1" x14ac:dyDescent="0.3">
      <c r="A2" s="2" t="s">
        <v>10</v>
      </c>
      <c r="B2" s="8" t="s">
        <v>97</v>
      </c>
      <c r="C2" s="10" t="s">
        <v>98</v>
      </c>
      <c r="E2" s="20" t="s">
        <v>29</v>
      </c>
      <c r="F2" s="20" t="s">
        <v>30</v>
      </c>
      <c r="G2" s="17" t="s">
        <v>18</v>
      </c>
      <c r="H2" s="17" t="s">
        <v>19</v>
      </c>
      <c r="I2" s="15" t="s">
        <v>7</v>
      </c>
      <c r="J2" s="15" t="s">
        <v>33</v>
      </c>
      <c r="K2" s="2" t="s">
        <v>31</v>
      </c>
      <c r="L2" s="2" t="s">
        <v>32</v>
      </c>
      <c r="M2" s="21"/>
    </row>
    <row r="3" spans="1:14" ht="16.5" thickTop="1" thickBot="1" x14ac:dyDescent="0.3">
      <c r="A3" s="2">
        <v>1</v>
      </c>
      <c r="B3" s="11">
        <f>'Ennemis - stats de base'!B4</f>
        <v>20</v>
      </c>
      <c r="C3" s="12">
        <f>'Ennemis - stats de base'!D4</f>
        <v>2</v>
      </c>
      <c r="E3" s="27">
        <f>ROUND(MAX(B:B),0)</f>
        <v>800</v>
      </c>
      <c r="F3" s="20">
        <f>ROUND(MAX(C:C),0)</f>
        <v>10</v>
      </c>
      <c r="G3" s="17">
        <f>(B3/MAX(B:B))</f>
        <v>2.5000000000000036E-2</v>
      </c>
      <c r="H3" s="17">
        <f>(C3/MAX(C:C))</f>
        <v>0.20000000000000015</v>
      </c>
      <c r="I3" s="16">
        <f>(G3+H3)/2</f>
        <v>0.1125000000000001</v>
      </c>
      <c r="J3" s="16">
        <f>(G3+H3)/2</f>
        <v>0.1125000000000001</v>
      </c>
      <c r="K3" s="6">
        <f>AVERAGE(I3:I102)</f>
        <v>0.75671040959705171</v>
      </c>
      <c r="L3" s="6">
        <f>AVERAGE(J3:J102)</f>
        <v>0.75671040959705171</v>
      </c>
      <c r="M3" s="22"/>
    </row>
    <row r="4" spans="1:14" ht="16.5" thickTop="1" thickBot="1" x14ac:dyDescent="0.3">
      <c r="A4" s="2">
        <v>2</v>
      </c>
      <c r="B4" s="11">
        <f>IF(A4&gt;'Ennemis - stats de base'!$F$4,Gelée!B3,$B$3*($N$13^A4))</f>
        <v>24.050992075936698</v>
      </c>
      <c r="C4" s="12">
        <f>IF(A4&gt;'Ennemis - stats de base'!$F$4,Gelée!C3*1,$C$3*($N$19^A4))</f>
        <v>2.1675967734687362</v>
      </c>
      <c r="G4" s="17">
        <f t="shared" ref="G4:G67" si="0">(B4/MAX(B:B))</f>
        <v>3.0063740094920913E-2</v>
      </c>
      <c r="H4" s="17">
        <f t="shared" ref="H4:H67" si="1">(C4/MAX(C:C))</f>
        <v>0.21675967734687379</v>
      </c>
      <c r="I4" s="16">
        <f t="shared" ref="I4:I67" si="2">(G4+H4)/2</f>
        <v>0.12341170872089735</v>
      </c>
      <c r="J4" s="16">
        <f t="shared" ref="J4:J67" si="3">(G4+H4)/2</f>
        <v>0.12341170872089735</v>
      </c>
    </row>
    <row r="5" spans="1:14" ht="16.5" thickTop="1" thickBot="1" x14ac:dyDescent="0.3">
      <c r="A5" s="2">
        <v>3</v>
      </c>
      <c r="B5" s="11">
        <f>IF(A5&gt;'Ennemis - stats de base'!$F$4,Gelée!B4,$B$3*($N$13^A5))</f>
        <v>26.374515780975006</v>
      </c>
      <c r="C5" s="12">
        <f>IF(A5&gt;'Ennemis - stats de base'!$F$4,Gelée!C4*1,$C$3*($N$19^A5))</f>
        <v>2.2565904506989507</v>
      </c>
      <c r="G5" s="17">
        <f t="shared" si="0"/>
        <v>3.2968144726218805E-2</v>
      </c>
      <c r="H5" s="17">
        <f t="shared" si="1"/>
        <v>0.22565904506989523</v>
      </c>
      <c r="I5" s="16">
        <f t="shared" si="2"/>
        <v>0.12931359489805702</v>
      </c>
      <c r="J5" s="16">
        <f t="shared" si="3"/>
        <v>0.12931359489805702</v>
      </c>
    </row>
    <row r="6" spans="1:14" ht="16.5" thickTop="1" thickBot="1" x14ac:dyDescent="0.3">
      <c r="A6" s="2">
        <v>4</v>
      </c>
      <c r="B6" s="11">
        <f>IF(A6&gt;'Ennemis - stats de base'!$F$4,Gelée!B5,$B$3*($N$13^A6))</f>
        <v>28.92251099183849</v>
      </c>
      <c r="C6" s="12">
        <f>IF(A6&gt;'Ennemis - stats de base'!$F$4,Gelée!C5*1,$C$3*($N$19^A6))</f>
        <v>2.3492378861760379</v>
      </c>
      <c r="G6" s="17">
        <f t="shared" si="0"/>
        <v>3.6153138739798162E-2</v>
      </c>
      <c r="H6" s="17">
        <f t="shared" si="1"/>
        <v>0.23492378861760396</v>
      </c>
      <c r="I6" s="16">
        <f t="shared" si="2"/>
        <v>0.13553846367870107</v>
      </c>
      <c r="J6" s="16">
        <f t="shared" si="3"/>
        <v>0.13553846367870107</v>
      </c>
      <c r="L6" s="21"/>
      <c r="M6" s="21"/>
    </row>
    <row r="7" spans="1:14" ht="16.5" thickTop="1" thickBot="1" x14ac:dyDescent="0.3">
      <c r="A7" s="2">
        <v>5</v>
      </c>
      <c r="B7" s="11">
        <f>IF(A7&gt;'Ennemis - stats de base'!$F$4,Gelée!B6,$B$3*($N$13^A7))</f>
        <v>31.716663502744858</v>
      </c>
      <c r="C7" s="12">
        <f>IF(A7&gt;'Ennemis - stats de base'!$F$4,Gelée!C6*1,$C$3*($N$19^A7))</f>
        <v>2.4456890899877033</v>
      </c>
      <c r="G7" s="17">
        <f t="shared" si="0"/>
        <v>3.9645829378431127E-2</v>
      </c>
      <c r="H7" s="17">
        <f t="shared" si="1"/>
        <v>0.24456890899877051</v>
      </c>
      <c r="I7" s="16">
        <f t="shared" si="2"/>
        <v>0.14210736918860081</v>
      </c>
      <c r="J7" s="16">
        <f t="shared" si="3"/>
        <v>0.14210736918860081</v>
      </c>
      <c r="L7" s="21"/>
      <c r="M7" s="21"/>
    </row>
    <row r="8" spans="1:14" ht="16.5" thickTop="1" thickBot="1" x14ac:dyDescent="0.3">
      <c r="A8" s="2">
        <v>6</v>
      </c>
      <c r="B8" s="11">
        <f>IF(A8&gt;'Ennemis - stats de base'!$F$4,Gelée!B7,$B$3*($N$13^A8))</f>
        <v>34.780754134044976</v>
      </c>
      <c r="C8" s="12">
        <f>IF(A8&gt;'Ennemis - stats de base'!$F$4,Gelée!C7*1,$C$3*($N$19^A8))</f>
        <v>2.5461002310928471</v>
      </c>
      <c r="G8" s="17">
        <f t="shared" si="0"/>
        <v>4.3475942667556285E-2</v>
      </c>
      <c r="H8" s="17">
        <f t="shared" si="1"/>
        <v>0.25461002310928488</v>
      </c>
      <c r="I8" s="16">
        <f t="shared" si="2"/>
        <v>0.14904298288842058</v>
      </c>
      <c r="J8" s="16">
        <f t="shared" si="3"/>
        <v>0.14904298288842058</v>
      </c>
    </row>
    <row r="9" spans="1:14" ht="16.5" thickTop="1" thickBot="1" x14ac:dyDescent="0.3">
      <c r="A9" s="2">
        <v>7</v>
      </c>
      <c r="B9" s="11">
        <f>IF(A9&gt;'Ennemis - stats de base'!$F$4,Gelée!B8,$B$3*($N$13^A9))</f>
        <v>38.140861128983367</v>
      </c>
      <c r="C9" s="12">
        <f>IF(A9&gt;'Ennemis - stats de base'!$F$4,Gelée!C8*1,$C$3*($N$19^A9))</f>
        <v>2.6506338901825179</v>
      </c>
      <c r="G9" s="17">
        <f t="shared" si="0"/>
        <v>4.7676076411229278E-2</v>
      </c>
      <c r="H9" s="17">
        <f t="shared" si="1"/>
        <v>0.26506338901825199</v>
      </c>
      <c r="I9" s="16">
        <f t="shared" si="2"/>
        <v>0.15636973271474064</v>
      </c>
      <c r="J9" s="16">
        <f t="shared" si="3"/>
        <v>0.15636973271474064</v>
      </c>
    </row>
    <row r="10" spans="1:14" ht="16.5" thickTop="1" thickBot="1" x14ac:dyDescent="0.3">
      <c r="A10" s="2">
        <v>8</v>
      </c>
      <c r="B10" s="11">
        <f>IF(A10&gt;'Ennemis - stats de base'!$F$4,Gelée!B9,$B$3*($N$13^A10))</f>
        <v>41.825582103650916</v>
      </c>
      <c r="C10" s="12">
        <f>IF(A10&gt;'Ennemis - stats de base'!$F$4,Gelée!C9*1,$C$3*($N$19^A10))</f>
        <v>2.7594593229224293</v>
      </c>
      <c r="G10" s="17">
        <f t="shared" si="0"/>
        <v>5.2281977629563721E-2</v>
      </c>
      <c r="H10" s="17">
        <f t="shared" si="1"/>
        <v>0.27594593229224312</v>
      </c>
      <c r="I10" s="16">
        <f t="shared" si="2"/>
        <v>0.16411395496090342</v>
      </c>
      <c r="J10" s="16">
        <f t="shared" si="3"/>
        <v>0.16411395496090342</v>
      </c>
      <c r="M10" s="45" t="s">
        <v>95</v>
      </c>
      <c r="N10" s="30">
        <f>'Ennemis - stats de base'!C4</f>
        <v>800</v>
      </c>
    </row>
    <row r="11" spans="1:14" ht="16.5" thickTop="1" thickBot="1" x14ac:dyDescent="0.3">
      <c r="A11" s="2">
        <v>9</v>
      </c>
      <c r="B11" s="11">
        <f>IF(A11&gt;'Ennemis - stats de base'!$F$4,Gelée!B10,$B$3*($N$13^A11))</f>
        <v>45.86627743912905</v>
      </c>
      <c r="C11" s="12">
        <f>IF(A11&gt;'Ennemis - stats de base'!$F$4,Gelée!C10*1,$C$3*($N$19^A11))</f>
        <v>2.8727527340032553</v>
      </c>
      <c r="G11" s="17">
        <f t="shared" si="0"/>
        <v>5.7332846798911395E-2</v>
      </c>
      <c r="H11" s="17">
        <f t="shared" si="1"/>
        <v>0.28727527340032571</v>
      </c>
      <c r="I11" s="16">
        <f t="shared" si="2"/>
        <v>0.17230406009961854</v>
      </c>
      <c r="J11" s="16">
        <f t="shared" si="3"/>
        <v>0.17230406009961854</v>
      </c>
      <c r="M11" s="45" t="s">
        <v>106</v>
      </c>
      <c r="N11" s="30">
        <f>'Ennemis - stats de base'!B4</f>
        <v>20</v>
      </c>
    </row>
    <row r="12" spans="1:14" ht="16.5" thickTop="1" thickBot="1" x14ac:dyDescent="0.3">
      <c r="A12" s="2">
        <v>10</v>
      </c>
      <c r="B12" s="11">
        <f>IF(A12&gt;'Ennemis - stats de base'!$F$4,Gelée!B11,$B$3*($N$13^A12))</f>
        <v>50.297337187317403</v>
      </c>
      <c r="C12" s="12">
        <f>IF(A12&gt;'Ennemis - stats de base'!$F$4,Gelée!C11*1,$C$3*($N$19^A12))</f>
        <v>2.9906975624424406</v>
      </c>
      <c r="G12" s="17">
        <f t="shared" si="0"/>
        <v>6.2871671484146838E-2</v>
      </c>
      <c r="H12" s="17">
        <f t="shared" si="1"/>
        <v>0.29906975624424426</v>
      </c>
      <c r="I12" s="16">
        <f t="shared" si="2"/>
        <v>0.18097071386419555</v>
      </c>
      <c r="J12" s="16">
        <f t="shared" si="3"/>
        <v>0.18097071386419555</v>
      </c>
      <c r="M12" s="45" t="s">
        <v>96</v>
      </c>
      <c r="N12" s="30">
        <f>'Ennemis - stats de base'!F4</f>
        <v>40</v>
      </c>
    </row>
    <row r="13" spans="1:14" ht="16.5" thickTop="1" thickBot="1" x14ac:dyDescent="0.3">
      <c r="A13" s="2">
        <v>11</v>
      </c>
      <c r="B13" s="11">
        <f>IF(A13&gt;'Ennemis - stats de base'!$F$4,Gelée!B12,$B$3*($N$13^A13))</f>
        <v>55.156473762060344</v>
      </c>
      <c r="C13" s="12">
        <f>IF(A13&gt;'Ennemis - stats de base'!$F$4,Gelée!C12*1,$C$3*($N$19^A13))</f>
        <v>3.113484778599473</v>
      </c>
      <c r="G13" s="17">
        <f t="shared" si="0"/>
        <v>6.8945592202575526E-2</v>
      </c>
      <c r="H13" s="17">
        <f t="shared" si="1"/>
        <v>0.31134847785994751</v>
      </c>
      <c r="I13" s="16">
        <f t="shared" si="2"/>
        <v>0.19014703503126151</v>
      </c>
      <c r="J13" s="16">
        <f t="shared" si="3"/>
        <v>0.19014703503126151</v>
      </c>
      <c r="M13" s="45" t="s">
        <v>100</v>
      </c>
      <c r="N13" s="30">
        <f>(N10/N11)^(1/N12)</f>
        <v>1.0966082271243613</v>
      </c>
    </row>
    <row r="14" spans="1:14" ht="16.5" thickTop="1" thickBot="1" x14ac:dyDescent="0.3">
      <c r="A14" s="2">
        <v>12</v>
      </c>
      <c r="B14" s="11">
        <f>IF(A14&gt;'Ennemis - stats de base'!$F$4,Gelée!B13,$B$3*($N$13^A14))</f>
        <v>60.485042906644338</v>
      </c>
      <c r="C14" s="12">
        <f>IF(A14&gt;'Ennemis - stats de base'!$F$4,Gelée!C13*1,$C$3*($N$19^A14))</f>
        <v>3.2413131933855244</v>
      </c>
      <c r="G14" s="17">
        <f t="shared" si="0"/>
        <v>7.5606303633305533E-2</v>
      </c>
      <c r="H14" s="17">
        <f t="shared" si="1"/>
        <v>0.32413131933855266</v>
      </c>
      <c r="I14" s="16">
        <f t="shared" si="2"/>
        <v>0.19986881148592911</v>
      </c>
      <c r="J14" s="16">
        <f t="shared" si="3"/>
        <v>0.19986881148592911</v>
      </c>
      <c r="L14" s="1"/>
    </row>
    <row r="15" spans="1:14" ht="16.5" thickTop="1" thickBot="1" x14ac:dyDescent="0.3">
      <c r="A15" s="2">
        <v>13</v>
      </c>
      <c r="B15" s="11">
        <f>IF(A15&gt;'Ennemis - stats de base'!$F$4,Gelée!B14,$B$3*($N$13^A15))</f>
        <v>66.328395669396187</v>
      </c>
      <c r="C15" s="12">
        <f>IF(A15&gt;'Ennemis - stats de base'!$F$4,Gelée!C14*1,$C$3*($N$19^A15))</f>
        <v>3.3743897801681202</v>
      </c>
      <c r="G15" s="17">
        <f t="shared" si="0"/>
        <v>8.2910494586745348E-2</v>
      </c>
      <c r="H15" s="17">
        <f t="shared" si="1"/>
        <v>0.33743897801681227</v>
      </c>
      <c r="I15" s="16">
        <f t="shared" si="2"/>
        <v>0.2101747363017788</v>
      </c>
      <c r="J15" s="16">
        <f t="shared" si="3"/>
        <v>0.2101747363017788</v>
      </c>
    </row>
    <row r="16" spans="1:14" ht="16.5" thickTop="1" thickBot="1" x14ac:dyDescent="0.3">
      <c r="A16" s="2">
        <v>14</v>
      </c>
      <c r="B16" s="11">
        <f>IF(A16&gt;'Ennemis - stats de base'!$F$4,Gelée!B15,$B$3*($N$13^A16))</f>
        <v>72.736264383019716</v>
      </c>
      <c r="C16" s="12">
        <f>IF(A16&gt;'Ennemis - stats de base'!$F$4,Gelée!C15*1,$C$3*($N$19^A16))</f>
        <v>3.5129300098920542</v>
      </c>
      <c r="G16" s="17">
        <f t="shared" si="0"/>
        <v>9.0920330478774777E-2</v>
      </c>
      <c r="H16" s="17">
        <f t="shared" si="1"/>
        <v>0.35129300098920568</v>
      </c>
      <c r="I16" s="16">
        <f t="shared" si="2"/>
        <v>0.22110666573399024</v>
      </c>
      <c r="J16" s="16">
        <f t="shared" si="3"/>
        <v>0.22110666573399024</v>
      </c>
      <c r="M16" s="45" t="s">
        <v>104</v>
      </c>
      <c r="N16" s="30">
        <f>'Ennemis - stats de base'!E4</f>
        <v>10</v>
      </c>
    </row>
    <row r="17" spans="1:14" ht="16.5" thickTop="1" thickBot="1" x14ac:dyDescent="0.3">
      <c r="A17" s="2">
        <v>15</v>
      </c>
      <c r="B17" s="11">
        <f>IF(A17&gt;'Ennemis - stats de base'!$F$4,Gelée!B16,$B$3*($N$13^A17))</f>
        <v>79.763185932712076</v>
      </c>
      <c r="C17" s="12">
        <f>IF(A17&gt;'Ennemis - stats de base'!$F$4,Gelée!C16*1,$C$3*($N$19^A17))</f>
        <v>3.6571581999591478</v>
      </c>
      <c r="G17" s="17">
        <f t="shared" si="0"/>
        <v>9.9703982415890235E-2</v>
      </c>
      <c r="H17" s="17">
        <f t="shared" si="1"/>
        <v>0.36571581999591501</v>
      </c>
      <c r="I17" s="16">
        <f t="shared" si="2"/>
        <v>0.23270990120590263</v>
      </c>
      <c r="J17" s="16">
        <f t="shared" si="3"/>
        <v>0.23270990120590263</v>
      </c>
      <c r="M17" s="45" t="s">
        <v>105</v>
      </c>
      <c r="N17" s="30">
        <f>'Ennemis - stats de base'!D4</f>
        <v>2</v>
      </c>
    </row>
    <row r="18" spans="1:14" ht="16.5" thickTop="1" thickBot="1" x14ac:dyDescent="0.3">
      <c r="A18" s="2">
        <v>16</v>
      </c>
      <c r="B18" s="11">
        <f>IF(A18&gt;'Ennemis - stats de base'!$F$4,Gelée!B17,$B$3*($N$13^A18))</f>
        <v>87.468965915462192</v>
      </c>
      <c r="C18" s="12">
        <f>IF(A18&gt;'Ennemis - stats de base'!$F$4,Gelée!C17*1,$C$3*($N$19^A18))</f>
        <v>3.8073078774317559</v>
      </c>
      <c r="G18" s="17">
        <f t="shared" si="0"/>
        <v>0.10933620739432789</v>
      </c>
      <c r="H18" s="17">
        <f t="shared" si="1"/>
        <v>0.38073078774317587</v>
      </c>
      <c r="I18" s="16">
        <f t="shared" si="2"/>
        <v>0.24503349756875187</v>
      </c>
      <c r="J18" s="16">
        <f t="shared" si="3"/>
        <v>0.24503349756875187</v>
      </c>
      <c r="M18" s="45" t="s">
        <v>96</v>
      </c>
      <c r="N18" s="30">
        <f>'Ennemis - stats de base'!F4</f>
        <v>40</v>
      </c>
    </row>
    <row r="19" spans="1:14" ht="16.5" thickTop="1" thickBot="1" x14ac:dyDescent="0.3">
      <c r="A19" s="2">
        <v>17</v>
      </c>
      <c r="B19" s="11">
        <f>IF(A19&gt;'Ennemis - stats de base'!$F$4,Gelée!B18,$B$3*($N$13^A19))</f>
        <v>95.919187640956181</v>
      </c>
      <c r="C19" s="12">
        <f>IF(A19&gt;'Ennemis - stats de base'!$F$4,Gelée!C18*1,$C$3*($N$19^A19))</f>
        <v>3.9636221571480896</v>
      </c>
      <c r="G19" s="17">
        <f t="shared" si="0"/>
        <v>0.11989898455119539</v>
      </c>
      <c r="H19" s="17">
        <f t="shared" si="1"/>
        <v>0.39636221571480923</v>
      </c>
      <c r="I19" s="16">
        <f t="shared" si="2"/>
        <v>0.25813060013300232</v>
      </c>
      <c r="J19" s="16">
        <f t="shared" si="3"/>
        <v>0.25813060013300232</v>
      </c>
      <c r="M19" s="45" t="s">
        <v>100</v>
      </c>
      <c r="N19" s="30">
        <f>(N16/N17)^(1/N18)</f>
        <v>1.0410563801900299</v>
      </c>
    </row>
    <row r="20" spans="1:14" ht="16.5" thickTop="1" thickBot="1" x14ac:dyDescent="0.3">
      <c r="A20" s="2">
        <v>18</v>
      </c>
      <c r="B20" s="11">
        <f>IF(A20&gt;'Ennemis - stats de base'!$F$4,Gelée!B19,$B$3*($N$13^A20))</f>
        <v>105.18577030615791</v>
      </c>
      <c r="C20" s="12">
        <f>IF(A20&gt;'Ennemis - stats de base'!$F$4,Gelée!C19*1,$C$3*($N$19^A20))</f>
        <v>4.1263541353615887</v>
      </c>
      <c r="G20" s="17">
        <f t="shared" si="0"/>
        <v>0.13148221288269757</v>
      </c>
      <c r="H20" s="17">
        <f t="shared" si="1"/>
        <v>0.41263541353615918</v>
      </c>
      <c r="I20" s="16">
        <f t="shared" si="2"/>
        <v>0.27205881320942837</v>
      </c>
      <c r="J20" s="16">
        <f t="shared" si="3"/>
        <v>0.27205881320942837</v>
      </c>
    </row>
    <row r="21" spans="1:14" ht="16.5" thickTop="1" thickBot="1" x14ac:dyDescent="0.3">
      <c r="A21" s="2">
        <v>19</v>
      </c>
      <c r="B21" s="11">
        <f>IF(A21&gt;'Ennemis - stats de base'!$F$4,Gelée!B20,$B$3*($N$13^A21))</f>
        <v>115.34758109414612</v>
      </c>
      <c r="C21" s="12">
        <f>IF(A21&gt;'Ennemis - stats de base'!$F$4,Gelée!C20*1,$C$3*($N$19^A21))</f>
        <v>4.295767299541696</v>
      </c>
      <c r="G21" s="17">
        <f t="shared" si="0"/>
        <v>0.14418447636768286</v>
      </c>
      <c r="H21" s="17">
        <f t="shared" si="1"/>
        <v>0.4295767299541699</v>
      </c>
      <c r="I21" s="16">
        <f t="shared" si="2"/>
        <v>0.2868806031609264</v>
      </c>
      <c r="J21" s="16">
        <f t="shared" si="3"/>
        <v>0.2868806031609264</v>
      </c>
    </row>
    <row r="22" spans="1:14" ht="16.5" thickTop="1" thickBot="1" x14ac:dyDescent="0.3">
      <c r="A22" s="2">
        <v>20</v>
      </c>
      <c r="B22" s="11">
        <f>IF(A22&gt;'Ennemis - stats de base'!$F$4,Gelée!B21,$B$3*($N$13^A22))</f>
        <v>126.49110640673507</v>
      </c>
      <c r="C22" s="12">
        <f>IF(A22&gt;'Ennemis - stats de base'!$F$4,Gelée!C21*1,$C$3*($N$19^A22))</f>
        <v>4.4721359549995778</v>
      </c>
      <c r="G22" s="17">
        <f t="shared" si="0"/>
        <v>0.15811388300841905</v>
      </c>
      <c r="H22" s="17">
        <f t="shared" si="1"/>
        <v>0.44721359549995809</v>
      </c>
      <c r="I22" s="16">
        <f t="shared" si="2"/>
        <v>0.30266373925418855</v>
      </c>
      <c r="J22" s="16">
        <f t="shared" si="3"/>
        <v>0.30266373925418855</v>
      </c>
    </row>
    <row r="23" spans="1:14" ht="16.5" thickTop="1" thickBot="1" x14ac:dyDescent="0.3">
      <c r="A23" s="2">
        <v>21</v>
      </c>
      <c r="B23" s="11">
        <f>IF(A23&gt;'Ennemis - stats de base'!$F$4,Gelée!B22,$B$3*($N$13^A23))</f>
        <v>138.71118794368871</v>
      </c>
      <c r="C23" s="12">
        <f>IF(A23&gt;'Ennemis - stats de base'!$F$4,Gelée!C22*1,$C$3*($N$19^A23))</f>
        <v>4.6557456690295425</v>
      </c>
      <c r="G23" s="17">
        <f t="shared" si="0"/>
        <v>0.17338898492961113</v>
      </c>
      <c r="H23" s="17">
        <f t="shared" si="1"/>
        <v>0.46557456690295457</v>
      </c>
      <c r="I23" s="16">
        <f t="shared" si="2"/>
        <v>0.31948177591628285</v>
      </c>
      <c r="J23" s="16">
        <f t="shared" si="3"/>
        <v>0.31948177591628285</v>
      </c>
    </row>
    <row r="24" spans="1:14" ht="16.5" thickTop="1" thickBot="1" x14ac:dyDescent="0.3">
      <c r="A24" s="2">
        <v>22</v>
      </c>
      <c r="B24" s="11">
        <f>IF(A24&gt;'Ennemis - stats de base'!$F$4,Gelée!B23,$B$3*($N$13^A24))</f>
        <v>152.11182989324254</v>
      </c>
      <c r="C24" s="12">
        <f>IF(A24&gt;'Ennemis - stats de base'!$F$4,Gelée!C23*1,$C$3*($N$19^A24))</f>
        <v>4.846893733285305</v>
      </c>
      <c r="G24" s="17">
        <f t="shared" si="0"/>
        <v>0.19013978736655346</v>
      </c>
      <c r="H24" s="17">
        <f t="shared" si="1"/>
        <v>0.48468937332853085</v>
      </c>
      <c r="I24" s="16">
        <f t="shared" si="2"/>
        <v>0.33741458034754213</v>
      </c>
      <c r="J24" s="16">
        <f t="shared" si="3"/>
        <v>0.33741458034754213</v>
      </c>
    </row>
    <row r="25" spans="1:14" ht="16.5" thickTop="1" thickBot="1" x14ac:dyDescent="0.3">
      <c r="A25" s="2">
        <v>23</v>
      </c>
      <c r="B25" s="11">
        <f>IF(A25&gt;'Ennemis - stats de base'!$F$4,Gelée!B24,$B$3*($N$13^A25))</f>
        <v>166.80708410387115</v>
      </c>
      <c r="C25" s="12">
        <f>IF(A25&gt;'Ennemis - stats de base'!$F$4,Gelée!C24*1,$C$3*($N$19^A25))</f>
        <v>5.0458896451397406</v>
      </c>
      <c r="G25" s="17">
        <f t="shared" si="0"/>
        <v>0.20850885512983924</v>
      </c>
      <c r="H25" s="17">
        <f t="shared" si="1"/>
        <v>0.50458896451397439</v>
      </c>
      <c r="I25" s="16">
        <f t="shared" si="2"/>
        <v>0.35654890982190679</v>
      </c>
      <c r="J25" s="16">
        <f t="shared" si="3"/>
        <v>0.35654890982190679</v>
      </c>
    </row>
    <row r="26" spans="1:14" ht="16.5" thickTop="1" thickBot="1" x14ac:dyDescent="0.3">
      <c r="A26" s="2">
        <v>24</v>
      </c>
      <c r="B26" s="11">
        <f>IF(A26&gt;'Ennemis - stats de base'!$F$4,Gelée!B25,$B$3*($N$13^A26))</f>
        <v>182.92202077093037</v>
      </c>
      <c r="C26" s="12">
        <f>IF(A26&gt;'Ennemis - stats de base'!$F$4,Gelée!C25*1,$C$3*($N$19^A26))</f>
        <v>5.2530556088075322</v>
      </c>
      <c r="G26" s="17">
        <f t="shared" si="0"/>
        <v>0.22865252596366328</v>
      </c>
      <c r="H26" s="17">
        <f t="shared" si="1"/>
        <v>0.52530556088075364</v>
      </c>
      <c r="I26" s="16">
        <f t="shared" si="2"/>
        <v>0.37697904342220845</v>
      </c>
      <c r="J26" s="16">
        <f t="shared" si="3"/>
        <v>0.37697904342220845</v>
      </c>
    </row>
    <row r="27" spans="1:14" ht="16.5" thickTop="1" thickBot="1" x14ac:dyDescent="0.3">
      <c r="A27" s="2">
        <v>25</v>
      </c>
      <c r="B27" s="11">
        <f>IF(A27&gt;'Ennemis - stats de base'!$F$4,Gelée!B26,$B$3*($N$13^A27))</f>
        <v>200.59379289961555</v>
      </c>
      <c r="C27" s="12">
        <f>IF(A27&gt;'Ennemis - stats de base'!$F$4,Gelée!C26*1,$C$3*($N$19^A27))</f>
        <v>5.4687270570421038</v>
      </c>
      <c r="G27" s="17">
        <f t="shared" si="0"/>
        <v>0.25074224112451982</v>
      </c>
      <c r="H27" s="17">
        <f t="shared" si="1"/>
        <v>0.54687270570421076</v>
      </c>
      <c r="I27" s="16">
        <f t="shared" si="2"/>
        <v>0.39880747341436529</v>
      </c>
      <c r="J27" s="16">
        <f t="shared" si="3"/>
        <v>0.39880747341436529</v>
      </c>
    </row>
    <row r="28" spans="1:14" ht="16.5" thickTop="1" thickBot="1" x14ac:dyDescent="0.3">
      <c r="A28" s="2">
        <v>26</v>
      </c>
      <c r="B28" s="11">
        <f>IF(A28&gt;'Ennemis - stats de base'!$F$4,Gelée!B27,$B$3*($N$13^A28))</f>
        <v>219.97280360379875</v>
      </c>
      <c r="C28" s="12">
        <f>IF(A28&gt;'Ennemis - stats de base'!$F$4,Gelée!C27*1,$C$3*($N$19^A28))</f>
        <v>5.6932531942515272</v>
      </c>
      <c r="G28" s="17">
        <f t="shared" si="0"/>
        <v>0.27496600450474884</v>
      </c>
      <c r="H28" s="17">
        <f t="shared" si="1"/>
        <v>0.56932531942515308</v>
      </c>
      <c r="I28" s="16">
        <f t="shared" si="2"/>
        <v>0.42214566196495096</v>
      </c>
      <c r="J28" s="16">
        <f t="shared" si="3"/>
        <v>0.42214566196495096</v>
      </c>
    </row>
    <row r="29" spans="1:14" ht="16.5" thickTop="1" thickBot="1" x14ac:dyDescent="0.3">
      <c r="A29" s="2">
        <v>27</v>
      </c>
      <c r="B29" s="11">
        <f>IF(A29&gt;'Ennemis - stats de base'!$F$4,Gelée!B28,$B$3*($N$13^A29))</f>
        <v>241.22398617553705</v>
      </c>
      <c r="C29" s="12">
        <f>IF(A29&gt;'Ennemis - stats de base'!$F$4,Gelée!C28*1,$C$3*($N$19^A29))</f>
        <v>5.9269975619128203</v>
      </c>
      <c r="G29" s="17">
        <f t="shared" si="0"/>
        <v>0.30152998271942172</v>
      </c>
      <c r="H29" s="17">
        <f t="shared" si="1"/>
        <v>0.59269975619128246</v>
      </c>
      <c r="I29" s="16">
        <f t="shared" si="2"/>
        <v>0.44711486945535206</v>
      </c>
      <c r="J29" s="16">
        <f t="shared" si="3"/>
        <v>0.44711486945535206</v>
      </c>
    </row>
    <row r="30" spans="1:14" ht="16.5" thickTop="1" thickBot="1" x14ac:dyDescent="0.3">
      <c r="A30" s="2">
        <v>28</v>
      </c>
      <c r="B30" s="11">
        <f>IF(A30&gt;'Ennemis - stats de base'!$F$4,Gelée!B29,$B$3*($N$13^A30))</f>
        <v>264.52820781982712</v>
      </c>
      <c r="C30" s="12">
        <f>IF(A30&gt;'Ennemis - stats de base'!$F$4,Gelée!C29*1,$C$3*($N$19^A30))</f>
        <v>6.1703386272000937</v>
      </c>
      <c r="G30" s="17">
        <f t="shared" si="0"/>
        <v>0.33066025977478436</v>
      </c>
      <c r="H30" s="17">
        <f t="shared" si="1"/>
        <v>0.61703386272000982</v>
      </c>
      <c r="I30" s="16">
        <f t="shared" si="2"/>
        <v>0.47384706124739706</v>
      </c>
      <c r="J30" s="16">
        <f t="shared" si="3"/>
        <v>0.47384706124739706</v>
      </c>
    </row>
    <row r="31" spans="1:14" ht="16.5" thickTop="1" thickBot="1" x14ac:dyDescent="0.3">
      <c r="A31" s="2">
        <v>29</v>
      </c>
      <c r="B31" s="11">
        <f>IF(A31&gt;'Ennemis - stats de base'!$F$4,Gelée!B30,$B$3*($N$13^A31))</f>
        <v>290.08380900168527</v>
      </c>
      <c r="C31" s="12">
        <f>IF(A31&gt;'Ennemis - stats de base'!$F$4,Gelée!C30*1,$C$3*($N$19^A31))</f>
        <v>6.4236703957796477</v>
      </c>
      <c r="G31" s="17">
        <f t="shared" si="0"/>
        <v>0.36260476125210711</v>
      </c>
      <c r="H31" s="17">
        <f t="shared" si="1"/>
        <v>0.64236703957796526</v>
      </c>
      <c r="I31" s="16">
        <f t="shared" si="2"/>
        <v>0.50248590041503616</v>
      </c>
      <c r="J31" s="16">
        <f t="shared" si="3"/>
        <v>0.50248590041503616</v>
      </c>
    </row>
    <row r="32" spans="1:14" ht="16.5" thickTop="1" thickBot="1" x14ac:dyDescent="0.3">
      <c r="A32" s="2">
        <v>30</v>
      </c>
      <c r="B32" s="11">
        <f>IF(A32&gt;'Ennemis - stats de base'!$F$4,Gelée!B31,$B$3*($N$13^A32))</f>
        <v>318.10829150681991</v>
      </c>
      <c r="C32" s="12">
        <f>IF(A32&gt;'Ennemis - stats de base'!$F$4,Gelée!C31*1,$C$3*($N$19^A32))</f>
        <v>6.6874030497642174</v>
      </c>
      <c r="G32" s="17">
        <f t="shared" si="0"/>
        <v>0.39763536438352542</v>
      </c>
      <c r="H32" s="17">
        <f t="shared" si="1"/>
        <v>0.66874030497642223</v>
      </c>
      <c r="I32" s="16">
        <f t="shared" si="2"/>
        <v>0.53318783467997388</v>
      </c>
      <c r="J32" s="16">
        <f t="shared" si="3"/>
        <v>0.53318783467997388</v>
      </c>
    </row>
    <row r="33" spans="1:10" ht="16.5" thickTop="1" thickBot="1" x14ac:dyDescent="0.3">
      <c r="A33" s="2">
        <v>31</v>
      </c>
      <c r="B33" s="11">
        <f>IF(A33&gt;'Ennemis - stats de base'!$F$4,Gelée!B32,$B$3*($N$13^A33))</f>
        <v>348.84016958285338</v>
      </c>
      <c r="C33" s="12">
        <f>IF(A33&gt;'Ennemis - stats de base'!$F$4,Gelée!C32*1,$C$3*($N$19^A33))</f>
        <v>6.9619636118593018</v>
      </c>
      <c r="G33" s="17">
        <f t="shared" si="0"/>
        <v>0.43605021197856736</v>
      </c>
      <c r="H33" s="17">
        <f t="shared" si="1"/>
        <v>0.69619636118593065</v>
      </c>
      <c r="I33" s="16">
        <f t="shared" si="2"/>
        <v>0.56612328658224897</v>
      </c>
      <c r="J33" s="16">
        <f t="shared" si="3"/>
        <v>0.56612328658224897</v>
      </c>
    </row>
    <row r="34" spans="1:10" ht="16.5" thickTop="1" thickBot="1" x14ac:dyDescent="0.3">
      <c r="A34" s="2">
        <v>32</v>
      </c>
      <c r="B34" s="11">
        <f>IF(A34&gt;'Ennemis - stats de base'!$F$4,Gelée!B33,$B$3*($N$13^A34))</f>
        <v>382.54099991601436</v>
      </c>
      <c r="C34" s="12">
        <f>IF(A34&gt;'Ennemis - stats de base'!$F$4,Gelée!C33*1,$C$3*($N$19^A34))</f>
        <v>7.2477966367769513</v>
      </c>
      <c r="G34" s="17">
        <f t="shared" si="0"/>
        <v>0.47817624989501861</v>
      </c>
      <c r="H34" s="17">
        <f t="shared" si="1"/>
        <v>0.72477966367769564</v>
      </c>
      <c r="I34" s="16">
        <f t="shared" si="2"/>
        <v>0.60147795678635707</v>
      </c>
      <c r="J34" s="16">
        <f t="shared" si="3"/>
        <v>0.60147795678635707</v>
      </c>
    </row>
    <row r="35" spans="1:10" ht="16.5" thickTop="1" thickBot="1" x14ac:dyDescent="0.3">
      <c r="A35" s="2">
        <v>33</v>
      </c>
      <c r="B35" s="11">
        <f>IF(A35&gt;'Ennemis - stats de base'!$F$4,Gelée!B34,$B$3*($N$13^A35))</f>
        <v>419.497607720281</v>
      </c>
      <c r="C35" s="12">
        <f>IF(A35&gt;'Ennemis - stats de base'!$F$4,Gelée!C34*1,$C$3*($N$19^A35))</f>
        <v>7.5453649310364854</v>
      </c>
      <c r="G35" s="17">
        <f t="shared" si="0"/>
        <v>0.52437200965035202</v>
      </c>
      <c r="H35" s="17">
        <f t="shared" si="1"/>
        <v>0.75453649310364912</v>
      </c>
      <c r="I35" s="16">
        <f t="shared" si="2"/>
        <v>0.63945425137700052</v>
      </c>
      <c r="J35" s="16">
        <f t="shared" si="3"/>
        <v>0.63945425137700052</v>
      </c>
    </row>
    <row r="36" spans="1:10" ht="16.5" thickTop="1" thickBot="1" x14ac:dyDescent="0.3">
      <c r="A36" s="2">
        <v>34</v>
      </c>
      <c r="B36" s="11">
        <f>IF(A36&gt;'Ennemis - stats de base'!$F$4,Gelée!B35,$B$3*($N$13^A36))</f>
        <v>460.02452788504809</v>
      </c>
      <c r="C36" s="12">
        <f>IF(A36&gt;'Ennemis - stats de base'!$F$4,Gelée!C35*1,$C$3*($N$19^A36))</f>
        <v>7.8551503023176386</v>
      </c>
      <c r="G36" s="17">
        <f t="shared" si="0"/>
        <v>0.57503065985631097</v>
      </c>
      <c r="H36" s="17">
        <f t="shared" si="1"/>
        <v>0.78551503023176439</v>
      </c>
      <c r="I36" s="16">
        <f t="shared" si="2"/>
        <v>0.68027284504403762</v>
      </c>
      <c r="J36" s="16">
        <f t="shared" si="3"/>
        <v>0.68027284504403762</v>
      </c>
    </row>
    <row r="37" spans="1:10" ht="16.5" thickTop="1" thickBot="1" x14ac:dyDescent="0.3">
      <c r="A37" s="2">
        <v>35</v>
      </c>
      <c r="B37" s="11">
        <f>IF(A37&gt;'Ennemis - stats de base'!$F$4,Gelée!B36,$B$3*($N$13^A37))</f>
        <v>504.46668195774396</v>
      </c>
      <c r="C37" s="12">
        <f>IF(A37&gt;'Ennemis - stats de base'!$F$4,Gelée!C36*1,$C$3*($N$19^A37))</f>
        <v>8.1776543395794192</v>
      </c>
      <c r="G37" s="17">
        <f t="shared" si="0"/>
        <v>0.63058335244718089</v>
      </c>
      <c r="H37" s="17">
        <f t="shared" si="1"/>
        <v>0.81776543395794254</v>
      </c>
      <c r="I37" s="16">
        <f t="shared" si="2"/>
        <v>0.72417439320256172</v>
      </c>
      <c r="J37" s="16">
        <f t="shared" si="3"/>
        <v>0.72417439320256172</v>
      </c>
    </row>
    <row r="38" spans="1:10" ht="16.5" thickTop="1" thickBot="1" x14ac:dyDescent="0.3">
      <c r="A38" s="2">
        <v>36</v>
      </c>
      <c r="B38" s="11">
        <f>IF(A38&gt;'Ennemis - stats de base'!$F$4,Gelée!B37,$B$3*($N$13^A38))</f>
        <v>553.20231374499053</v>
      </c>
      <c r="C38" s="12">
        <f>IF(A38&gt;'Ennemis - stats de base'!$F$4,Gelée!C37*1,$C$3*($N$19^A38))</f>
        <v>8.5133992252078414</v>
      </c>
      <c r="G38" s="17">
        <f t="shared" si="0"/>
        <v>0.69150289218123917</v>
      </c>
      <c r="H38" s="17">
        <f t="shared" si="1"/>
        <v>0.85133992252078472</v>
      </c>
      <c r="I38" s="16">
        <f t="shared" si="2"/>
        <v>0.77142140735101195</v>
      </c>
      <c r="J38" s="16">
        <f t="shared" si="3"/>
        <v>0.77142140735101195</v>
      </c>
    </row>
    <row r="39" spans="1:10" ht="16.5" thickTop="1" thickBot="1" x14ac:dyDescent="0.3">
      <c r="A39" s="2">
        <v>37</v>
      </c>
      <c r="B39" s="11">
        <f>IF(A39&gt;'Ennemis - stats de base'!$F$4,Gelée!B38,$B$3*($N$13^A39))</f>
        <v>606.64620851698885</v>
      </c>
      <c r="C39" s="12">
        <f>IF(A39&gt;'Ennemis - stats de base'!$F$4,Gelée!C38*1,$C$3*($N$19^A39))</f>
        <v>8.8629285805074787</v>
      </c>
      <c r="G39" s="17">
        <f t="shared" si="0"/>
        <v>0.75830776064623717</v>
      </c>
      <c r="H39" s="17">
        <f t="shared" si="1"/>
        <v>0.88629285805074853</v>
      </c>
      <c r="I39" s="16">
        <f t="shared" si="2"/>
        <v>0.82230030934849285</v>
      </c>
      <c r="J39" s="16">
        <f t="shared" si="3"/>
        <v>0.82230030934849285</v>
      </c>
    </row>
    <row r="40" spans="1:10" ht="16.5" thickTop="1" thickBot="1" x14ac:dyDescent="0.3">
      <c r="A40" s="2">
        <v>38</v>
      </c>
      <c r="B40" s="11">
        <f>IF(A40&gt;'Ennemis - stats de base'!$F$4,Gelée!B39,$B$3*($N$13^A40))</f>
        <v>665.25322321353076</v>
      </c>
      <c r="C40" s="12">
        <f>IF(A40&gt;'Ennemis - stats de base'!$F$4,Gelée!C39*1,$C$3*($N$19^A40))</f>
        <v>9.2268083459058783</v>
      </c>
      <c r="G40" s="17">
        <f t="shared" si="0"/>
        <v>0.83156652901691464</v>
      </c>
      <c r="H40" s="17">
        <f t="shared" si="1"/>
        <v>0.92268083459058847</v>
      </c>
      <c r="I40" s="16">
        <f t="shared" si="2"/>
        <v>0.87712368180375155</v>
      </c>
      <c r="J40" s="16">
        <f t="shared" si="3"/>
        <v>0.87712368180375155</v>
      </c>
    </row>
    <row r="41" spans="1:10" ht="16.5" thickTop="1" thickBot="1" x14ac:dyDescent="0.3">
      <c r="A41" s="2">
        <v>39</v>
      </c>
      <c r="B41" s="11">
        <f>IF(A41&gt;'Ennemis - stats de base'!$F$4,Gelée!B40,$B$3*($N$13^A41))</f>
        <v>729.52215769695704</v>
      </c>
      <c r="C41" s="12">
        <f>IF(A41&gt;'Ennemis - stats de base'!$F$4,Gelée!C40*1,$C$3*($N$19^A41))</f>
        <v>9.6056276972959296</v>
      </c>
      <c r="G41" s="17">
        <f t="shared" si="0"/>
        <v>0.91190269712119765</v>
      </c>
      <c r="H41" s="17">
        <f t="shared" si="1"/>
        <v>0.96056276972959365</v>
      </c>
      <c r="I41" s="16">
        <f t="shared" si="2"/>
        <v>0.9362327334253957</v>
      </c>
      <c r="J41" s="16">
        <f t="shared" si="3"/>
        <v>0.9362327334253957</v>
      </c>
    </row>
    <row r="42" spans="1:10" ht="16.5" thickTop="1" thickBot="1" x14ac:dyDescent="0.3">
      <c r="A42" s="2">
        <v>40</v>
      </c>
      <c r="B42" s="11">
        <f>IF(A42&gt;'Ennemis - stats de base'!$F$4,Gelée!B41,$B$3*($N$13^A42))</f>
        <v>799.99999999999886</v>
      </c>
      <c r="C42" s="12">
        <f>IF(A42&gt;'Ennemis - stats de base'!$F$4,Gelée!C41*1,$C$3*($N$19^A42))</f>
        <v>9.9999999999999929</v>
      </c>
      <c r="G42" s="17">
        <f t="shared" si="0"/>
        <v>1</v>
      </c>
      <c r="H42" s="17">
        <f t="shared" si="1"/>
        <v>1</v>
      </c>
      <c r="I42" s="16">
        <f t="shared" si="2"/>
        <v>1</v>
      </c>
      <c r="J42" s="16">
        <f t="shared" si="3"/>
        <v>1</v>
      </c>
    </row>
    <row r="43" spans="1:10" ht="16.5" thickTop="1" thickBot="1" x14ac:dyDescent="0.3">
      <c r="A43" s="2">
        <v>41</v>
      </c>
      <c r="B43" s="11">
        <f>IF(A43&gt;'Ennemis - stats de base'!$F$4,Gelée!B42,$B$3*($N$13^A43))</f>
        <v>799.99999999999886</v>
      </c>
      <c r="C43" s="12">
        <f>IF(A43&gt;'Ennemis - stats de base'!$F$4,Gelée!C42*1,$C$3*($N$19^A43))</f>
        <v>9.9999999999999929</v>
      </c>
      <c r="G43" s="17">
        <f t="shared" si="0"/>
        <v>1</v>
      </c>
      <c r="H43" s="17">
        <f t="shared" si="1"/>
        <v>1</v>
      </c>
      <c r="I43" s="16">
        <f t="shared" si="2"/>
        <v>1</v>
      </c>
      <c r="J43" s="16">
        <f t="shared" si="3"/>
        <v>1</v>
      </c>
    </row>
    <row r="44" spans="1:10" ht="16.5" thickTop="1" thickBot="1" x14ac:dyDescent="0.3">
      <c r="A44" s="2">
        <v>42</v>
      </c>
      <c r="B44" s="11">
        <f>IF(A44&gt;'Ennemis - stats de base'!$F$4,Gelée!B43,$B$3*($N$13^A44))</f>
        <v>799.99999999999886</v>
      </c>
      <c r="C44" s="12">
        <f>IF(A44&gt;'Ennemis - stats de base'!$F$4,Gelée!C43*1,$C$3*($N$19^A44))</f>
        <v>9.9999999999999929</v>
      </c>
      <c r="G44" s="17">
        <f t="shared" si="0"/>
        <v>1</v>
      </c>
      <c r="H44" s="17">
        <f t="shared" si="1"/>
        <v>1</v>
      </c>
      <c r="I44" s="16">
        <f t="shared" si="2"/>
        <v>1</v>
      </c>
      <c r="J44" s="16">
        <f t="shared" si="3"/>
        <v>1</v>
      </c>
    </row>
    <row r="45" spans="1:10" ht="16.5" thickTop="1" thickBot="1" x14ac:dyDescent="0.3">
      <c r="A45" s="2">
        <v>43</v>
      </c>
      <c r="B45" s="11">
        <f>IF(A45&gt;'Ennemis - stats de base'!$F$4,Gelée!B44,$B$3*($N$13^A45))</f>
        <v>799.99999999999886</v>
      </c>
      <c r="C45" s="12">
        <f>IF(A45&gt;'Ennemis - stats de base'!$F$4,Gelée!C44*1,$C$3*($N$19^A45))</f>
        <v>9.9999999999999929</v>
      </c>
      <c r="G45" s="17">
        <f t="shared" si="0"/>
        <v>1</v>
      </c>
      <c r="H45" s="17">
        <f t="shared" si="1"/>
        <v>1</v>
      </c>
      <c r="I45" s="16">
        <f t="shared" si="2"/>
        <v>1</v>
      </c>
      <c r="J45" s="16">
        <f t="shared" si="3"/>
        <v>1</v>
      </c>
    </row>
    <row r="46" spans="1:10" ht="16.5" thickTop="1" thickBot="1" x14ac:dyDescent="0.3">
      <c r="A46" s="2">
        <v>44</v>
      </c>
      <c r="B46" s="11">
        <f>IF(A46&gt;'Ennemis - stats de base'!$F$4,Gelée!B45,$B$3*($N$13^A46))</f>
        <v>799.99999999999886</v>
      </c>
      <c r="C46" s="12">
        <f>IF(A46&gt;'Ennemis - stats de base'!$F$4,Gelée!C45*1,$C$3*($N$19^A46))</f>
        <v>9.9999999999999929</v>
      </c>
      <c r="G46" s="17">
        <f t="shared" si="0"/>
        <v>1</v>
      </c>
      <c r="H46" s="17">
        <f t="shared" si="1"/>
        <v>1</v>
      </c>
      <c r="I46" s="16">
        <f t="shared" si="2"/>
        <v>1</v>
      </c>
      <c r="J46" s="16">
        <f t="shared" si="3"/>
        <v>1</v>
      </c>
    </row>
    <row r="47" spans="1:10" ht="16.5" thickTop="1" thickBot="1" x14ac:dyDescent="0.3">
      <c r="A47" s="2">
        <v>45</v>
      </c>
      <c r="B47" s="11">
        <f>IF(A47&gt;'Ennemis - stats de base'!$F$4,Gelée!B46,$B$3*($N$13^A47))</f>
        <v>799.99999999999886</v>
      </c>
      <c r="C47" s="12">
        <f>IF(A47&gt;'Ennemis - stats de base'!$F$4,Gelée!C46*1,$C$3*($N$19^A47))</f>
        <v>9.9999999999999929</v>
      </c>
      <c r="G47" s="17">
        <f t="shared" si="0"/>
        <v>1</v>
      </c>
      <c r="H47" s="17">
        <f t="shared" si="1"/>
        <v>1</v>
      </c>
      <c r="I47" s="16">
        <f t="shared" si="2"/>
        <v>1</v>
      </c>
      <c r="J47" s="16">
        <f t="shared" si="3"/>
        <v>1</v>
      </c>
    </row>
    <row r="48" spans="1:10" ht="16.5" thickTop="1" thickBot="1" x14ac:dyDescent="0.3">
      <c r="A48" s="2">
        <v>46</v>
      </c>
      <c r="B48" s="11">
        <f>IF(A48&gt;'Ennemis - stats de base'!$F$4,Gelée!B47,$B$3*($N$13^A48))</f>
        <v>799.99999999999886</v>
      </c>
      <c r="C48" s="12">
        <f>IF(A48&gt;'Ennemis - stats de base'!$F$4,Gelée!C47*1,$C$3*($N$19^A48))</f>
        <v>9.9999999999999929</v>
      </c>
      <c r="G48" s="17">
        <f t="shared" si="0"/>
        <v>1</v>
      </c>
      <c r="H48" s="17">
        <f t="shared" si="1"/>
        <v>1</v>
      </c>
      <c r="I48" s="16">
        <f t="shared" si="2"/>
        <v>1</v>
      </c>
      <c r="J48" s="16">
        <f t="shared" si="3"/>
        <v>1</v>
      </c>
    </row>
    <row r="49" spans="1:10" ht="16.5" thickTop="1" thickBot="1" x14ac:dyDescent="0.3">
      <c r="A49" s="2">
        <v>47</v>
      </c>
      <c r="B49" s="11">
        <f>IF(A49&gt;'Ennemis - stats de base'!$F$4,Gelée!B48,$B$3*($N$13^A49))</f>
        <v>799.99999999999886</v>
      </c>
      <c r="C49" s="12">
        <f>IF(A49&gt;'Ennemis - stats de base'!$F$4,Gelée!C48*1,$C$3*($N$19^A49))</f>
        <v>9.9999999999999929</v>
      </c>
      <c r="G49" s="17">
        <f t="shared" si="0"/>
        <v>1</v>
      </c>
      <c r="H49" s="17">
        <f t="shared" si="1"/>
        <v>1</v>
      </c>
      <c r="I49" s="16">
        <f t="shared" si="2"/>
        <v>1</v>
      </c>
      <c r="J49" s="16">
        <f t="shared" si="3"/>
        <v>1</v>
      </c>
    </row>
    <row r="50" spans="1:10" ht="16.5" thickTop="1" thickBot="1" x14ac:dyDescent="0.3">
      <c r="A50" s="2">
        <v>48</v>
      </c>
      <c r="B50" s="11">
        <f>IF(A50&gt;'Ennemis - stats de base'!$F$4,Gelée!B49,$B$3*($N$13^A50))</f>
        <v>799.99999999999886</v>
      </c>
      <c r="C50" s="12">
        <f>IF(A50&gt;'Ennemis - stats de base'!$F$4,Gelée!C49*1,$C$3*($N$19^A50))</f>
        <v>9.9999999999999929</v>
      </c>
      <c r="G50" s="17">
        <f t="shared" si="0"/>
        <v>1</v>
      </c>
      <c r="H50" s="17">
        <f t="shared" si="1"/>
        <v>1</v>
      </c>
      <c r="I50" s="16">
        <f t="shared" si="2"/>
        <v>1</v>
      </c>
      <c r="J50" s="16">
        <f t="shared" si="3"/>
        <v>1</v>
      </c>
    </row>
    <row r="51" spans="1:10" ht="16.5" thickTop="1" thickBot="1" x14ac:dyDescent="0.3">
      <c r="A51" s="2">
        <v>49</v>
      </c>
      <c r="B51" s="11">
        <f>IF(A51&gt;'Ennemis - stats de base'!$F$4,Gelée!B50,$B$3*($N$13^A51))</f>
        <v>799.99999999999886</v>
      </c>
      <c r="C51" s="12">
        <f>IF(A51&gt;'Ennemis - stats de base'!$F$4,Gelée!C50*1,$C$3*($N$19^A51))</f>
        <v>9.9999999999999929</v>
      </c>
      <c r="G51" s="17">
        <f t="shared" si="0"/>
        <v>1</v>
      </c>
      <c r="H51" s="17">
        <f t="shared" si="1"/>
        <v>1</v>
      </c>
      <c r="I51" s="16">
        <f t="shared" si="2"/>
        <v>1</v>
      </c>
      <c r="J51" s="16">
        <f t="shared" si="3"/>
        <v>1</v>
      </c>
    </row>
    <row r="52" spans="1:10" ht="16.5" thickTop="1" thickBot="1" x14ac:dyDescent="0.3">
      <c r="A52" s="2">
        <v>50</v>
      </c>
      <c r="B52" s="11">
        <f>IF(A52&gt;'Ennemis - stats de base'!$F$4,Gelée!B51,$B$3*($N$13^A52))</f>
        <v>799.99999999999886</v>
      </c>
      <c r="C52" s="12">
        <f>IF(A52&gt;'Ennemis - stats de base'!$F$4,Gelée!C51*1,$C$3*($N$19^A52))</f>
        <v>9.9999999999999929</v>
      </c>
      <c r="G52" s="17">
        <f t="shared" si="0"/>
        <v>1</v>
      </c>
      <c r="H52" s="17">
        <f t="shared" si="1"/>
        <v>1</v>
      </c>
      <c r="I52" s="16">
        <f t="shared" si="2"/>
        <v>1</v>
      </c>
      <c r="J52" s="16">
        <f t="shared" si="3"/>
        <v>1</v>
      </c>
    </row>
    <row r="53" spans="1:10" ht="16.5" thickTop="1" thickBot="1" x14ac:dyDescent="0.3">
      <c r="A53" s="2">
        <v>51</v>
      </c>
      <c r="B53" s="11">
        <f>IF(A53&gt;'Ennemis - stats de base'!$F$4,Gelée!B52,$B$3*($N$13^A53))</f>
        <v>799.99999999999886</v>
      </c>
      <c r="C53" s="12">
        <f>IF(A53&gt;'Ennemis - stats de base'!$F$4,Gelée!C52*1,$C$3*($N$19^A53))</f>
        <v>9.9999999999999929</v>
      </c>
      <c r="G53" s="17">
        <f t="shared" si="0"/>
        <v>1</v>
      </c>
      <c r="H53" s="17">
        <f t="shared" si="1"/>
        <v>1</v>
      </c>
      <c r="I53" s="16">
        <f t="shared" si="2"/>
        <v>1</v>
      </c>
      <c r="J53" s="16">
        <f t="shared" si="3"/>
        <v>1</v>
      </c>
    </row>
    <row r="54" spans="1:10" ht="16.5" thickTop="1" thickBot="1" x14ac:dyDescent="0.3">
      <c r="A54" s="2">
        <v>52</v>
      </c>
      <c r="B54" s="11">
        <f>IF(A54&gt;'Ennemis - stats de base'!$F$4,Gelée!B53,$B$3*($N$13^A54))</f>
        <v>799.99999999999886</v>
      </c>
      <c r="C54" s="12">
        <f>IF(A54&gt;'Ennemis - stats de base'!$F$4,Gelée!C53*1,$C$3*($N$19^A54))</f>
        <v>9.9999999999999929</v>
      </c>
      <c r="G54" s="17">
        <f t="shared" si="0"/>
        <v>1</v>
      </c>
      <c r="H54" s="17">
        <f t="shared" si="1"/>
        <v>1</v>
      </c>
      <c r="I54" s="16">
        <f t="shared" si="2"/>
        <v>1</v>
      </c>
      <c r="J54" s="16">
        <f t="shared" si="3"/>
        <v>1</v>
      </c>
    </row>
    <row r="55" spans="1:10" ht="16.5" thickTop="1" thickBot="1" x14ac:dyDescent="0.3">
      <c r="A55" s="2">
        <v>53</v>
      </c>
      <c r="B55" s="11">
        <f>IF(A55&gt;'Ennemis - stats de base'!$F$4,Gelée!B54,$B$3*($N$13^A55))</f>
        <v>799.99999999999886</v>
      </c>
      <c r="C55" s="12">
        <f>IF(A55&gt;'Ennemis - stats de base'!$F$4,Gelée!C54*1,$C$3*($N$19^A55))</f>
        <v>9.9999999999999929</v>
      </c>
      <c r="G55" s="17">
        <f t="shared" si="0"/>
        <v>1</v>
      </c>
      <c r="H55" s="17">
        <f t="shared" si="1"/>
        <v>1</v>
      </c>
      <c r="I55" s="16">
        <f t="shared" si="2"/>
        <v>1</v>
      </c>
      <c r="J55" s="16">
        <f t="shared" si="3"/>
        <v>1</v>
      </c>
    </row>
    <row r="56" spans="1:10" ht="16.5" thickTop="1" thickBot="1" x14ac:dyDescent="0.3">
      <c r="A56" s="2">
        <v>54</v>
      </c>
      <c r="B56" s="11">
        <f>IF(A56&gt;'Ennemis - stats de base'!$F$4,Gelée!B55,$B$3*($N$13^A56))</f>
        <v>799.99999999999886</v>
      </c>
      <c r="C56" s="12">
        <f>IF(A56&gt;'Ennemis - stats de base'!$F$4,Gelée!C55*1,$C$3*($N$19^A56))</f>
        <v>9.9999999999999929</v>
      </c>
      <c r="G56" s="17">
        <f t="shared" si="0"/>
        <v>1</v>
      </c>
      <c r="H56" s="17">
        <f t="shared" si="1"/>
        <v>1</v>
      </c>
      <c r="I56" s="16">
        <f t="shared" si="2"/>
        <v>1</v>
      </c>
      <c r="J56" s="16">
        <f t="shared" si="3"/>
        <v>1</v>
      </c>
    </row>
    <row r="57" spans="1:10" ht="16.5" thickTop="1" thickBot="1" x14ac:dyDescent="0.3">
      <c r="A57" s="2">
        <v>55</v>
      </c>
      <c r="B57" s="11">
        <f>IF(A57&gt;'Ennemis - stats de base'!$F$4,Gelée!B56,$B$3*($N$13^A57))</f>
        <v>799.99999999999886</v>
      </c>
      <c r="C57" s="12">
        <f>IF(A57&gt;'Ennemis - stats de base'!$F$4,Gelée!C56*1,$C$3*($N$19^A57))</f>
        <v>9.9999999999999929</v>
      </c>
      <c r="G57" s="17">
        <f t="shared" si="0"/>
        <v>1</v>
      </c>
      <c r="H57" s="17">
        <f t="shared" si="1"/>
        <v>1</v>
      </c>
      <c r="I57" s="16">
        <f t="shared" si="2"/>
        <v>1</v>
      </c>
      <c r="J57" s="16">
        <f t="shared" si="3"/>
        <v>1</v>
      </c>
    </row>
    <row r="58" spans="1:10" ht="16.5" thickTop="1" thickBot="1" x14ac:dyDescent="0.3">
      <c r="A58" s="2">
        <v>56</v>
      </c>
      <c r="B58" s="11">
        <f>IF(A58&gt;'Ennemis - stats de base'!$F$4,Gelée!B57,$B$3*($N$13^A58))</f>
        <v>799.99999999999886</v>
      </c>
      <c r="C58" s="12">
        <f>IF(A58&gt;'Ennemis - stats de base'!$F$4,Gelée!C57*1,$C$3*($N$19^A58))</f>
        <v>9.9999999999999929</v>
      </c>
      <c r="G58" s="17">
        <f t="shared" si="0"/>
        <v>1</v>
      </c>
      <c r="H58" s="17">
        <f t="shared" si="1"/>
        <v>1</v>
      </c>
      <c r="I58" s="16">
        <f t="shared" si="2"/>
        <v>1</v>
      </c>
      <c r="J58" s="16">
        <f t="shared" si="3"/>
        <v>1</v>
      </c>
    </row>
    <row r="59" spans="1:10" ht="16.5" thickTop="1" thickBot="1" x14ac:dyDescent="0.3">
      <c r="A59" s="2">
        <v>57</v>
      </c>
      <c r="B59" s="11">
        <f>IF(A59&gt;'Ennemis - stats de base'!$F$4,Gelée!B58,$B$3*($N$13^A59))</f>
        <v>799.99999999999886</v>
      </c>
      <c r="C59" s="12">
        <f>IF(A59&gt;'Ennemis - stats de base'!$F$4,Gelée!C58*1,$C$3*($N$19^A59))</f>
        <v>9.9999999999999929</v>
      </c>
      <c r="G59" s="17">
        <f t="shared" si="0"/>
        <v>1</v>
      </c>
      <c r="H59" s="17">
        <f t="shared" si="1"/>
        <v>1</v>
      </c>
      <c r="I59" s="16">
        <f t="shared" si="2"/>
        <v>1</v>
      </c>
      <c r="J59" s="16">
        <f t="shared" si="3"/>
        <v>1</v>
      </c>
    </row>
    <row r="60" spans="1:10" ht="16.5" thickTop="1" thickBot="1" x14ac:dyDescent="0.3">
      <c r="A60" s="2">
        <v>58</v>
      </c>
      <c r="B60" s="11">
        <f>IF(A60&gt;'Ennemis - stats de base'!$F$4,Gelée!B59,$B$3*($N$13^A60))</f>
        <v>799.99999999999886</v>
      </c>
      <c r="C60" s="12">
        <f>IF(A60&gt;'Ennemis - stats de base'!$F$4,Gelée!C59*1,$C$3*($N$19^A60))</f>
        <v>9.9999999999999929</v>
      </c>
      <c r="G60" s="17">
        <f t="shared" si="0"/>
        <v>1</v>
      </c>
      <c r="H60" s="17">
        <f t="shared" si="1"/>
        <v>1</v>
      </c>
      <c r="I60" s="16">
        <f t="shared" si="2"/>
        <v>1</v>
      </c>
      <c r="J60" s="16">
        <f t="shared" si="3"/>
        <v>1</v>
      </c>
    </row>
    <row r="61" spans="1:10" ht="16.5" thickTop="1" thickBot="1" x14ac:dyDescent="0.3">
      <c r="A61" s="2">
        <v>59</v>
      </c>
      <c r="B61" s="11">
        <f>IF(A61&gt;'Ennemis - stats de base'!$F$4,Gelée!B60,$B$3*($N$13^A61))</f>
        <v>799.99999999999886</v>
      </c>
      <c r="C61" s="12">
        <f>IF(A61&gt;'Ennemis - stats de base'!$F$4,Gelée!C60*1,$C$3*($N$19^A61))</f>
        <v>9.9999999999999929</v>
      </c>
      <c r="G61" s="17">
        <f t="shared" si="0"/>
        <v>1</v>
      </c>
      <c r="H61" s="17">
        <f t="shared" si="1"/>
        <v>1</v>
      </c>
      <c r="I61" s="16">
        <f t="shared" si="2"/>
        <v>1</v>
      </c>
      <c r="J61" s="16">
        <f t="shared" si="3"/>
        <v>1</v>
      </c>
    </row>
    <row r="62" spans="1:10" ht="16.5" thickTop="1" thickBot="1" x14ac:dyDescent="0.3">
      <c r="A62" s="2">
        <v>60</v>
      </c>
      <c r="B62" s="11">
        <f>IF(A62&gt;'Ennemis - stats de base'!$F$4,Gelée!B61,$B$3*($N$13^A62))</f>
        <v>799.99999999999886</v>
      </c>
      <c r="C62" s="12">
        <f>IF(A62&gt;'Ennemis - stats de base'!$F$4,Gelée!C61*1,$C$3*($N$19^A62))</f>
        <v>9.9999999999999929</v>
      </c>
      <c r="G62" s="17">
        <f t="shared" si="0"/>
        <v>1</v>
      </c>
      <c r="H62" s="17">
        <f t="shared" si="1"/>
        <v>1</v>
      </c>
      <c r="I62" s="16">
        <f t="shared" si="2"/>
        <v>1</v>
      </c>
      <c r="J62" s="16">
        <f t="shared" si="3"/>
        <v>1</v>
      </c>
    </row>
    <row r="63" spans="1:10" ht="16.5" thickTop="1" thickBot="1" x14ac:dyDescent="0.3">
      <c r="A63" s="2">
        <v>61</v>
      </c>
      <c r="B63" s="11">
        <f>IF(A63&gt;'Ennemis - stats de base'!$F$4,Gelée!B62,$B$3*($N$13^A63))</f>
        <v>799.99999999999886</v>
      </c>
      <c r="C63" s="12">
        <f>IF(A63&gt;'Ennemis - stats de base'!$F$4,Gelée!C62*1,$C$3*($N$19^A63))</f>
        <v>9.9999999999999929</v>
      </c>
      <c r="G63" s="17">
        <f t="shared" si="0"/>
        <v>1</v>
      </c>
      <c r="H63" s="17">
        <f t="shared" si="1"/>
        <v>1</v>
      </c>
      <c r="I63" s="16">
        <f t="shared" si="2"/>
        <v>1</v>
      </c>
      <c r="J63" s="16">
        <f t="shared" si="3"/>
        <v>1</v>
      </c>
    </row>
    <row r="64" spans="1:10" ht="16.5" thickTop="1" thickBot="1" x14ac:dyDescent="0.3">
      <c r="A64" s="2">
        <v>62</v>
      </c>
      <c r="B64" s="11">
        <f>IF(A64&gt;'Ennemis - stats de base'!$F$4,Gelée!B63,$B$3*($N$13^A64))</f>
        <v>799.99999999999886</v>
      </c>
      <c r="C64" s="12">
        <f>IF(A64&gt;'Ennemis - stats de base'!$F$4,Gelée!C63*1,$C$3*($N$19^A64))</f>
        <v>9.9999999999999929</v>
      </c>
      <c r="G64" s="17">
        <f t="shared" si="0"/>
        <v>1</v>
      </c>
      <c r="H64" s="17">
        <f t="shared" si="1"/>
        <v>1</v>
      </c>
      <c r="I64" s="16">
        <f t="shared" si="2"/>
        <v>1</v>
      </c>
      <c r="J64" s="16">
        <f t="shared" si="3"/>
        <v>1</v>
      </c>
    </row>
    <row r="65" spans="1:10" ht="16.5" thickTop="1" thickBot="1" x14ac:dyDescent="0.3">
      <c r="A65" s="2">
        <v>63</v>
      </c>
      <c r="B65" s="11">
        <f>IF(A65&gt;'Ennemis - stats de base'!$F$4,Gelée!B64,$B$3*($N$13^A65))</f>
        <v>799.99999999999886</v>
      </c>
      <c r="C65" s="12">
        <f>IF(A65&gt;'Ennemis - stats de base'!$F$4,Gelée!C64*1,$C$3*($N$19^A65))</f>
        <v>9.9999999999999929</v>
      </c>
      <c r="G65" s="17">
        <f t="shared" si="0"/>
        <v>1</v>
      </c>
      <c r="H65" s="17">
        <f t="shared" si="1"/>
        <v>1</v>
      </c>
      <c r="I65" s="16">
        <f t="shared" si="2"/>
        <v>1</v>
      </c>
      <c r="J65" s="16">
        <f t="shared" si="3"/>
        <v>1</v>
      </c>
    </row>
    <row r="66" spans="1:10" ht="16.5" thickTop="1" thickBot="1" x14ac:dyDescent="0.3">
      <c r="A66" s="2">
        <v>64</v>
      </c>
      <c r="B66" s="11">
        <f>IF(A66&gt;'Ennemis - stats de base'!$F$4,Gelée!B65,$B$3*($N$13^A66))</f>
        <v>799.99999999999886</v>
      </c>
      <c r="C66" s="12">
        <f>IF(A66&gt;'Ennemis - stats de base'!$F$4,Gelée!C65*1,$C$3*($N$19^A66))</f>
        <v>9.9999999999999929</v>
      </c>
      <c r="G66" s="17">
        <f t="shared" si="0"/>
        <v>1</v>
      </c>
      <c r="H66" s="17">
        <f t="shared" si="1"/>
        <v>1</v>
      </c>
      <c r="I66" s="16">
        <f t="shared" si="2"/>
        <v>1</v>
      </c>
      <c r="J66" s="16">
        <f t="shared" si="3"/>
        <v>1</v>
      </c>
    </row>
    <row r="67" spans="1:10" ht="16.5" thickTop="1" thickBot="1" x14ac:dyDescent="0.3">
      <c r="A67" s="2">
        <v>65</v>
      </c>
      <c r="B67" s="11">
        <f>IF(A67&gt;'Ennemis - stats de base'!$F$4,Gelée!B66,$B$3*($N$13^A67))</f>
        <v>799.99999999999886</v>
      </c>
      <c r="C67" s="12">
        <f>IF(A67&gt;'Ennemis - stats de base'!$F$4,Gelée!C66*1,$C$3*($N$19^A67))</f>
        <v>9.9999999999999929</v>
      </c>
      <c r="G67" s="17">
        <f t="shared" si="0"/>
        <v>1</v>
      </c>
      <c r="H67" s="17">
        <f t="shared" si="1"/>
        <v>1</v>
      </c>
      <c r="I67" s="16">
        <f t="shared" si="2"/>
        <v>1</v>
      </c>
      <c r="J67" s="16">
        <f t="shared" si="3"/>
        <v>1</v>
      </c>
    </row>
    <row r="68" spans="1:10" ht="16.5" thickTop="1" thickBot="1" x14ac:dyDescent="0.3">
      <c r="A68" s="2">
        <v>66</v>
      </c>
      <c r="B68" s="11">
        <f>IF(A68&gt;'Ennemis - stats de base'!$F$4,Gelée!B67,$B$3*($N$13^A68))</f>
        <v>799.99999999999886</v>
      </c>
      <c r="C68" s="12">
        <f>IF(A68&gt;'Ennemis - stats de base'!$F$4,Gelée!C67*1,$C$3*($N$19^A68))</f>
        <v>9.9999999999999929</v>
      </c>
      <c r="G68" s="17">
        <f t="shared" ref="G68:G102" si="4">(B68/MAX(B:B))</f>
        <v>1</v>
      </c>
      <c r="H68" s="17">
        <f t="shared" ref="H68:H102" si="5">(C68/MAX(C:C))</f>
        <v>1</v>
      </c>
      <c r="I68" s="16">
        <f t="shared" ref="I68:I102" si="6">(G68+H68)/2</f>
        <v>1</v>
      </c>
      <c r="J68" s="16">
        <f t="shared" ref="J68:J102" si="7">(G68+H68)/2</f>
        <v>1</v>
      </c>
    </row>
    <row r="69" spans="1:10" ht="16.5" thickTop="1" thickBot="1" x14ac:dyDescent="0.3">
      <c r="A69" s="2">
        <v>67</v>
      </c>
      <c r="B69" s="11">
        <f>IF(A69&gt;'Ennemis - stats de base'!$F$4,Gelée!B68,$B$3*($N$13^A69))</f>
        <v>799.99999999999886</v>
      </c>
      <c r="C69" s="12">
        <f>IF(A69&gt;'Ennemis - stats de base'!$F$4,Gelée!C68*1,$C$3*($N$19^A69))</f>
        <v>9.9999999999999929</v>
      </c>
      <c r="G69" s="17">
        <f t="shared" si="4"/>
        <v>1</v>
      </c>
      <c r="H69" s="17">
        <f t="shared" si="5"/>
        <v>1</v>
      </c>
      <c r="I69" s="16">
        <f t="shared" si="6"/>
        <v>1</v>
      </c>
      <c r="J69" s="16">
        <f t="shared" si="7"/>
        <v>1</v>
      </c>
    </row>
    <row r="70" spans="1:10" ht="16.5" thickTop="1" thickBot="1" x14ac:dyDescent="0.3">
      <c r="A70" s="2">
        <v>68</v>
      </c>
      <c r="B70" s="11">
        <f>IF(A70&gt;'Ennemis - stats de base'!$F$4,Gelée!B69,$B$3*($N$13^A70))</f>
        <v>799.99999999999886</v>
      </c>
      <c r="C70" s="12">
        <f>IF(A70&gt;'Ennemis - stats de base'!$F$4,Gelée!C69*1,$C$3*($N$19^A70))</f>
        <v>9.9999999999999929</v>
      </c>
      <c r="G70" s="17">
        <f t="shared" si="4"/>
        <v>1</v>
      </c>
      <c r="H70" s="17">
        <f t="shared" si="5"/>
        <v>1</v>
      </c>
      <c r="I70" s="16">
        <f t="shared" si="6"/>
        <v>1</v>
      </c>
      <c r="J70" s="16">
        <f t="shared" si="7"/>
        <v>1</v>
      </c>
    </row>
    <row r="71" spans="1:10" ht="16.5" thickTop="1" thickBot="1" x14ac:dyDescent="0.3">
      <c r="A71" s="2">
        <v>69</v>
      </c>
      <c r="B71" s="11">
        <f>IF(A71&gt;'Ennemis - stats de base'!$F$4,Gelée!B70,$B$3*($N$13^A71))</f>
        <v>799.99999999999886</v>
      </c>
      <c r="C71" s="12">
        <f>IF(A71&gt;'Ennemis - stats de base'!$F$4,Gelée!C70*1,$C$3*($N$19^A71))</f>
        <v>9.9999999999999929</v>
      </c>
      <c r="G71" s="17">
        <f t="shared" si="4"/>
        <v>1</v>
      </c>
      <c r="H71" s="17">
        <f t="shared" si="5"/>
        <v>1</v>
      </c>
      <c r="I71" s="16">
        <f t="shared" si="6"/>
        <v>1</v>
      </c>
      <c r="J71" s="16">
        <f t="shared" si="7"/>
        <v>1</v>
      </c>
    </row>
    <row r="72" spans="1:10" ht="16.5" thickTop="1" thickBot="1" x14ac:dyDescent="0.3">
      <c r="A72" s="2">
        <v>70</v>
      </c>
      <c r="B72" s="11">
        <f>IF(A72&gt;'Ennemis - stats de base'!$F$4,Gelée!B71,$B$3*($N$13^A72))</f>
        <v>799.99999999999886</v>
      </c>
      <c r="C72" s="12">
        <f>IF(A72&gt;'Ennemis - stats de base'!$F$4,Gelée!C71*1,$C$3*($N$19^A72))</f>
        <v>9.9999999999999929</v>
      </c>
      <c r="G72" s="17">
        <f t="shared" si="4"/>
        <v>1</v>
      </c>
      <c r="H72" s="17">
        <f t="shared" si="5"/>
        <v>1</v>
      </c>
      <c r="I72" s="16">
        <f t="shared" si="6"/>
        <v>1</v>
      </c>
      <c r="J72" s="16">
        <f t="shared" si="7"/>
        <v>1</v>
      </c>
    </row>
    <row r="73" spans="1:10" ht="16.5" thickTop="1" thickBot="1" x14ac:dyDescent="0.3">
      <c r="A73" s="2">
        <v>71</v>
      </c>
      <c r="B73" s="11">
        <f>IF(A73&gt;'Ennemis - stats de base'!$F$4,Gelée!B72,$B$3*($N$13^A73))</f>
        <v>799.99999999999886</v>
      </c>
      <c r="C73" s="12">
        <f>IF(A73&gt;'Ennemis - stats de base'!$F$4,Gelée!C72*1,$C$3*($N$19^A73))</f>
        <v>9.9999999999999929</v>
      </c>
      <c r="G73" s="17">
        <f t="shared" si="4"/>
        <v>1</v>
      </c>
      <c r="H73" s="17">
        <f t="shared" si="5"/>
        <v>1</v>
      </c>
      <c r="I73" s="16">
        <f t="shared" si="6"/>
        <v>1</v>
      </c>
      <c r="J73" s="16">
        <f t="shared" si="7"/>
        <v>1</v>
      </c>
    </row>
    <row r="74" spans="1:10" ht="16.5" thickTop="1" thickBot="1" x14ac:dyDescent="0.3">
      <c r="A74" s="2">
        <v>72</v>
      </c>
      <c r="B74" s="11">
        <f>IF(A74&gt;'Ennemis - stats de base'!$F$4,Gelée!B73,$B$3*($N$13^A74))</f>
        <v>799.99999999999886</v>
      </c>
      <c r="C74" s="12">
        <f>IF(A74&gt;'Ennemis - stats de base'!$F$4,Gelée!C73*1,$C$3*($N$19^A74))</f>
        <v>9.9999999999999929</v>
      </c>
      <c r="G74" s="17">
        <f t="shared" si="4"/>
        <v>1</v>
      </c>
      <c r="H74" s="17">
        <f t="shared" si="5"/>
        <v>1</v>
      </c>
      <c r="I74" s="16">
        <f t="shared" si="6"/>
        <v>1</v>
      </c>
      <c r="J74" s="16">
        <f t="shared" si="7"/>
        <v>1</v>
      </c>
    </row>
    <row r="75" spans="1:10" ht="16.5" thickTop="1" thickBot="1" x14ac:dyDescent="0.3">
      <c r="A75" s="2">
        <v>73</v>
      </c>
      <c r="B75" s="11">
        <f>IF(A75&gt;'Ennemis - stats de base'!$F$4,Gelée!B74,$B$3*($N$13^A75))</f>
        <v>799.99999999999886</v>
      </c>
      <c r="C75" s="12">
        <f>IF(A75&gt;'Ennemis - stats de base'!$F$4,Gelée!C74*1,$C$3*($N$19^A75))</f>
        <v>9.9999999999999929</v>
      </c>
      <c r="G75" s="17">
        <f t="shared" si="4"/>
        <v>1</v>
      </c>
      <c r="H75" s="17">
        <f t="shared" si="5"/>
        <v>1</v>
      </c>
      <c r="I75" s="16">
        <f t="shared" si="6"/>
        <v>1</v>
      </c>
      <c r="J75" s="16">
        <f t="shared" si="7"/>
        <v>1</v>
      </c>
    </row>
    <row r="76" spans="1:10" ht="16.5" thickTop="1" thickBot="1" x14ac:dyDescent="0.3">
      <c r="A76" s="2">
        <v>74</v>
      </c>
      <c r="B76" s="11">
        <f>IF(A76&gt;'Ennemis - stats de base'!$F$4,Gelée!B75,$B$3*($N$13^A76))</f>
        <v>799.99999999999886</v>
      </c>
      <c r="C76" s="12">
        <f>IF(A76&gt;'Ennemis - stats de base'!$F$4,Gelée!C75*1,$C$3*($N$19^A76))</f>
        <v>9.9999999999999929</v>
      </c>
      <c r="G76" s="17">
        <f t="shared" si="4"/>
        <v>1</v>
      </c>
      <c r="H76" s="17">
        <f t="shared" si="5"/>
        <v>1</v>
      </c>
      <c r="I76" s="16">
        <f t="shared" si="6"/>
        <v>1</v>
      </c>
      <c r="J76" s="16">
        <f t="shared" si="7"/>
        <v>1</v>
      </c>
    </row>
    <row r="77" spans="1:10" ht="16.5" thickTop="1" thickBot="1" x14ac:dyDescent="0.3">
      <c r="A77" s="2">
        <v>75</v>
      </c>
      <c r="B77" s="11">
        <f>IF(A77&gt;'Ennemis - stats de base'!$F$4,Gelée!B76,$B$3*($N$13^A77))</f>
        <v>799.99999999999886</v>
      </c>
      <c r="C77" s="12">
        <f>IF(A77&gt;'Ennemis - stats de base'!$F$4,Gelée!C76*1,$C$3*($N$19^A77))</f>
        <v>9.9999999999999929</v>
      </c>
      <c r="G77" s="17">
        <f t="shared" si="4"/>
        <v>1</v>
      </c>
      <c r="H77" s="17">
        <f t="shared" si="5"/>
        <v>1</v>
      </c>
      <c r="I77" s="16">
        <f t="shared" si="6"/>
        <v>1</v>
      </c>
      <c r="J77" s="16">
        <f t="shared" si="7"/>
        <v>1</v>
      </c>
    </row>
    <row r="78" spans="1:10" ht="16.5" thickTop="1" thickBot="1" x14ac:dyDescent="0.3">
      <c r="A78" s="2">
        <v>76</v>
      </c>
      <c r="B78" s="11">
        <f>IF(A78&gt;'Ennemis - stats de base'!$F$4,Gelée!B77,$B$3*($N$13^A78))</f>
        <v>799.99999999999886</v>
      </c>
      <c r="C78" s="12">
        <f>IF(A78&gt;'Ennemis - stats de base'!$F$4,Gelée!C77*1,$C$3*($N$19^A78))</f>
        <v>9.9999999999999929</v>
      </c>
      <c r="G78" s="17">
        <f t="shared" si="4"/>
        <v>1</v>
      </c>
      <c r="H78" s="17">
        <f t="shared" si="5"/>
        <v>1</v>
      </c>
      <c r="I78" s="16">
        <f t="shared" si="6"/>
        <v>1</v>
      </c>
      <c r="J78" s="16">
        <f t="shared" si="7"/>
        <v>1</v>
      </c>
    </row>
    <row r="79" spans="1:10" ht="16.5" thickTop="1" thickBot="1" x14ac:dyDescent="0.3">
      <c r="A79" s="2">
        <v>77</v>
      </c>
      <c r="B79" s="11">
        <f>IF(A79&gt;'Ennemis - stats de base'!$F$4,Gelée!B78,$B$3*($N$13^A79))</f>
        <v>799.99999999999886</v>
      </c>
      <c r="C79" s="12">
        <f>IF(A79&gt;'Ennemis - stats de base'!$F$4,Gelée!C78*1,$C$3*($N$19^A79))</f>
        <v>9.9999999999999929</v>
      </c>
      <c r="G79" s="17">
        <f t="shared" si="4"/>
        <v>1</v>
      </c>
      <c r="H79" s="17">
        <f t="shared" si="5"/>
        <v>1</v>
      </c>
      <c r="I79" s="16">
        <f t="shared" si="6"/>
        <v>1</v>
      </c>
      <c r="J79" s="16">
        <f t="shared" si="7"/>
        <v>1</v>
      </c>
    </row>
    <row r="80" spans="1:10" ht="16.5" thickTop="1" thickBot="1" x14ac:dyDescent="0.3">
      <c r="A80" s="2">
        <v>78</v>
      </c>
      <c r="B80" s="11">
        <f>IF(A80&gt;'Ennemis - stats de base'!$F$4,Gelée!B79,$B$3*($N$13^A80))</f>
        <v>799.99999999999886</v>
      </c>
      <c r="C80" s="12">
        <f>IF(A80&gt;'Ennemis - stats de base'!$F$4,Gelée!C79*1,$C$3*($N$19^A80))</f>
        <v>9.9999999999999929</v>
      </c>
      <c r="G80" s="17">
        <f t="shared" si="4"/>
        <v>1</v>
      </c>
      <c r="H80" s="17">
        <f t="shared" si="5"/>
        <v>1</v>
      </c>
      <c r="I80" s="16">
        <f t="shared" si="6"/>
        <v>1</v>
      </c>
      <c r="J80" s="16">
        <f t="shared" si="7"/>
        <v>1</v>
      </c>
    </row>
    <row r="81" spans="1:10" ht="16.5" thickTop="1" thickBot="1" x14ac:dyDescent="0.3">
      <c r="A81" s="2">
        <v>79</v>
      </c>
      <c r="B81" s="11">
        <f>IF(A81&gt;'Ennemis - stats de base'!$F$4,Gelée!B80,$B$3*($N$13^A81))</f>
        <v>799.99999999999886</v>
      </c>
      <c r="C81" s="12">
        <f>IF(A81&gt;'Ennemis - stats de base'!$F$4,Gelée!C80*1,$C$3*($N$19^A81))</f>
        <v>9.9999999999999929</v>
      </c>
      <c r="G81" s="17">
        <f t="shared" si="4"/>
        <v>1</v>
      </c>
      <c r="H81" s="17">
        <f t="shared" si="5"/>
        <v>1</v>
      </c>
      <c r="I81" s="16">
        <f t="shared" si="6"/>
        <v>1</v>
      </c>
      <c r="J81" s="16">
        <f t="shared" si="7"/>
        <v>1</v>
      </c>
    </row>
    <row r="82" spans="1:10" ht="16.5" thickTop="1" thickBot="1" x14ac:dyDescent="0.3">
      <c r="A82" s="2">
        <v>80</v>
      </c>
      <c r="B82" s="11">
        <f>IF(A82&gt;'Ennemis - stats de base'!$F$4,Gelée!B81,$B$3*($N$13^A82))</f>
        <v>799.99999999999886</v>
      </c>
      <c r="C82" s="12">
        <f>IF(A82&gt;'Ennemis - stats de base'!$F$4,Gelée!C81*1,$C$3*($N$19^A82))</f>
        <v>9.9999999999999929</v>
      </c>
      <c r="G82" s="17">
        <f t="shared" si="4"/>
        <v>1</v>
      </c>
      <c r="H82" s="17">
        <f t="shared" si="5"/>
        <v>1</v>
      </c>
      <c r="I82" s="16">
        <f t="shared" si="6"/>
        <v>1</v>
      </c>
      <c r="J82" s="16">
        <f t="shared" si="7"/>
        <v>1</v>
      </c>
    </row>
    <row r="83" spans="1:10" ht="16.5" thickTop="1" thickBot="1" x14ac:dyDescent="0.3">
      <c r="A83" s="2">
        <v>81</v>
      </c>
      <c r="B83" s="11">
        <f>IF(A83&gt;'Ennemis - stats de base'!$F$4,Gelée!B82,$B$3*($N$13^A83))</f>
        <v>799.99999999999886</v>
      </c>
      <c r="C83" s="12">
        <f>IF(A83&gt;'Ennemis - stats de base'!$F$4,Gelée!C82*1,$C$3*($N$19^A83))</f>
        <v>9.9999999999999929</v>
      </c>
      <c r="G83" s="17">
        <f t="shared" si="4"/>
        <v>1</v>
      </c>
      <c r="H83" s="17">
        <f t="shared" si="5"/>
        <v>1</v>
      </c>
      <c r="I83" s="16">
        <f t="shared" si="6"/>
        <v>1</v>
      </c>
      <c r="J83" s="16">
        <f t="shared" si="7"/>
        <v>1</v>
      </c>
    </row>
    <row r="84" spans="1:10" ht="16.5" thickTop="1" thickBot="1" x14ac:dyDescent="0.3">
      <c r="A84" s="2">
        <v>82</v>
      </c>
      <c r="B84" s="11">
        <f>IF(A84&gt;'Ennemis - stats de base'!$F$4,Gelée!B83,$B$3*($N$13^A84))</f>
        <v>799.99999999999886</v>
      </c>
      <c r="C84" s="12">
        <f>IF(A84&gt;'Ennemis - stats de base'!$F$4,Gelée!C83*1,$C$3*($N$19^A84))</f>
        <v>9.9999999999999929</v>
      </c>
      <c r="G84" s="17">
        <f t="shared" si="4"/>
        <v>1</v>
      </c>
      <c r="H84" s="17">
        <f t="shared" si="5"/>
        <v>1</v>
      </c>
      <c r="I84" s="16">
        <f t="shared" si="6"/>
        <v>1</v>
      </c>
      <c r="J84" s="16">
        <f t="shared" si="7"/>
        <v>1</v>
      </c>
    </row>
    <row r="85" spans="1:10" ht="16.5" thickTop="1" thickBot="1" x14ac:dyDescent="0.3">
      <c r="A85" s="2">
        <v>83</v>
      </c>
      <c r="B85" s="11">
        <f>IF(A85&gt;'Ennemis - stats de base'!$F$4,Gelée!B84,$B$3*($N$13^A85))</f>
        <v>799.99999999999886</v>
      </c>
      <c r="C85" s="12">
        <f>IF(A85&gt;'Ennemis - stats de base'!$F$4,Gelée!C84*1,$C$3*($N$19^A85))</f>
        <v>9.9999999999999929</v>
      </c>
      <c r="G85" s="17">
        <f t="shared" si="4"/>
        <v>1</v>
      </c>
      <c r="H85" s="17">
        <f t="shared" si="5"/>
        <v>1</v>
      </c>
      <c r="I85" s="16">
        <f t="shared" si="6"/>
        <v>1</v>
      </c>
      <c r="J85" s="16">
        <f t="shared" si="7"/>
        <v>1</v>
      </c>
    </row>
    <row r="86" spans="1:10" ht="16.5" thickTop="1" thickBot="1" x14ac:dyDescent="0.3">
      <c r="A86" s="2">
        <v>84</v>
      </c>
      <c r="B86" s="11">
        <f>IF(A86&gt;'Ennemis - stats de base'!$F$4,Gelée!B85,$B$3*($N$13^A86))</f>
        <v>799.99999999999886</v>
      </c>
      <c r="C86" s="12">
        <f>IF(A86&gt;'Ennemis - stats de base'!$F$4,Gelée!C85*1,$C$3*($N$19^A86))</f>
        <v>9.9999999999999929</v>
      </c>
      <c r="G86" s="17">
        <f t="shared" si="4"/>
        <v>1</v>
      </c>
      <c r="H86" s="17">
        <f t="shared" si="5"/>
        <v>1</v>
      </c>
      <c r="I86" s="16">
        <f t="shared" si="6"/>
        <v>1</v>
      </c>
      <c r="J86" s="16">
        <f t="shared" si="7"/>
        <v>1</v>
      </c>
    </row>
    <row r="87" spans="1:10" ht="16.5" thickTop="1" thickBot="1" x14ac:dyDescent="0.3">
      <c r="A87" s="2">
        <v>85</v>
      </c>
      <c r="B87" s="11">
        <f>IF(A87&gt;'Ennemis - stats de base'!$F$4,Gelée!B86,$B$3*($N$13^A87))</f>
        <v>799.99999999999886</v>
      </c>
      <c r="C87" s="12">
        <f>IF(A87&gt;'Ennemis - stats de base'!$F$4,Gelée!C86*1,$C$3*($N$19^A87))</f>
        <v>9.9999999999999929</v>
      </c>
      <c r="G87" s="17">
        <f t="shared" si="4"/>
        <v>1</v>
      </c>
      <c r="H87" s="17">
        <f t="shared" si="5"/>
        <v>1</v>
      </c>
      <c r="I87" s="16">
        <f t="shared" si="6"/>
        <v>1</v>
      </c>
      <c r="J87" s="16">
        <f t="shared" si="7"/>
        <v>1</v>
      </c>
    </row>
    <row r="88" spans="1:10" ht="16.5" thickTop="1" thickBot="1" x14ac:dyDescent="0.3">
      <c r="A88" s="2">
        <v>86</v>
      </c>
      <c r="B88" s="11">
        <f>IF(A88&gt;'Ennemis - stats de base'!$F$4,Gelée!B87,$B$3*($N$13^A88))</f>
        <v>799.99999999999886</v>
      </c>
      <c r="C88" s="12">
        <f>IF(A88&gt;'Ennemis - stats de base'!$F$4,Gelée!C87*1,$C$3*($N$19^A88))</f>
        <v>9.9999999999999929</v>
      </c>
      <c r="G88" s="17">
        <f t="shared" si="4"/>
        <v>1</v>
      </c>
      <c r="H88" s="17">
        <f t="shared" si="5"/>
        <v>1</v>
      </c>
      <c r="I88" s="16">
        <f t="shared" si="6"/>
        <v>1</v>
      </c>
      <c r="J88" s="16">
        <f t="shared" si="7"/>
        <v>1</v>
      </c>
    </row>
    <row r="89" spans="1:10" ht="16.5" thickTop="1" thickBot="1" x14ac:dyDescent="0.3">
      <c r="A89" s="2">
        <v>87</v>
      </c>
      <c r="B89" s="11">
        <f>IF(A89&gt;'Ennemis - stats de base'!$F$4,Gelée!B88,$B$3*($N$13^A89))</f>
        <v>799.99999999999886</v>
      </c>
      <c r="C89" s="12">
        <f>IF(A89&gt;'Ennemis - stats de base'!$F$4,Gelée!C88*1,$C$3*($N$19^A89))</f>
        <v>9.9999999999999929</v>
      </c>
      <c r="G89" s="17">
        <f t="shared" si="4"/>
        <v>1</v>
      </c>
      <c r="H89" s="17">
        <f t="shared" si="5"/>
        <v>1</v>
      </c>
      <c r="I89" s="16">
        <f t="shared" si="6"/>
        <v>1</v>
      </c>
      <c r="J89" s="16">
        <f t="shared" si="7"/>
        <v>1</v>
      </c>
    </row>
    <row r="90" spans="1:10" ht="16.5" thickTop="1" thickBot="1" x14ac:dyDescent="0.3">
      <c r="A90" s="2">
        <v>88</v>
      </c>
      <c r="B90" s="11">
        <f>IF(A90&gt;'Ennemis - stats de base'!$F$4,Gelée!B89,$B$3*($N$13^A90))</f>
        <v>799.99999999999886</v>
      </c>
      <c r="C90" s="12">
        <f>IF(A90&gt;'Ennemis - stats de base'!$F$4,Gelée!C89*1,$C$3*($N$19^A90))</f>
        <v>9.9999999999999929</v>
      </c>
      <c r="G90" s="17">
        <f t="shared" si="4"/>
        <v>1</v>
      </c>
      <c r="H90" s="17">
        <f t="shared" si="5"/>
        <v>1</v>
      </c>
      <c r="I90" s="16">
        <f t="shared" si="6"/>
        <v>1</v>
      </c>
      <c r="J90" s="16">
        <f t="shared" si="7"/>
        <v>1</v>
      </c>
    </row>
    <row r="91" spans="1:10" ht="16.5" thickTop="1" thickBot="1" x14ac:dyDescent="0.3">
      <c r="A91" s="2">
        <v>89</v>
      </c>
      <c r="B91" s="11">
        <f>IF(A91&gt;'Ennemis - stats de base'!$F$4,Gelée!B90,$B$3*($N$13^A91))</f>
        <v>799.99999999999886</v>
      </c>
      <c r="C91" s="12">
        <f>IF(A91&gt;'Ennemis - stats de base'!$F$4,Gelée!C90*1,$C$3*($N$19^A91))</f>
        <v>9.9999999999999929</v>
      </c>
      <c r="G91" s="17">
        <f t="shared" si="4"/>
        <v>1</v>
      </c>
      <c r="H91" s="17">
        <f t="shared" si="5"/>
        <v>1</v>
      </c>
      <c r="I91" s="16">
        <f t="shared" si="6"/>
        <v>1</v>
      </c>
      <c r="J91" s="16">
        <f t="shared" si="7"/>
        <v>1</v>
      </c>
    </row>
    <row r="92" spans="1:10" ht="16.5" thickTop="1" thickBot="1" x14ac:dyDescent="0.3">
      <c r="A92" s="2">
        <v>90</v>
      </c>
      <c r="B92" s="11">
        <f>IF(A92&gt;'Ennemis - stats de base'!$F$4,Gelée!B91,$B$3*($N$13^A92))</f>
        <v>799.99999999999886</v>
      </c>
      <c r="C92" s="12">
        <f>IF(A92&gt;'Ennemis - stats de base'!$F$4,Gelée!C91*1,$C$3*($N$19^A92))</f>
        <v>9.9999999999999929</v>
      </c>
      <c r="G92" s="17">
        <f t="shared" si="4"/>
        <v>1</v>
      </c>
      <c r="H92" s="17">
        <f t="shared" si="5"/>
        <v>1</v>
      </c>
      <c r="I92" s="16">
        <f t="shared" si="6"/>
        <v>1</v>
      </c>
      <c r="J92" s="16">
        <f t="shared" si="7"/>
        <v>1</v>
      </c>
    </row>
    <row r="93" spans="1:10" ht="16.5" thickTop="1" thickBot="1" x14ac:dyDescent="0.3">
      <c r="A93" s="2">
        <v>91</v>
      </c>
      <c r="B93" s="11">
        <f>IF(A93&gt;'Ennemis - stats de base'!$F$4,Gelée!B92,$B$3*($N$13^A93))</f>
        <v>799.99999999999886</v>
      </c>
      <c r="C93" s="12">
        <f>IF(A93&gt;'Ennemis - stats de base'!$F$4,Gelée!C92*1,$C$3*($N$19^A93))</f>
        <v>9.9999999999999929</v>
      </c>
      <c r="G93" s="17">
        <f t="shared" si="4"/>
        <v>1</v>
      </c>
      <c r="H93" s="17">
        <f t="shared" si="5"/>
        <v>1</v>
      </c>
      <c r="I93" s="16">
        <f t="shared" si="6"/>
        <v>1</v>
      </c>
      <c r="J93" s="16">
        <f t="shared" si="7"/>
        <v>1</v>
      </c>
    </row>
    <row r="94" spans="1:10" ht="16.5" thickTop="1" thickBot="1" x14ac:dyDescent="0.3">
      <c r="A94" s="2">
        <v>92</v>
      </c>
      <c r="B94" s="11">
        <f>IF(A94&gt;'Ennemis - stats de base'!$F$4,Gelée!B93,$B$3*($N$13^A94))</f>
        <v>799.99999999999886</v>
      </c>
      <c r="C94" s="12">
        <f>IF(A94&gt;'Ennemis - stats de base'!$F$4,Gelée!C93*1,$C$3*($N$19^A94))</f>
        <v>9.9999999999999929</v>
      </c>
      <c r="D94" s="1"/>
      <c r="G94" s="17">
        <f t="shared" si="4"/>
        <v>1</v>
      </c>
      <c r="H94" s="17">
        <f t="shared" si="5"/>
        <v>1</v>
      </c>
      <c r="I94" s="16">
        <f t="shared" si="6"/>
        <v>1</v>
      </c>
      <c r="J94" s="16">
        <f t="shared" si="7"/>
        <v>1</v>
      </c>
    </row>
    <row r="95" spans="1:10" ht="16.5" thickTop="1" thickBot="1" x14ac:dyDescent="0.3">
      <c r="A95" s="2">
        <v>93</v>
      </c>
      <c r="B95" s="11">
        <f>IF(A95&gt;'Ennemis - stats de base'!$F$4,Gelée!B94,$B$3*($N$13^A95))</f>
        <v>799.99999999999886</v>
      </c>
      <c r="C95" s="12">
        <f>IF(A95&gt;'Ennemis - stats de base'!$F$4,Gelée!C94*1,$C$3*($N$19^A95))</f>
        <v>9.9999999999999929</v>
      </c>
      <c r="G95" s="17">
        <f t="shared" si="4"/>
        <v>1</v>
      </c>
      <c r="H95" s="17">
        <f t="shared" si="5"/>
        <v>1</v>
      </c>
      <c r="I95" s="16">
        <f t="shared" si="6"/>
        <v>1</v>
      </c>
      <c r="J95" s="16">
        <f t="shared" si="7"/>
        <v>1</v>
      </c>
    </row>
    <row r="96" spans="1:10" ht="16.5" thickTop="1" thickBot="1" x14ac:dyDescent="0.3">
      <c r="A96" s="2">
        <v>94</v>
      </c>
      <c r="B96" s="11">
        <f>IF(A96&gt;'Ennemis - stats de base'!$F$4,Gelée!B95,$B$3*($N$13^A96))</f>
        <v>799.99999999999886</v>
      </c>
      <c r="C96" s="12">
        <f>IF(A96&gt;'Ennemis - stats de base'!$F$4,Gelée!C95*1,$C$3*($N$19^A96))</f>
        <v>9.9999999999999929</v>
      </c>
      <c r="G96" s="17">
        <f t="shared" si="4"/>
        <v>1</v>
      </c>
      <c r="H96" s="17">
        <f t="shared" si="5"/>
        <v>1</v>
      </c>
      <c r="I96" s="16">
        <f t="shared" si="6"/>
        <v>1</v>
      </c>
      <c r="J96" s="16">
        <f t="shared" si="7"/>
        <v>1</v>
      </c>
    </row>
    <row r="97" spans="1:10" ht="16.5" thickTop="1" thickBot="1" x14ac:dyDescent="0.3">
      <c r="A97" s="2">
        <v>95</v>
      </c>
      <c r="B97" s="11">
        <f>IF(A97&gt;'Ennemis - stats de base'!$F$4,Gelée!B96,$B$3*($N$13^A97))</f>
        <v>799.99999999999886</v>
      </c>
      <c r="C97" s="12">
        <f>IF(A97&gt;'Ennemis - stats de base'!$F$4,Gelée!C96*1,$C$3*($N$19^A97))</f>
        <v>9.9999999999999929</v>
      </c>
      <c r="G97" s="17">
        <f t="shared" si="4"/>
        <v>1</v>
      </c>
      <c r="H97" s="17">
        <f t="shared" si="5"/>
        <v>1</v>
      </c>
      <c r="I97" s="16">
        <f t="shared" si="6"/>
        <v>1</v>
      </c>
      <c r="J97" s="16">
        <f t="shared" si="7"/>
        <v>1</v>
      </c>
    </row>
    <row r="98" spans="1:10" ht="16.5" thickTop="1" thickBot="1" x14ac:dyDescent="0.3">
      <c r="A98" s="2">
        <v>96</v>
      </c>
      <c r="B98" s="11">
        <f>IF(A98&gt;'Ennemis - stats de base'!$F$4,Gelée!B97,$B$3*($N$13^A98))</f>
        <v>799.99999999999886</v>
      </c>
      <c r="C98" s="12">
        <f>IF(A98&gt;'Ennemis - stats de base'!$F$4,Gelée!C97*1,$C$3*($N$19^A98))</f>
        <v>9.9999999999999929</v>
      </c>
      <c r="G98" s="17">
        <f t="shared" si="4"/>
        <v>1</v>
      </c>
      <c r="H98" s="17">
        <f t="shared" si="5"/>
        <v>1</v>
      </c>
      <c r="I98" s="16">
        <f t="shared" si="6"/>
        <v>1</v>
      </c>
      <c r="J98" s="16">
        <f t="shared" si="7"/>
        <v>1</v>
      </c>
    </row>
    <row r="99" spans="1:10" ht="16.5" thickTop="1" thickBot="1" x14ac:dyDescent="0.3">
      <c r="A99" s="2">
        <v>97</v>
      </c>
      <c r="B99" s="11">
        <f>IF(A99&gt;'Ennemis - stats de base'!$F$4,Gelée!B98,$B$3*($N$13^A99))</f>
        <v>799.99999999999886</v>
      </c>
      <c r="C99" s="12">
        <f>IF(A99&gt;'Ennemis - stats de base'!$F$4,Gelée!C98*1,$C$3*($N$19^A99))</f>
        <v>9.9999999999999929</v>
      </c>
      <c r="G99" s="17">
        <f t="shared" si="4"/>
        <v>1</v>
      </c>
      <c r="H99" s="17">
        <f t="shared" si="5"/>
        <v>1</v>
      </c>
      <c r="I99" s="16">
        <f t="shared" si="6"/>
        <v>1</v>
      </c>
      <c r="J99" s="16">
        <f t="shared" si="7"/>
        <v>1</v>
      </c>
    </row>
    <row r="100" spans="1:10" ht="16.5" thickTop="1" thickBot="1" x14ac:dyDescent="0.3">
      <c r="A100" s="2">
        <v>98</v>
      </c>
      <c r="B100" s="11">
        <f>IF(A100&gt;'Ennemis - stats de base'!$F$4,Gelée!B99,$B$3*($N$13^A100))</f>
        <v>799.99999999999886</v>
      </c>
      <c r="C100" s="12">
        <f>IF(A100&gt;'Ennemis - stats de base'!$F$4,Gelée!C99*1,$C$3*($N$19^A100))</f>
        <v>9.9999999999999929</v>
      </c>
      <c r="G100" s="17">
        <f t="shared" si="4"/>
        <v>1</v>
      </c>
      <c r="H100" s="17">
        <f t="shared" si="5"/>
        <v>1</v>
      </c>
      <c r="I100" s="16">
        <f t="shared" si="6"/>
        <v>1</v>
      </c>
      <c r="J100" s="16">
        <f t="shared" si="7"/>
        <v>1</v>
      </c>
    </row>
    <row r="101" spans="1:10" ht="16.5" thickTop="1" thickBot="1" x14ac:dyDescent="0.3">
      <c r="A101" s="2">
        <v>99</v>
      </c>
      <c r="B101" s="11">
        <f>IF(A101&gt;'Ennemis - stats de base'!$F$4,Gelée!B100,$B$3*($N$13^A101))</f>
        <v>799.99999999999886</v>
      </c>
      <c r="C101" s="12">
        <f>IF(A101&gt;'Ennemis - stats de base'!$F$4,Gelée!C100*1,$C$3*($N$19^A101))</f>
        <v>9.9999999999999929</v>
      </c>
      <c r="G101" s="17">
        <f t="shared" si="4"/>
        <v>1</v>
      </c>
      <c r="H101" s="17">
        <f t="shared" si="5"/>
        <v>1</v>
      </c>
      <c r="I101" s="16">
        <f t="shared" si="6"/>
        <v>1</v>
      </c>
      <c r="J101" s="16">
        <f t="shared" si="7"/>
        <v>1</v>
      </c>
    </row>
    <row r="102" spans="1:10" ht="16.5" thickTop="1" thickBot="1" x14ac:dyDescent="0.3">
      <c r="A102" s="2">
        <v>100</v>
      </c>
      <c r="B102" s="11">
        <f>IF(A102&gt;'Ennemis - stats de base'!$F$4,Gelée!B101,$B$3*($N$13^A102))</f>
        <v>799.99999999999886</v>
      </c>
      <c r="C102" s="12">
        <f>IF(A102&gt;'Ennemis - stats de base'!$F$4,Gelée!C101*1,$C$3*($N$19^A102))</f>
        <v>9.9999999999999929</v>
      </c>
      <c r="G102" s="17">
        <f t="shared" si="4"/>
        <v>1</v>
      </c>
      <c r="H102" s="17">
        <f t="shared" si="5"/>
        <v>1</v>
      </c>
      <c r="I102" s="16">
        <f t="shared" si="6"/>
        <v>1</v>
      </c>
      <c r="J102" s="16">
        <f t="shared" si="7"/>
        <v>1</v>
      </c>
    </row>
    <row r="103" spans="1:10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3" sqref="B3"/>
    </sheetView>
  </sheetViews>
  <sheetFormatPr defaultColWidth="11.42578125" defaultRowHeight="15" x14ac:dyDescent="0.25"/>
  <cols>
    <col min="1" max="1" width="11.5703125" style="1"/>
    <col min="2" max="2" width="24.85546875" style="1" customWidth="1"/>
    <col min="3" max="3" width="24" style="1" customWidth="1"/>
    <col min="4" max="4" width="9.28515625" customWidth="1"/>
    <col min="5" max="5" width="16.7109375" customWidth="1"/>
    <col min="6" max="6" width="17.28515625" customWidth="1"/>
    <col min="7" max="8" width="11.5703125" style="4"/>
    <col min="9" max="9" width="12.85546875" style="4" customWidth="1"/>
    <col min="10" max="10" width="12.85546875" style="4" hidden="1" customWidth="1"/>
    <col min="11" max="11" width="22.28515625" style="4" customWidth="1"/>
    <col min="12" max="12" width="23.7109375" hidden="1" customWidth="1"/>
    <col min="13" max="13" width="20.140625" customWidth="1"/>
  </cols>
  <sheetData>
    <row r="1" spans="1:14" ht="15.75" thickBot="1" x14ac:dyDescent="0.3"/>
    <row r="2" spans="1:14" ht="16.5" thickTop="1" thickBot="1" x14ac:dyDescent="0.3">
      <c r="A2" s="2" t="s">
        <v>10</v>
      </c>
      <c r="B2" s="8" t="s">
        <v>97</v>
      </c>
      <c r="C2" s="10" t="s">
        <v>98</v>
      </c>
      <c r="E2" s="20" t="s">
        <v>29</v>
      </c>
      <c r="F2" s="20" t="s">
        <v>30</v>
      </c>
      <c r="G2" s="17" t="s">
        <v>18</v>
      </c>
      <c r="H2" s="17" t="s">
        <v>19</v>
      </c>
      <c r="I2" s="15" t="s">
        <v>7</v>
      </c>
      <c r="J2" s="15" t="s">
        <v>33</v>
      </c>
      <c r="K2" s="13" t="s">
        <v>31</v>
      </c>
      <c r="L2" s="2" t="s">
        <v>32</v>
      </c>
      <c r="M2" s="21"/>
    </row>
    <row r="3" spans="1:14" ht="16.5" thickTop="1" thickBot="1" x14ac:dyDescent="0.3">
      <c r="A3" s="2">
        <v>1</v>
      </c>
      <c r="B3" s="11">
        <f>'Ennemis - stats de base'!B5</f>
        <v>10</v>
      </c>
      <c r="C3" s="12">
        <f>'Ennemis - stats de base'!D5</f>
        <v>4</v>
      </c>
      <c r="E3" s="20">
        <f>ROUND(MAX(B:B),0)</f>
        <v>300</v>
      </c>
      <c r="F3" s="20">
        <f>ROUND(MAX(C:C),0)</f>
        <v>20</v>
      </c>
      <c r="G3" s="19">
        <f>(B3/MAX(B:B))</f>
        <v>3.3333333333333166E-2</v>
      </c>
      <c r="H3" s="19">
        <f>(C3/MAX(C:C))</f>
        <v>0.20000000000000015</v>
      </c>
      <c r="I3" s="26">
        <f>(G3+H3)/2</f>
        <v>0.11666666666666665</v>
      </c>
      <c r="J3" s="6">
        <f>(G3+H3)/2</f>
        <v>0.11666666666666665</v>
      </c>
      <c r="K3" s="6">
        <f>AVERAGE(I3:I102)</f>
        <v>0.76066479060274927</v>
      </c>
      <c r="L3" s="6">
        <f>AVERAGE(J3:J42)</f>
        <v>0.40166197650687308</v>
      </c>
      <c r="M3" s="22"/>
    </row>
    <row r="4" spans="1:14" ht="16.5" thickTop="1" thickBot="1" x14ac:dyDescent="0.3">
      <c r="A4" s="2">
        <v>2</v>
      </c>
      <c r="B4" s="11">
        <f>IF(A4&gt;'Ennemis - stats de base'!$F$5,'Cake monster'!B3*1,$B$3*($N$13^A4))</f>
        <v>11.853758165593081</v>
      </c>
      <c r="C4" s="12">
        <f>IF(A4&gt;'Ennemis - stats de base'!$F$5,'Cake monster'!C3*1,$C$3*($N$19^A4))</f>
        <v>4.3351935469374725</v>
      </c>
      <c r="G4" s="19">
        <f t="shared" ref="G4:G67" si="0">(B4/MAX(B:B))</f>
        <v>3.9512527218643408E-2</v>
      </c>
      <c r="H4" s="19">
        <f t="shared" ref="H4:H67" si="1">(C4/MAX(C:C))</f>
        <v>0.21675967734687379</v>
      </c>
      <c r="I4" s="26">
        <f t="shared" ref="I4:I67" si="2">(G4+H4)/2</f>
        <v>0.1281361022827586</v>
      </c>
      <c r="J4" s="6">
        <f t="shared" ref="J4:J42" si="3">(G4+H4)/2</f>
        <v>0.1281361022827586</v>
      </c>
    </row>
    <row r="5" spans="1:14" ht="16.5" thickTop="1" thickBot="1" x14ac:dyDescent="0.3">
      <c r="A5" s="2">
        <v>3</v>
      </c>
      <c r="B5" s="11">
        <f>IF(A5&gt;'Ennemis - stats de base'!$F$5,'Cake monster'!B4*1,$B$3*($N$13^A5))</f>
        <v>12.905775142076743</v>
      </c>
      <c r="C5" s="12">
        <f>IF(A5&gt;'Ennemis - stats de base'!$F$5,'Cake monster'!C4*1,$C$3*($N$19^A5))</f>
        <v>4.5131809013979014</v>
      </c>
      <c r="G5" s="19">
        <f t="shared" si="0"/>
        <v>4.3019250473588934E-2</v>
      </c>
      <c r="H5" s="19">
        <f t="shared" si="1"/>
        <v>0.22565904506989523</v>
      </c>
      <c r="I5" s="26">
        <f t="shared" si="2"/>
        <v>0.13433914777174208</v>
      </c>
      <c r="J5" s="6">
        <f t="shared" si="3"/>
        <v>0.13433914777174208</v>
      </c>
    </row>
    <row r="6" spans="1:14" ht="16.5" thickTop="1" thickBot="1" x14ac:dyDescent="0.3">
      <c r="A6" s="2">
        <v>4</v>
      </c>
      <c r="B6" s="11">
        <f>IF(A6&gt;'Ennemis - stats de base'!$F$5,'Cake monster'!B5*1,$B$3*($N$13^A6))</f>
        <v>14.051158264836467</v>
      </c>
      <c r="C6" s="12">
        <f>IF(A6&gt;'Ennemis - stats de base'!$F$5,'Cake monster'!C5*1,$C$3*($N$19^A6))</f>
        <v>4.6984757723520758</v>
      </c>
      <c r="G6" s="19">
        <f t="shared" si="0"/>
        <v>4.6837194216121328E-2</v>
      </c>
      <c r="H6" s="19">
        <f t="shared" si="1"/>
        <v>0.23492378861760396</v>
      </c>
      <c r="I6" s="26">
        <f t="shared" si="2"/>
        <v>0.14088049141686265</v>
      </c>
      <c r="J6" s="6">
        <f t="shared" si="3"/>
        <v>0.14088049141686265</v>
      </c>
      <c r="L6" s="21"/>
      <c r="M6" s="21"/>
    </row>
    <row r="7" spans="1:14" ht="16.5" thickTop="1" thickBot="1" x14ac:dyDescent="0.3">
      <c r="A7" s="2">
        <v>5</v>
      </c>
      <c r="B7" s="11">
        <f>IF(A7&gt;'Ennemis - stats de base'!$F$5,'Cake monster'!B6*1,$B$3*($N$13^A7))</f>
        <v>15.298193747370041</v>
      </c>
      <c r="C7" s="12">
        <f>IF(A7&gt;'Ennemis - stats de base'!$F$5,'Cake monster'!C6*1,$C$3*($N$19^A7))</f>
        <v>4.8913781799754066</v>
      </c>
      <c r="G7" s="19">
        <f t="shared" si="0"/>
        <v>5.0993979157899882E-2</v>
      </c>
      <c r="H7" s="19">
        <f t="shared" si="1"/>
        <v>0.24456890899877051</v>
      </c>
      <c r="I7" s="26">
        <f t="shared" si="2"/>
        <v>0.14778144407833521</v>
      </c>
      <c r="J7" s="6">
        <f t="shared" si="3"/>
        <v>0.14778144407833521</v>
      </c>
      <c r="L7" s="21"/>
      <c r="M7" s="21"/>
    </row>
    <row r="8" spans="1:14" ht="16.5" thickTop="1" thickBot="1" x14ac:dyDescent="0.3">
      <c r="A8" s="2">
        <v>6</v>
      </c>
      <c r="B8" s="11">
        <f>IF(A8&gt;'Ennemis - stats de base'!$F$5,'Cake monster'!B7*1,$B$3*($N$13^A8))</f>
        <v>16.6559032017846</v>
      </c>
      <c r="C8" s="12">
        <f>IF(A8&gt;'Ennemis - stats de base'!$F$5,'Cake monster'!C7*1,$C$3*($N$19^A8))</f>
        <v>5.0922004621856942</v>
      </c>
      <c r="G8" s="19">
        <f t="shared" si="0"/>
        <v>5.5519677339281724E-2</v>
      </c>
      <c r="H8" s="19">
        <f t="shared" si="1"/>
        <v>0.25461002310928488</v>
      </c>
      <c r="I8" s="26">
        <f t="shared" si="2"/>
        <v>0.15506485022428329</v>
      </c>
      <c r="J8" s="6">
        <f t="shared" si="3"/>
        <v>0.15506485022428329</v>
      </c>
    </row>
    <row r="9" spans="1:14" ht="16.5" thickTop="1" thickBot="1" x14ac:dyDescent="0.3">
      <c r="A9" s="2">
        <v>7</v>
      </c>
      <c r="B9" s="11">
        <f>IF(A9&gt;'Ennemis - stats de base'!$F$5,'Cake monster'!B8*1,$B$3*($N$13^A9))</f>
        <v>18.134108905171267</v>
      </c>
      <c r="C9" s="12">
        <f>IF(A9&gt;'Ennemis - stats de base'!$F$5,'Cake monster'!C8*1,$C$3*($N$19^A9))</f>
        <v>5.3012677803650359</v>
      </c>
      <c r="G9" s="19">
        <f t="shared" si="0"/>
        <v>6.0447029683903926E-2</v>
      </c>
      <c r="H9" s="19">
        <f t="shared" si="1"/>
        <v>0.26506338901825199</v>
      </c>
      <c r="I9" s="26">
        <f t="shared" si="2"/>
        <v>0.16275520935107796</v>
      </c>
      <c r="J9" s="6">
        <f t="shared" si="3"/>
        <v>0.16275520935107796</v>
      </c>
    </row>
    <row r="10" spans="1:14" ht="16.5" thickTop="1" thickBot="1" x14ac:dyDescent="0.3">
      <c r="A10" s="2">
        <v>8</v>
      </c>
      <c r="B10" s="11">
        <f>IF(A10&gt;'Ennemis - stats de base'!$F$5,'Cake monster'!B9*1,$B$3*($N$13^A10))</f>
        <v>19.743504858348217</v>
      </c>
      <c r="C10" s="12">
        <f>IF(A10&gt;'Ennemis - stats de base'!$F$5,'Cake monster'!C9*1,$C$3*($N$19^A10))</f>
        <v>5.5189186458448587</v>
      </c>
      <c r="G10" s="19">
        <f t="shared" si="0"/>
        <v>6.5811682861160403E-2</v>
      </c>
      <c r="H10" s="19">
        <f t="shared" si="1"/>
        <v>0.27594593229224312</v>
      </c>
      <c r="I10" s="26">
        <f t="shared" si="2"/>
        <v>0.17087880757670176</v>
      </c>
      <c r="J10" s="6">
        <f t="shared" si="3"/>
        <v>0.17087880757670176</v>
      </c>
      <c r="M10" s="45" t="s">
        <v>95</v>
      </c>
      <c r="N10" s="30">
        <f>'Ennemis - stats de base'!C5</f>
        <v>300</v>
      </c>
    </row>
    <row r="11" spans="1:14" ht="16.5" thickTop="1" thickBot="1" x14ac:dyDescent="0.3">
      <c r="A11" s="2">
        <v>9</v>
      </c>
      <c r="B11" s="11">
        <f>IF(A11&gt;'Ennemis - stats de base'!$F$5,'Cake monster'!B10*1,$B$3*($N$13^A11))</f>
        <v>21.495734151042814</v>
      </c>
      <c r="C11" s="12">
        <f>IF(A11&gt;'Ennemis - stats de base'!$F$5,'Cake monster'!C10*1,$C$3*($N$19^A11))</f>
        <v>5.7455054680065105</v>
      </c>
      <c r="G11" s="19">
        <f t="shared" si="0"/>
        <v>7.1652447170142367E-2</v>
      </c>
      <c r="H11" s="19">
        <f t="shared" si="1"/>
        <v>0.28727527340032571</v>
      </c>
      <c r="I11" s="26">
        <f t="shared" si="2"/>
        <v>0.17946386028523403</v>
      </c>
      <c r="J11" s="6">
        <f t="shared" si="3"/>
        <v>0.17946386028523403</v>
      </c>
      <c r="M11" s="45" t="s">
        <v>106</v>
      </c>
      <c r="N11" s="30">
        <f>'Ennemis - stats de base'!B5</f>
        <v>10</v>
      </c>
    </row>
    <row r="12" spans="1:14" ht="16.5" thickTop="1" thickBot="1" x14ac:dyDescent="0.3">
      <c r="A12" s="2">
        <v>10</v>
      </c>
      <c r="B12" s="11">
        <f>IF(A12&gt;'Ennemis - stats de base'!$F$5,'Cake monster'!B11*1,$B$3*($N$13^A12))</f>
        <v>23.403473193207187</v>
      </c>
      <c r="C12" s="12">
        <f>IF(A12&gt;'Ennemis - stats de base'!$F$5,'Cake monster'!C11*1,$C$3*($N$19^A12))</f>
        <v>5.9813951248848811</v>
      </c>
      <c r="G12" s="19">
        <f t="shared" si="0"/>
        <v>7.8011577310690236E-2</v>
      </c>
      <c r="H12" s="19">
        <f t="shared" si="1"/>
        <v>0.29906975624424426</v>
      </c>
      <c r="I12" s="26">
        <f t="shared" si="2"/>
        <v>0.18854066677746725</v>
      </c>
      <c r="J12" s="6">
        <f t="shared" si="3"/>
        <v>0.18854066677746725</v>
      </c>
      <c r="M12" s="45" t="s">
        <v>96</v>
      </c>
      <c r="N12" s="30">
        <f>'Ennemis - stats de base'!F5</f>
        <v>40</v>
      </c>
    </row>
    <row r="13" spans="1:14" ht="16.5" thickTop="1" thickBot="1" x14ac:dyDescent="0.3">
      <c r="A13" s="2">
        <v>11</v>
      </c>
      <c r="B13" s="11">
        <f>IF(A13&gt;'Ennemis - stats de base'!$F$5,'Cake monster'!B12*1,$B$3*($N$13^A13))</f>
        <v>25.480523421834182</v>
      </c>
      <c r="C13" s="12">
        <f>IF(A13&gt;'Ennemis - stats de base'!$F$5,'Cake monster'!C12*1,$C$3*($N$19^A13))</f>
        <v>6.2269695571989461</v>
      </c>
      <c r="G13" s="19">
        <f t="shared" si="0"/>
        <v>8.4935078072780182E-2</v>
      </c>
      <c r="H13" s="19">
        <f t="shared" si="1"/>
        <v>0.31134847785994751</v>
      </c>
      <c r="I13" s="26">
        <f t="shared" si="2"/>
        <v>0.19814177796636384</v>
      </c>
      <c r="J13" s="6">
        <f t="shared" si="3"/>
        <v>0.19814177796636384</v>
      </c>
      <c r="M13" s="45" t="s">
        <v>100</v>
      </c>
      <c r="N13" s="30">
        <f>(N10/N11)^(1/N12)</f>
        <v>1.0887496574324642</v>
      </c>
    </row>
    <row r="14" spans="1:14" ht="16.5" thickTop="1" thickBot="1" x14ac:dyDescent="0.3">
      <c r="A14" s="2">
        <v>12</v>
      </c>
      <c r="B14" s="11">
        <f>IF(A14&gt;'Ennemis - stats de base'!$F$5,'Cake monster'!B13*1,$B$3*($N$13^A14))</f>
        <v>27.741911146721851</v>
      </c>
      <c r="C14" s="12">
        <f>IF(A14&gt;'Ennemis - stats de base'!$F$5,'Cake monster'!C13*1,$C$3*($N$19^A14))</f>
        <v>6.4826263867710487</v>
      </c>
      <c r="G14" s="19">
        <f t="shared" si="0"/>
        <v>9.2473037155739041E-2</v>
      </c>
      <c r="H14" s="19">
        <f t="shared" si="1"/>
        <v>0.32413131933855266</v>
      </c>
      <c r="I14" s="26">
        <f t="shared" si="2"/>
        <v>0.20830217824714586</v>
      </c>
      <c r="J14" s="6">
        <f t="shared" si="3"/>
        <v>0.20830217824714586</v>
      </c>
    </row>
    <row r="15" spans="1:14" ht="16.5" thickTop="1" thickBot="1" x14ac:dyDescent="0.3">
      <c r="A15" s="2">
        <v>13</v>
      </c>
      <c r="B15" s="11">
        <f>IF(A15&gt;'Ennemis - stats de base'!$F$5,'Cake monster'!B14*1,$B$3*($N$13^A15))</f>
        <v>30.203996257515271</v>
      </c>
      <c r="C15" s="12">
        <f>IF(A15&gt;'Ennemis - stats de base'!$F$5,'Cake monster'!C14*1,$C$3*($N$19^A15))</f>
        <v>6.7487795603362404</v>
      </c>
      <c r="G15" s="19">
        <f t="shared" si="0"/>
        <v>0.1006799875250504</v>
      </c>
      <c r="H15" s="19">
        <f t="shared" si="1"/>
        <v>0.33743897801681227</v>
      </c>
      <c r="I15" s="26">
        <f t="shared" si="2"/>
        <v>0.21905948277093135</v>
      </c>
      <c r="J15" s="6">
        <f t="shared" si="3"/>
        <v>0.21905948277093135</v>
      </c>
    </row>
    <row r="16" spans="1:14" ht="16.5" thickTop="1" thickBot="1" x14ac:dyDescent="0.3">
      <c r="A16" s="2">
        <v>14</v>
      </c>
      <c r="B16" s="11">
        <f>IF(A16&gt;'Ennemis - stats de base'!$F$5,'Cake monster'!B15*1,$B$3*($N$13^A16))</f>
        <v>32.884590578461193</v>
      </c>
      <c r="C16" s="12">
        <f>IF(A16&gt;'Ennemis - stats de base'!$F$5,'Cake monster'!C15*1,$C$3*($N$19^A16))</f>
        <v>7.0258600197841083</v>
      </c>
      <c r="G16" s="19">
        <f t="shared" si="0"/>
        <v>0.10961530192820344</v>
      </c>
      <c r="H16" s="19">
        <f t="shared" si="1"/>
        <v>0.35129300098920568</v>
      </c>
      <c r="I16" s="26">
        <f t="shared" si="2"/>
        <v>0.23045415145870457</v>
      </c>
      <c r="J16" s="6">
        <f t="shared" si="3"/>
        <v>0.23045415145870457</v>
      </c>
      <c r="M16" s="45" t="s">
        <v>104</v>
      </c>
      <c r="N16" s="30">
        <f>'Ennemis - stats de base'!E5</f>
        <v>20</v>
      </c>
    </row>
    <row r="17" spans="1:14" ht="16.5" thickTop="1" thickBot="1" x14ac:dyDescent="0.3">
      <c r="A17" s="2">
        <v>15</v>
      </c>
      <c r="B17" s="11">
        <f>IF(A17&gt;'Ennemis - stats de base'!$F$5,'Cake monster'!B16*1,$B$3*($N$13^A17))</f>
        <v>35.803086727106461</v>
      </c>
      <c r="C17" s="12">
        <f>IF(A17&gt;'Ennemis - stats de base'!$F$5,'Cake monster'!C16*1,$C$3*($N$19^A17))</f>
        <v>7.3143163999182956</v>
      </c>
      <c r="G17" s="19">
        <f t="shared" si="0"/>
        <v>0.11934362242368761</v>
      </c>
      <c r="H17" s="19">
        <f t="shared" si="1"/>
        <v>0.36571581999591501</v>
      </c>
      <c r="I17" s="26">
        <f t="shared" si="2"/>
        <v>0.24252972120980132</v>
      </c>
      <c r="J17" s="6">
        <f t="shared" si="3"/>
        <v>0.24252972120980132</v>
      </c>
      <c r="M17" s="45" t="s">
        <v>105</v>
      </c>
      <c r="N17" s="30">
        <f>'Ennemis - stats de base'!D5</f>
        <v>4</v>
      </c>
    </row>
    <row r="18" spans="1:14" ht="16.5" thickTop="1" thickBot="1" x14ac:dyDescent="0.3">
      <c r="A18" s="2">
        <v>16</v>
      </c>
      <c r="B18" s="11">
        <f>IF(A18&gt;'Ennemis - stats de base'!$F$5,'Cake monster'!B17*1,$B$3*($N$13^A18))</f>
        <v>38.980598409161964</v>
      </c>
      <c r="C18" s="12">
        <f>IF(A18&gt;'Ennemis - stats de base'!$F$5,'Cake monster'!C17*1,$C$3*($N$19^A18))</f>
        <v>7.6146157548635118</v>
      </c>
      <c r="G18" s="19">
        <f t="shared" si="0"/>
        <v>0.12993532803053923</v>
      </c>
      <c r="H18" s="19">
        <f t="shared" si="1"/>
        <v>0.38073078774317587</v>
      </c>
      <c r="I18" s="26">
        <f t="shared" si="2"/>
        <v>0.25533305788685756</v>
      </c>
      <c r="J18" s="6">
        <f t="shared" si="3"/>
        <v>0.25533305788685756</v>
      </c>
      <c r="M18" s="45" t="s">
        <v>96</v>
      </c>
      <c r="N18" s="30">
        <f>'Ennemis - stats de base'!F5</f>
        <v>40</v>
      </c>
    </row>
    <row r="19" spans="1:14" ht="16.5" thickTop="1" thickBot="1" x14ac:dyDescent="0.3">
      <c r="A19" s="2">
        <v>17</v>
      </c>
      <c r="B19" s="11">
        <f>IF(A19&gt;'Ennemis - stats de base'!$F$5,'Cake monster'!B18*1,$B$3*($N$13^A19))</f>
        <v>42.440113164487549</v>
      </c>
      <c r="C19" s="12">
        <f>IF(A19&gt;'Ennemis - stats de base'!$F$5,'Cake monster'!C18*1,$C$3*($N$19^A19))</f>
        <v>7.9272443142961793</v>
      </c>
      <c r="G19" s="19">
        <f t="shared" si="0"/>
        <v>0.14146704388162445</v>
      </c>
      <c r="H19" s="19">
        <f t="shared" si="1"/>
        <v>0.39636221571480923</v>
      </c>
      <c r="I19" s="26">
        <f t="shared" si="2"/>
        <v>0.26891462979821684</v>
      </c>
      <c r="J19" s="6">
        <f t="shared" si="3"/>
        <v>0.26891462979821684</v>
      </c>
      <c r="M19" s="45" t="s">
        <v>100</v>
      </c>
      <c r="N19" s="30">
        <f>(N16/N17)^(1/N18)</f>
        <v>1.0410563801900299</v>
      </c>
    </row>
    <row r="20" spans="1:14" ht="16.5" thickTop="1" thickBot="1" x14ac:dyDescent="0.3">
      <c r="A20" s="2">
        <v>18</v>
      </c>
      <c r="B20" s="11">
        <f>IF(A20&gt;'Ennemis - stats de base'!$F$5,'Cake monster'!B19*1,$B$3*($N$13^A20))</f>
        <v>46.206658669230833</v>
      </c>
      <c r="C20" s="12">
        <f>IF(A20&gt;'Ennemis - stats de base'!$F$5,'Cake monster'!C19*1,$C$3*($N$19^A20))</f>
        <v>8.2527082707231774</v>
      </c>
      <c r="G20" s="19">
        <f t="shared" si="0"/>
        <v>0.15402219556410202</v>
      </c>
      <c r="H20" s="19">
        <f t="shared" si="1"/>
        <v>0.41263541353615918</v>
      </c>
      <c r="I20" s="26">
        <f t="shared" si="2"/>
        <v>0.2833288045501306</v>
      </c>
      <c r="J20" s="6">
        <f t="shared" si="3"/>
        <v>0.2833288045501306</v>
      </c>
    </row>
    <row r="21" spans="1:14" ht="16.5" thickTop="1" thickBot="1" x14ac:dyDescent="0.3">
      <c r="A21" s="2">
        <v>19</v>
      </c>
      <c r="B21" s="11">
        <f>IF(A21&gt;'Ennemis - stats de base'!$F$5,'Cake monster'!B20*1,$B$3*($N$13^A21))</f>
        <v>50.307483797223881</v>
      </c>
      <c r="C21" s="12">
        <f>IF(A21&gt;'Ennemis - stats de base'!$F$5,'Cake monster'!C20*1,$C$3*($N$19^A21))</f>
        <v>8.591534599083392</v>
      </c>
      <c r="G21" s="19">
        <f t="shared" si="0"/>
        <v>0.16769161265741211</v>
      </c>
      <c r="H21" s="19">
        <f t="shared" si="1"/>
        <v>0.4295767299541699</v>
      </c>
      <c r="I21" s="26">
        <f t="shared" si="2"/>
        <v>0.29863417130579101</v>
      </c>
      <c r="J21" s="6">
        <f t="shared" si="3"/>
        <v>0.29863417130579101</v>
      </c>
    </row>
    <row r="22" spans="1:14" ht="16.5" thickTop="1" thickBot="1" x14ac:dyDescent="0.3">
      <c r="A22" s="2">
        <v>20</v>
      </c>
      <c r="B22" s="11">
        <f>IF(A22&gt;'Ennemis - stats de base'!$F$5,'Cake monster'!B21*1,$B$3*($N$13^A22))</f>
        <v>54.772255750516749</v>
      </c>
      <c r="C22" s="12">
        <f>IF(A22&gt;'Ennemis - stats de base'!$F$5,'Cake monster'!C21*1,$C$3*($N$19^A22))</f>
        <v>8.9442719099991557</v>
      </c>
      <c r="G22" s="19">
        <f t="shared" si="0"/>
        <v>0.18257418583505494</v>
      </c>
      <c r="H22" s="19">
        <f t="shared" si="1"/>
        <v>0.44721359549995809</v>
      </c>
      <c r="I22" s="26">
        <f t="shared" si="2"/>
        <v>0.3148938906675065</v>
      </c>
      <c r="J22" s="6">
        <f t="shared" si="3"/>
        <v>0.3148938906675065</v>
      </c>
    </row>
    <row r="23" spans="1:14" ht="16.5" thickTop="1" thickBot="1" x14ac:dyDescent="0.3">
      <c r="A23" s="2">
        <v>21</v>
      </c>
      <c r="B23" s="11">
        <f>IF(A23&gt;'Ennemis - stats de base'!$F$5,'Cake monster'!B22*1,$B$3*($N$13^A23))</f>
        <v>59.633274685178421</v>
      </c>
      <c r="C23" s="12">
        <f>IF(A23&gt;'Ennemis - stats de base'!$F$5,'Cake monster'!C22*1,$C$3*($N$19^A23))</f>
        <v>9.3114913380590849</v>
      </c>
      <c r="G23" s="19">
        <f t="shared" si="0"/>
        <v>0.19877758228392708</v>
      </c>
      <c r="H23" s="19">
        <f t="shared" si="1"/>
        <v>0.46557456690295457</v>
      </c>
      <c r="I23" s="26">
        <f t="shared" si="2"/>
        <v>0.33217607459344084</v>
      </c>
      <c r="J23" s="6">
        <f t="shared" si="3"/>
        <v>0.33217607459344084</v>
      </c>
    </row>
    <row r="24" spans="1:14" ht="16.5" thickTop="1" thickBot="1" x14ac:dyDescent="0.3">
      <c r="A24" s="2">
        <v>22</v>
      </c>
      <c r="B24" s="11">
        <f>IF(A24&gt;'Ennemis - stats de base'!$F$5,'Cake monster'!B23*1,$B$3*($N$13^A24))</f>
        <v>64.925707385064044</v>
      </c>
      <c r="C24" s="12">
        <f>IF(A24&gt;'Ennemis - stats de base'!$F$5,'Cake monster'!C23*1,$C$3*($N$19^A24))</f>
        <v>9.6937874665706101</v>
      </c>
      <c r="G24" s="19">
        <f t="shared" si="0"/>
        <v>0.21641902461687909</v>
      </c>
      <c r="H24" s="19">
        <f t="shared" si="1"/>
        <v>0.48468937332853085</v>
      </c>
      <c r="I24" s="26">
        <f t="shared" si="2"/>
        <v>0.35055419897270496</v>
      </c>
      <c r="J24" s="6">
        <f t="shared" si="3"/>
        <v>0.35055419897270496</v>
      </c>
    </row>
    <row r="25" spans="1:14" ht="16.5" thickTop="1" thickBot="1" x14ac:dyDescent="0.3">
      <c r="A25" s="2">
        <v>23</v>
      </c>
      <c r="B25" s="11">
        <f>IF(A25&gt;'Ennemis - stats de base'!$F$5,'Cake monster'!B24*1,$B$3*($N$13^A25))</f>
        <v>70.687841674048883</v>
      </c>
      <c r="C25" s="12">
        <f>IF(A25&gt;'Ennemis - stats de base'!$F$5,'Cake monster'!C24*1,$C$3*($N$19^A25))</f>
        <v>10.091779290279481</v>
      </c>
      <c r="G25" s="19">
        <f t="shared" si="0"/>
        <v>0.23562613891349513</v>
      </c>
      <c r="H25" s="19">
        <f t="shared" si="1"/>
        <v>0.50458896451397439</v>
      </c>
      <c r="I25" s="26">
        <f t="shared" si="2"/>
        <v>0.37010755171373477</v>
      </c>
      <c r="J25" s="6">
        <f t="shared" si="3"/>
        <v>0.37010755171373477</v>
      </c>
    </row>
    <row r="26" spans="1:14" ht="16.5" thickTop="1" thickBot="1" x14ac:dyDescent="0.3">
      <c r="A26" s="2">
        <v>24</v>
      </c>
      <c r="B26" s="11">
        <f>IF(A26&gt;'Ennemis - stats de base'!$F$5,'Cake monster'!B25*1,$B$3*($N$13^A26))</f>
        <v>76.961363407261004</v>
      </c>
      <c r="C26" s="12">
        <f>IF(A26&gt;'Ennemis - stats de base'!$F$5,'Cake monster'!C25*1,$C$3*($N$19^A26))</f>
        <v>10.506111217615064</v>
      </c>
      <c r="G26" s="19">
        <f t="shared" si="0"/>
        <v>0.25653787802420208</v>
      </c>
      <c r="H26" s="19">
        <f t="shared" si="1"/>
        <v>0.52530556088075364</v>
      </c>
      <c r="I26" s="26">
        <f t="shared" si="2"/>
        <v>0.39092171945247789</v>
      </c>
      <c r="J26" s="6">
        <f t="shared" si="3"/>
        <v>0.39092171945247789</v>
      </c>
    </row>
    <row r="27" spans="1:14" ht="16.5" thickTop="1" thickBot="1" x14ac:dyDescent="0.3">
      <c r="A27" s="2">
        <v>25</v>
      </c>
      <c r="B27" s="11">
        <f>IF(A27&gt;'Ennemis - stats de base'!$F$5,'Cake monster'!B26*1,$B$3*($N$13^A27))</f>
        <v>83.791658045190815</v>
      </c>
      <c r="C27" s="12">
        <f>IF(A27&gt;'Ennemis - stats de base'!$F$5,'Cake monster'!C26*1,$C$3*($N$19^A27))</f>
        <v>10.937454114084208</v>
      </c>
      <c r="G27" s="19">
        <f t="shared" si="0"/>
        <v>0.27930552681730136</v>
      </c>
      <c r="H27" s="19">
        <f t="shared" si="1"/>
        <v>0.54687270570421076</v>
      </c>
      <c r="I27" s="26">
        <f t="shared" si="2"/>
        <v>0.41308911626075606</v>
      </c>
      <c r="J27" s="6">
        <f t="shared" si="3"/>
        <v>0.41308911626075606</v>
      </c>
    </row>
    <row r="28" spans="1:14" ht="16.5" thickTop="1" thickBot="1" x14ac:dyDescent="0.3">
      <c r="A28" s="2">
        <v>26</v>
      </c>
      <c r="B28" s="11">
        <f>IF(A28&gt;'Ennemis - stats de base'!$F$5,'Cake monster'!B27*1,$B$3*($N$13^A28))</f>
        <v>91.228138992399693</v>
      </c>
      <c r="C28" s="12">
        <f>IF(A28&gt;'Ennemis - stats de base'!$F$5,'Cake monster'!C27*1,$C$3*($N$19^A28))</f>
        <v>11.386506388503054</v>
      </c>
      <c r="G28" s="19">
        <f t="shared" si="0"/>
        <v>0.30409379664133079</v>
      </c>
      <c r="H28" s="19">
        <f t="shared" si="1"/>
        <v>0.56932531942515308</v>
      </c>
      <c r="I28" s="26">
        <f t="shared" si="2"/>
        <v>0.43670955803324196</v>
      </c>
      <c r="J28" s="6">
        <f t="shared" si="3"/>
        <v>0.43670955803324196</v>
      </c>
    </row>
    <row r="29" spans="1:14" ht="16.5" thickTop="1" thickBot="1" x14ac:dyDescent="0.3">
      <c r="A29" s="2">
        <v>27</v>
      </c>
      <c r="B29" s="11">
        <f>IF(A29&gt;'Ennemis - stats de base'!$F$5,'Cake monster'!B28*1,$B$3*($N$13^A29))</f>
        <v>99.324605076176368</v>
      </c>
      <c r="C29" s="12">
        <f>IF(A29&gt;'Ennemis - stats de base'!$F$5,'Cake monster'!C28*1,$C$3*($N$19^A29))</f>
        <v>11.853995123825641</v>
      </c>
      <c r="G29" s="19">
        <f t="shared" si="0"/>
        <v>0.33108201692058625</v>
      </c>
      <c r="H29" s="19">
        <f t="shared" si="1"/>
        <v>0.59269975619128246</v>
      </c>
      <c r="I29" s="26">
        <f t="shared" si="2"/>
        <v>0.46189088655593435</v>
      </c>
      <c r="J29" s="6">
        <f t="shared" si="3"/>
        <v>0.46189088655593435</v>
      </c>
    </row>
    <row r="30" spans="1:14" ht="16.5" thickTop="1" thickBot="1" x14ac:dyDescent="0.3">
      <c r="A30" s="2">
        <v>28</v>
      </c>
      <c r="B30" s="11">
        <f>IF(A30&gt;'Ennemis - stats de base'!$F$5,'Cake monster'!B29*1,$B$3*($N$13^A30))</f>
        <v>108.13962975130184</v>
      </c>
      <c r="C30" s="12">
        <f>IF(A30&gt;'Ennemis - stats de base'!$F$5,'Cake monster'!C29*1,$C$3*($N$19^A30))</f>
        <v>12.340677254400187</v>
      </c>
      <c r="G30" s="19">
        <f t="shared" si="0"/>
        <v>0.36046543250433771</v>
      </c>
      <c r="H30" s="19">
        <f t="shared" si="1"/>
        <v>0.61703386272000982</v>
      </c>
      <c r="I30" s="26">
        <f t="shared" si="2"/>
        <v>0.48874964761217377</v>
      </c>
      <c r="J30" s="6">
        <f t="shared" si="3"/>
        <v>0.48874964761217377</v>
      </c>
    </row>
    <row r="31" spans="1:14" ht="16.5" thickTop="1" thickBot="1" x14ac:dyDescent="0.3">
      <c r="A31" s="2">
        <v>29</v>
      </c>
      <c r="B31" s="11">
        <f>IF(A31&gt;'Ennemis - stats de base'!$F$5,'Cake monster'!B30*1,$B$3*($N$13^A31))</f>
        <v>117.73698484660338</v>
      </c>
      <c r="C31" s="12">
        <f>IF(A31&gt;'Ennemis - stats de base'!$F$5,'Cake monster'!C30*1,$C$3*($N$19^A31))</f>
        <v>12.847340791559295</v>
      </c>
      <c r="G31" s="19">
        <f t="shared" si="0"/>
        <v>0.39245661615534266</v>
      </c>
      <c r="H31" s="19">
        <f t="shared" si="1"/>
        <v>0.64236703957796526</v>
      </c>
      <c r="I31" s="26">
        <f t="shared" si="2"/>
        <v>0.51741182786665396</v>
      </c>
      <c r="J31" s="6">
        <f t="shared" si="3"/>
        <v>0.51741182786665396</v>
      </c>
    </row>
    <row r="32" spans="1:14" ht="16.5" thickTop="1" thickBot="1" x14ac:dyDescent="0.3">
      <c r="A32" s="2">
        <v>30</v>
      </c>
      <c r="B32" s="11">
        <f>IF(A32&gt;'Ennemis - stats de base'!$F$5,'Cake monster'!B31*1,$B$3*($N$13^A32))</f>
        <v>128.18610191887069</v>
      </c>
      <c r="C32" s="12">
        <f>IF(A32&gt;'Ennemis - stats de base'!$F$5,'Cake monster'!C31*1,$C$3*($N$19^A32))</f>
        <v>13.374806099528435</v>
      </c>
      <c r="G32" s="19">
        <f t="shared" si="0"/>
        <v>0.42728700639623352</v>
      </c>
      <c r="H32" s="19">
        <f t="shared" si="1"/>
        <v>0.66874030497642223</v>
      </c>
      <c r="I32" s="26">
        <f t="shared" si="2"/>
        <v>0.54801365568632787</v>
      </c>
      <c r="J32" s="6">
        <f t="shared" si="3"/>
        <v>0.54801365568632787</v>
      </c>
    </row>
    <row r="33" spans="1:10" ht="16.5" thickTop="1" thickBot="1" x14ac:dyDescent="0.3">
      <c r="A33" s="2">
        <v>31</v>
      </c>
      <c r="B33" s="11">
        <f>IF(A33&gt;'Ennemis - stats de base'!$F$5,'Cake monster'!B32*1,$B$3*($N$13^A33))</f>
        <v>139.56257455177339</v>
      </c>
      <c r="C33" s="12">
        <f>IF(A33&gt;'Ennemis - stats de base'!$F$5,'Cake monster'!C32*1,$C$3*($N$19^A33))</f>
        <v>13.923927223718604</v>
      </c>
      <c r="G33" s="19">
        <f t="shared" si="0"/>
        <v>0.46520858183924235</v>
      </c>
      <c r="H33" s="19">
        <f t="shared" si="1"/>
        <v>0.69619636118593065</v>
      </c>
      <c r="I33" s="26">
        <f t="shared" si="2"/>
        <v>0.58070247151258647</v>
      </c>
      <c r="J33" s="6">
        <f t="shared" si="3"/>
        <v>0.58070247151258647</v>
      </c>
    </row>
    <row r="34" spans="1:10" ht="16.5" thickTop="1" thickBot="1" x14ac:dyDescent="0.3">
      <c r="A34" s="2">
        <v>32</v>
      </c>
      <c r="B34" s="11">
        <f>IF(A34&gt;'Ennemis - stats de base'!$F$5,'Cake monster'!B33*1,$B$3*($N$13^A34))</f>
        <v>151.94870523363605</v>
      </c>
      <c r="C34" s="12">
        <f>IF(A34&gt;'Ennemis - stats de base'!$F$5,'Cake monster'!C33*1,$C$3*($N$19^A34))</f>
        <v>14.495593273553903</v>
      </c>
      <c r="G34" s="19">
        <f t="shared" si="0"/>
        <v>0.50649568411211765</v>
      </c>
      <c r="H34" s="19">
        <f t="shared" si="1"/>
        <v>0.72477966367769564</v>
      </c>
      <c r="I34" s="26">
        <f t="shared" si="2"/>
        <v>0.61563767389490665</v>
      </c>
      <c r="J34" s="6">
        <f t="shared" si="3"/>
        <v>0.61563767389490665</v>
      </c>
    </row>
    <row r="35" spans="1:10" ht="16.5" thickTop="1" thickBot="1" x14ac:dyDescent="0.3">
      <c r="A35" s="2">
        <v>33</v>
      </c>
      <c r="B35" s="11">
        <f>IF(A35&gt;'Ennemis - stats de base'!$F$5,'Cake monster'!B34*1,$B$3*($N$13^A35))</f>
        <v>165.43410077042773</v>
      </c>
      <c r="C35" s="12">
        <f>IF(A35&gt;'Ennemis - stats de base'!$F$5,'Cake monster'!C34*1,$C$3*($N$19^A35))</f>
        <v>15.090729862072971</v>
      </c>
      <c r="G35" s="19">
        <f t="shared" si="0"/>
        <v>0.55144700256808976</v>
      </c>
      <c r="H35" s="19">
        <f t="shared" si="1"/>
        <v>0.75453649310364912</v>
      </c>
      <c r="I35" s="26">
        <f t="shared" si="2"/>
        <v>0.65299174783586944</v>
      </c>
      <c r="J35" s="6">
        <f t="shared" si="3"/>
        <v>0.65299174783586944</v>
      </c>
    </row>
    <row r="36" spans="1:10" ht="16.5" thickTop="1" thickBot="1" x14ac:dyDescent="0.3">
      <c r="A36" s="2">
        <v>34</v>
      </c>
      <c r="B36" s="11">
        <f>IF(A36&gt;'Ennemis - stats de base'!$F$5,'Cake monster'!B35*1,$B$3*($N$13^A36))</f>
        <v>180.11632054145096</v>
      </c>
      <c r="C36" s="12">
        <f>IF(A36&gt;'Ennemis - stats de base'!$F$5,'Cake monster'!C35*1,$C$3*($N$19^A36))</f>
        <v>15.710300604635277</v>
      </c>
      <c r="G36" s="19">
        <f t="shared" si="0"/>
        <v>0.6003877351381669</v>
      </c>
      <c r="H36" s="19">
        <f t="shared" si="1"/>
        <v>0.78551503023176439</v>
      </c>
      <c r="I36" s="26">
        <f t="shared" si="2"/>
        <v>0.69295138268496559</v>
      </c>
      <c r="J36" s="6">
        <f t="shared" si="3"/>
        <v>0.69295138268496559</v>
      </c>
    </row>
    <row r="37" spans="1:10" ht="16.5" thickTop="1" thickBot="1" x14ac:dyDescent="0.3">
      <c r="A37" s="2">
        <v>35</v>
      </c>
      <c r="B37" s="11">
        <f>IF(A37&gt;'Ennemis - stats de base'!$F$5,'Cake monster'!B36*1,$B$3*($N$13^A37))</f>
        <v>196.10158228750063</v>
      </c>
      <c r="C37" s="12">
        <f>IF(A37&gt;'Ennemis - stats de base'!$F$5,'Cake monster'!C36*1,$C$3*($N$19^A37))</f>
        <v>16.355308679158838</v>
      </c>
      <c r="G37" s="19">
        <f t="shared" si="0"/>
        <v>0.65367194095833225</v>
      </c>
      <c r="H37" s="19">
        <f t="shared" si="1"/>
        <v>0.81776543395794254</v>
      </c>
      <c r="I37" s="26">
        <f t="shared" si="2"/>
        <v>0.7357186874581374</v>
      </c>
      <c r="J37" s="6">
        <f t="shared" si="3"/>
        <v>0.7357186874581374</v>
      </c>
    </row>
    <row r="38" spans="1:10" ht="16.5" thickTop="1" thickBot="1" x14ac:dyDescent="0.3">
      <c r="A38" s="2">
        <v>36</v>
      </c>
      <c r="B38" s="11">
        <f>IF(A38&gt;'Ennemis - stats de base'!$F$5,'Cake monster'!B37*1,$B$3*($N$13^A38))</f>
        <v>213.50553053748055</v>
      </c>
      <c r="C38" s="12">
        <f>IF(A38&gt;'Ennemis - stats de base'!$F$5,'Cake monster'!C37*1,$C$3*($N$19^A38))</f>
        <v>17.026798450415683</v>
      </c>
      <c r="G38" s="19">
        <f t="shared" si="0"/>
        <v>0.71168510179159838</v>
      </c>
      <c r="H38" s="19">
        <f t="shared" si="1"/>
        <v>0.85133992252078472</v>
      </c>
      <c r="I38" s="26">
        <f t="shared" si="2"/>
        <v>0.78151251215619155</v>
      </c>
      <c r="J38" s="6">
        <f t="shared" si="3"/>
        <v>0.78151251215619155</v>
      </c>
    </row>
    <row r="39" spans="1:10" ht="16.5" thickTop="1" thickBot="1" x14ac:dyDescent="0.3">
      <c r="A39" s="2">
        <v>37</v>
      </c>
      <c r="B39" s="11">
        <f>IF(A39&gt;'Ennemis - stats de base'!$F$5,'Cake monster'!B38*1,$B$3*($N$13^A39))</f>
        <v>232.45407323261844</v>
      </c>
      <c r="C39" s="12">
        <f>IF(A39&gt;'Ennemis - stats de base'!$F$5,'Cake monster'!C38*1,$C$3*($N$19^A39))</f>
        <v>17.725857161014957</v>
      </c>
      <c r="G39" s="19">
        <f t="shared" si="0"/>
        <v>0.77484691077539103</v>
      </c>
      <c r="H39" s="19">
        <f t="shared" si="1"/>
        <v>0.88629285805074853</v>
      </c>
      <c r="I39" s="26">
        <f t="shared" si="2"/>
        <v>0.83056988441306978</v>
      </c>
      <c r="J39" s="6">
        <f t="shared" si="3"/>
        <v>0.83056988441306978</v>
      </c>
    </row>
    <row r="40" spans="1:10" ht="16.5" thickTop="1" thickBot="1" x14ac:dyDescent="0.3">
      <c r="A40" s="2">
        <v>38</v>
      </c>
      <c r="B40" s="11">
        <f>IF(A40&gt;'Ennemis - stats de base'!$F$5,'Cake monster'!B39*1,$B$3*($N$13^A40))</f>
        <v>253.08429260079433</v>
      </c>
      <c r="C40" s="12">
        <f>IF(A40&gt;'Ennemis - stats de base'!$F$5,'Cake monster'!C39*1,$C$3*($N$19^A40))</f>
        <v>18.453616691811757</v>
      </c>
      <c r="G40" s="19">
        <f t="shared" si="0"/>
        <v>0.84361430866931031</v>
      </c>
      <c r="H40" s="19">
        <f t="shared" si="1"/>
        <v>0.92268083459058847</v>
      </c>
      <c r="I40" s="26">
        <f t="shared" si="2"/>
        <v>0.88314757162994939</v>
      </c>
      <c r="J40" s="6">
        <f t="shared" si="3"/>
        <v>0.88314757162994939</v>
      </c>
    </row>
    <row r="41" spans="1:10" ht="16.5" thickTop="1" thickBot="1" x14ac:dyDescent="0.3">
      <c r="A41" s="2">
        <v>39</v>
      </c>
      <c r="B41" s="11">
        <f>IF(A41&gt;'Ennemis - stats de base'!$F$5,'Cake monster'!B40*1,$B$3*($N$13^A41))</f>
        <v>275.54543687065234</v>
      </c>
      <c r="C41" s="12">
        <f>IF(A41&gt;'Ennemis - stats de base'!$F$5,'Cake monster'!C40*1,$C$3*($N$19^A41))</f>
        <v>19.211255394591859</v>
      </c>
      <c r="G41" s="19">
        <f t="shared" si="0"/>
        <v>0.91848478956883661</v>
      </c>
      <c r="H41" s="19">
        <f t="shared" si="1"/>
        <v>0.96056276972959365</v>
      </c>
      <c r="I41" s="26">
        <f t="shared" si="2"/>
        <v>0.93952377964921507</v>
      </c>
      <c r="J41" s="6">
        <f t="shared" si="3"/>
        <v>0.93952377964921507</v>
      </c>
    </row>
    <row r="42" spans="1:10" ht="16.5" thickTop="1" thickBot="1" x14ac:dyDescent="0.3">
      <c r="A42" s="2">
        <v>40</v>
      </c>
      <c r="B42" s="11">
        <f>IF(A42&gt;'Ennemis - stats de base'!$F$5,'Cake monster'!B41*1,$B$3*($N$13^A42))</f>
        <v>300.00000000000148</v>
      </c>
      <c r="C42" s="12">
        <f>IF(A42&gt;'Ennemis - stats de base'!$F$5,'Cake monster'!C41*1,$C$3*($N$19^A42))</f>
        <v>19.999999999999986</v>
      </c>
      <c r="G42" s="19">
        <f t="shared" si="0"/>
        <v>1</v>
      </c>
      <c r="H42" s="19">
        <f t="shared" si="1"/>
        <v>1</v>
      </c>
      <c r="I42" s="26">
        <f t="shared" si="2"/>
        <v>1</v>
      </c>
      <c r="J42" s="6">
        <f t="shared" si="3"/>
        <v>1</v>
      </c>
    </row>
    <row r="43" spans="1:10" ht="16.5" thickTop="1" thickBot="1" x14ac:dyDescent="0.3">
      <c r="A43" s="2">
        <v>41</v>
      </c>
      <c r="B43" s="11">
        <f>IF(A43&gt;'Ennemis - stats de base'!$F$5,'Cake monster'!B42*1,$B$3*($N$13^A43))</f>
        <v>300.00000000000148</v>
      </c>
      <c r="C43" s="12">
        <f>IF(A43&gt;'Ennemis - stats de base'!$F$5,'Cake monster'!C42*1,$C$3*($N$19^A43))</f>
        <v>19.999999999999986</v>
      </c>
      <c r="G43" s="19">
        <f t="shared" si="0"/>
        <v>1</v>
      </c>
      <c r="H43" s="19">
        <f t="shared" si="1"/>
        <v>1</v>
      </c>
      <c r="I43" s="26">
        <f t="shared" si="2"/>
        <v>1</v>
      </c>
      <c r="J43"/>
    </row>
    <row r="44" spans="1:10" ht="16.5" thickTop="1" thickBot="1" x14ac:dyDescent="0.3">
      <c r="A44" s="2">
        <v>42</v>
      </c>
      <c r="B44" s="11">
        <f>IF(A44&gt;'Ennemis - stats de base'!$F$5,'Cake monster'!B43*1,$B$3*($N$13^A44))</f>
        <v>300.00000000000148</v>
      </c>
      <c r="C44" s="12">
        <f>IF(A44&gt;'Ennemis - stats de base'!$F$5,'Cake monster'!C43*1,$C$3*($N$19^A44))</f>
        <v>19.999999999999986</v>
      </c>
      <c r="G44" s="19">
        <f t="shared" si="0"/>
        <v>1</v>
      </c>
      <c r="H44" s="19">
        <f t="shared" si="1"/>
        <v>1</v>
      </c>
      <c r="I44" s="26">
        <f t="shared" si="2"/>
        <v>1</v>
      </c>
      <c r="J44"/>
    </row>
    <row r="45" spans="1:10" ht="16.5" thickTop="1" thickBot="1" x14ac:dyDescent="0.3">
      <c r="A45" s="2">
        <v>43</v>
      </c>
      <c r="B45" s="11">
        <f>IF(A45&gt;'Ennemis - stats de base'!$F$5,'Cake monster'!B44*1,$B$3*($N$13^A45))</f>
        <v>300.00000000000148</v>
      </c>
      <c r="C45" s="12">
        <f>IF(A45&gt;'Ennemis - stats de base'!$F$5,'Cake monster'!C44*1,$C$3*($N$19^A45))</f>
        <v>19.999999999999986</v>
      </c>
      <c r="G45" s="19">
        <f t="shared" si="0"/>
        <v>1</v>
      </c>
      <c r="H45" s="19">
        <f t="shared" si="1"/>
        <v>1</v>
      </c>
      <c r="I45" s="26">
        <f t="shared" si="2"/>
        <v>1</v>
      </c>
      <c r="J45"/>
    </row>
    <row r="46" spans="1:10" ht="16.5" thickTop="1" thickBot="1" x14ac:dyDescent="0.3">
      <c r="A46" s="2">
        <v>44</v>
      </c>
      <c r="B46" s="11">
        <f>IF(A46&gt;'Ennemis - stats de base'!$F$5,'Cake monster'!B45*1,$B$3*($N$13^A46))</f>
        <v>300.00000000000148</v>
      </c>
      <c r="C46" s="12">
        <f>IF(A46&gt;'Ennemis - stats de base'!$F$5,'Cake monster'!C45*1,$C$3*($N$19^A46))</f>
        <v>19.999999999999986</v>
      </c>
      <c r="G46" s="19">
        <f t="shared" si="0"/>
        <v>1</v>
      </c>
      <c r="H46" s="19">
        <f t="shared" si="1"/>
        <v>1</v>
      </c>
      <c r="I46" s="26">
        <f t="shared" si="2"/>
        <v>1</v>
      </c>
      <c r="J46"/>
    </row>
    <row r="47" spans="1:10" ht="16.5" thickTop="1" thickBot="1" x14ac:dyDescent="0.3">
      <c r="A47" s="2">
        <v>45</v>
      </c>
      <c r="B47" s="11">
        <f>IF(A47&gt;'Ennemis - stats de base'!$F$5,'Cake monster'!B46*1,$B$3*($N$13^A47))</f>
        <v>300.00000000000148</v>
      </c>
      <c r="C47" s="12">
        <f>IF(A47&gt;'Ennemis - stats de base'!$F$5,'Cake monster'!C46*1,$C$3*($N$19^A47))</f>
        <v>19.999999999999986</v>
      </c>
      <c r="G47" s="19">
        <f t="shared" si="0"/>
        <v>1</v>
      </c>
      <c r="H47" s="19">
        <f t="shared" si="1"/>
        <v>1</v>
      </c>
      <c r="I47" s="26">
        <f t="shared" si="2"/>
        <v>1</v>
      </c>
      <c r="J47"/>
    </row>
    <row r="48" spans="1:10" ht="16.5" thickTop="1" thickBot="1" x14ac:dyDescent="0.3">
      <c r="A48" s="2">
        <v>46</v>
      </c>
      <c r="B48" s="11">
        <f>IF(A48&gt;'Ennemis - stats de base'!$F$5,'Cake monster'!B47*1,$B$3*($N$13^A48))</f>
        <v>300.00000000000148</v>
      </c>
      <c r="C48" s="12">
        <f>IF(A48&gt;'Ennemis - stats de base'!$F$5,'Cake monster'!C47*1,$C$3*($N$19^A48))</f>
        <v>19.999999999999986</v>
      </c>
      <c r="G48" s="19">
        <f t="shared" si="0"/>
        <v>1</v>
      </c>
      <c r="H48" s="19">
        <f t="shared" si="1"/>
        <v>1</v>
      </c>
      <c r="I48" s="26">
        <f t="shared" si="2"/>
        <v>1</v>
      </c>
      <c r="J48"/>
    </row>
    <row r="49" spans="1:10" ht="16.5" thickTop="1" thickBot="1" x14ac:dyDescent="0.3">
      <c r="A49" s="2">
        <v>47</v>
      </c>
      <c r="B49" s="11">
        <f>IF(A49&gt;'Ennemis - stats de base'!$F$5,'Cake monster'!B48*1,$B$3*($N$13^A49))</f>
        <v>300.00000000000148</v>
      </c>
      <c r="C49" s="12">
        <f>IF(A49&gt;'Ennemis - stats de base'!$F$5,'Cake monster'!C48*1,$C$3*($N$19^A49))</f>
        <v>19.999999999999986</v>
      </c>
      <c r="G49" s="19">
        <f t="shared" si="0"/>
        <v>1</v>
      </c>
      <c r="H49" s="19">
        <f t="shared" si="1"/>
        <v>1</v>
      </c>
      <c r="I49" s="26">
        <f t="shared" si="2"/>
        <v>1</v>
      </c>
      <c r="J49"/>
    </row>
    <row r="50" spans="1:10" ht="16.5" thickTop="1" thickBot="1" x14ac:dyDescent="0.3">
      <c r="A50" s="2">
        <v>48</v>
      </c>
      <c r="B50" s="11">
        <f>IF(A50&gt;'Ennemis - stats de base'!$F$5,'Cake monster'!B49*1,$B$3*($N$13^A50))</f>
        <v>300.00000000000148</v>
      </c>
      <c r="C50" s="12">
        <f>IF(A50&gt;'Ennemis - stats de base'!$F$5,'Cake monster'!C49*1,$C$3*($N$19^A50))</f>
        <v>19.999999999999986</v>
      </c>
      <c r="G50" s="19">
        <f t="shared" si="0"/>
        <v>1</v>
      </c>
      <c r="H50" s="19">
        <f t="shared" si="1"/>
        <v>1</v>
      </c>
      <c r="I50" s="26">
        <f t="shared" si="2"/>
        <v>1</v>
      </c>
      <c r="J50"/>
    </row>
    <row r="51" spans="1:10" ht="16.5" thickTop="1" thickBot="1" x14ac:dyDescent="0.3">
      <c r="A51" s="2">
        <v>49</v>
      </c>
      <c r="B51" s="11">
        <f>IF(A51&gt;'Ennemis - stats de base'!$F$5,'Cake monster'!B50*1,$B$3*($N$13^A51))</f>
        <v>300.00000000000148</v>
      </c>
      <c r="C51" s="12">
        <f>IF(A51&gt;'Ennemis - stats de base'!$F$5,'Cake monster'!C50*1,$C$3*($N$19^A51))</f>
        <v>19.999999999999986</v>
      </c>
      <c r="G51" s="19">
        <f t="shared" si="0"/>
        <v>1</v>
      </c>
      <c r="H51" s="19">
        <f t="shared" si="1"/>
        <v>1</v>
      </c>
      <c r="I51" s="26">
        <f t="shared" si="2"/>
        <v>1</v>
      </c>
      <c r="J51"/>
    </row>
    <row r="52" spans="1:10" ht="16.5" thickTop="1" thickBot="1" x14ac:dyDescent="0.3">
      <c r="A52" s="2">
        <v>50</v>
      </c>
      <c r="B52" s="11">
        <f>IF(A52&gt;'Ennemis - stats de base'!$F$5,'Cake monster'!B51*1,$B$3*($N$13^A52))</f>
        <v>300.00000000000148</v>
      </c>
      <c r="C52" s="12">
        <f>IF(A52&gt;'Ennemis - stats de base'!$F$5,'Cake monster'!C51*1,$C$3*($N$19^A52))</f>
        <v>19.999999999999986</v>
      </c>
      <c r="G52" s="19">
        <f t="shared" si="0"/>
        <v>1</v>
      </c>
      <c r="H52" s="19">
        <f t="shared" si="1"/>
        <v>1</v>
      </c>
      <c r="I52" s="26">
        <f t="shared" si="2"/>
        <v>1</v>
      </c>
      <c r="J52"/>
    </row>
    <row r="53" spans="1:10" ht="16.5" thickTop="1" thickBot="1" x14ac:dyDescent="0.3">
      <c r="A53" s="2">
        <v>51</v>
      </c>
      <c r="B53" s="11">
        <f>IF(A53&gt;'Ennemis - stats de base'!$F$5,'Cake monster'!B52*1,$B$3*($N$13^A53))</f>
        <v>300.00000000000148</v>
      </c>
      <c r="C53" s="12">
        <f>IF(A53&gt;'Ennemis - stats de base'!$F$5,'Cake monster'!C52*1,$C$3*($N$19^A53))</f>
        <v>19.999999999999986</v>
      </c>
      <c r="G53" s="19">
        <f t="shared" si="0"/>
        <v>1</v>
      </c>
      <c r="H53" s="19">
        <f t="shared" si="1"/>
        <v>1</v>
      </c>
      <c r="I53" s="26">
        <f t="shared" si="2"/>
        <v>1</v>
      </c>
      <c r="J53"/>
    </row>
    <row r="54" spans="1:10" ht="16.5" thickTop="1" thickBot="1" x14ac:dyDescent="0.3">
      <c r="A54" s="2">
        <v>52</v>
      </c>
      <c r="B54" s="11">
        <f>IF(A54&gt;'Ennemis - stats de base'!$F$5,'Cake monster'!B53*1,$B$3*($N$13^A54))</f>
        <v>300.00000000000148</v>
      </c>
      <c r="C54" s="12">
        <f>IF(A54&gt;'Ennemis - stats de base'!$F$5,'Cake monster'!C53*1,$C$3*($N$19^A54))</f>
        <v>19.999999999999986</v>
      </c>
      <c r="G54" s="19">
        <f t="shared" si="0"/>
        <v>1</v>
      </c>
      <c r="H54" s="19">
        <f t="shared" si="1"/>
        <v>1</v>
      </c>
      <c r="I54" s="26">
        <f t="shared" si="2"/>
        <v>1</v>
      </c>
      <c r="J54"/>
    </row>
    <row r="55" spans="1:10" ht="16.5" thickTop="1" thickBot="1" x14ac:dyDescent="0.3">
      <c r="A55" s="2">
        <v>53</v>
      </c>
      <c r="B55" s="11">
        <f>IF(A55&gt;'Ennemis - stats de base'!$F$5,'Cake monster'!B54*1,$B$3*($N$13^A55))</f>
        <v>300.00000000000148</v>
      </c>
      <c r="C55" s="12">
        <f>IF(A55&gt;'Ennemis - stats de base'!$F$5,'Cake monster'!C54*1,$C$3*($N$19^A55))</f>
        <v>19.999999999999986</v>
      </c>
      <c r="G55" s="19">
        <f t="shared" si="0"/>
        <v>1</v>
      </c>
      <c r="H55" s="19">
        <f t="shared" si="1"/>
        <v>1</v>
      </c>
      <c r="I55" s="26">
        <f t="shared" si="2"/>
        <v>1</v>
      </c>
      <c r="J55"/>
    </row>
    <row r="56" spans="1:10" ht="16.5" thickTop="1" thickBot="1" x14ac:dyDescent="0.3">
      <c r="A56" s="2">
        <v>54</v>
      </c>
      <c r="B56" s="11">
        <f>IF(A56&gt;'Ennemis - stats de base'!$F$5,'Cake monster'!B55*1,$B$3*($N$13^A56))</f>
        <v>300.00000000000148</v>
      </c>
      <c r="C56" s="12">
        <f>IF(A56&gt;'Ennemis - stats de base'!$F$5,'Cake monster'!C55*1,$C$3*($N$19^A56))</f>
        <v>19.999999999999986</v>
      </c>
      <c r="G56" s="19">
        <f t="shared" si="0"/>
        <v>1</v>
      </c>
      <c r="H56" s="19">
        <f t="shared" si="1"/>
        <v>1</v>
      </c>
      <c r="I56" s="26">
        <f t="shared" si="2"/>
        <v>1</v>
      </c>
      <c r="J56"/>
    </row>
    <row r="57" spans="1:10" ht="16.5" thickTop="1" thickBot="1" x14ac:dyDescent="0.3">
      <c r="A57" s="2">
        <v>55</v>
      </c>
      <c r="B57" s="11">
        <f>IF(A57&gt;'Ennemis - stats de base'!$F$5,'Cake monster'!B56*1,$B$3*($N$13^A57))</f>
        <v>300.00000000000148</v>
      </c>
      <c r="C57" s="12">
        <f>IF(A57&gt;'Ennemis - stats de base'!$F$5,'Cake monster'!C56*1,$C$3*($N$19^A57))</f>
        <v>19.999999999999986</v>
      </c>
      <c r="G57" s="19">
        <f t="shared" si="0"/>
        <v>1</v>
      </c>
      <c r="H57" s="19">
        <f t="shared" si="1"/>
        <v>1</v>
      </c>
      <c r="I57" s="26">
        <f t="shared" si="2"/>
        <v>1</v>
      </c>
      <c r="J57"/>
    </row>
    <row r="58" spans="1:10" ht="16.5" thickTop="1" thickBot="1" x14ac:dyDescent="0.3">
      <c r="A58" s="2">
        <v>56</v>
      </c>
      <c r="B58" s="11">
        <f>IF(A58&gt;'Ennemis - stats de base'!$F$5,'Cake monster'!B57*1,$B$3*($N$13^A58))</f>
        <v>300.00000000000148</v>
      </c>
      <c r="C58" s="12">
        <f>IF(A58&gt;'Ennemis - stats de base'!$F$5,'Cake monster'!C57*1,$C$3*($N$19^A58))</f>
        <v>19.999999999999986</v>
      </c>
      <c r="G58" s="19">
        <f t="shared" si="0"/>
        <v>1</v>
      </c>
      <c r="H58" s="19">
        <f t="shared" si="1"/>
        <v>1</v>
      </c>
      <c r="I58" s="26">
        <f t="shared" si="2"/>
        <v>1</v>
      </c>
      <c r="J58"/>
    </row>
    <row r="59" spans="1:10" ht="16.5" thickTop="1" thickBot="1" x14ac:dyDescent="0.3">
      <c r="A59" s="2">
        <v>57</v>
      </c>
      <c r="B59" s="11">
        <f>IF(A59&gt;'Ennemis - stats de base'!$F$5,'Cake monster'!B58*1,$B$3*($N$13^A59))</f>
        <v>300.00000000000148</v>
      </c>
      <c r="C59" s="12">
        <f>IF(A59&gt;'Ennemis - stats de base'!$F$5,'Cake monster'!C58*1,$C$3*($N$19^A59))</f>
        <v>19.999999999999986</v>
      </c>
      <c r="G59" s="19">
        <f t="shared" si="0"/>
        <v>1</v>
      </c>
      <c r="H59" s="19">
        <f t="shared" si="1"/>
        <v>1</v>
      </c>
      <c r="I59" s="26">
        <f t="shared" si="2"/>
        <v>1</v>
      </c>
      <c r="J59"/>
    </row>
    <row r="60" spans="1:10" ht="16.5" thickTop="1" thickBot="1" x14ac:dyDescent="0.3">
      <c r="A60" s="2">
        <v>58</v>
      </c>
      <c r="B60" s="11">
        <f>IF(A60&gt;'Ennemis - stats de base'!$F$5,'Cake monster'!B59*1,$B$3*($N$13^A60))</f>
        <v>300.00000000000148</v>
      </c>
      <c r="C60" s="12">
        <f>IF(A60&gt;'Ennemis - stats de base'!$F$5,'Cake monster'!C59*1,$C$3*($N$19^A60))</f>
        <v>19.999999999999986</v>
      </c>
      <c r="G60" s="19">
        <f t="shared" si="0"/>
        <v>1</v>
      </c>
      <c r="H60" s="19">
        <f t="shared" si="1"/>
        <v>1</v>
      </c>
      <c r="I60" s="26">
        <f t="shared" si="2"/>
        <v>1</v>
      </c>
      <c r="J60"/>
    </row>
    <row r="61" spans="1:10" ht="16.5" thickTop="1" thickBot="1" x14ac:dyDescent="0.3">
      <c r="A61" s="2">
        <v>59</v>
      </c>
      <c r="B61" s="11">
        <f>IF(A61&gt;'Ennemis - stats de base'!$F$5,'Cake monster'!B60*1,$B$3*($N$13^A61))</f>
        <v>300.00000000000148</v>
      </c>
      <c r="C61" s="12">
        <f>IF(A61&gt;'Ennemis - stats de base'!$F$5,'Cake monster'!C60*1,$C$3*($N$19^A61))</f>
        <v>19.999999999999986</v>
      </c>
      <c r="G61" s="19">
        <f t="shared" si="0"/>
        <v>1</v>
      </c>
      <c r="H61" s="19">
        <f t="shared" si="1"/>
        <v>1</v>
      </c>
      <c r="I61" s="26">
        <f t="shared" si="2"/>
        <v>1</v>
      </c>
      <c r="J61"/>
    </row>
    <row r="62" spans="1:10" ht="16.5" thickTop="1" thickBot="1" x14ac:dyDescent="0.3">
      <c r="A62" s="2">
        <v>60</v>
      </c>
      <c r="B62" s="11">
        <f>IF(A62&gt;'Ennemis - stats de base'!$F$5,'Cake monster'!B61*1,$B$3*($N$13^A62))</f>
        <v>300.00000000000148</v>
      </c>
      <c r="C62" s="12">
        <f>IF(A62&gt;'Ennemis - stats de base'!$F$5,'Cake monster'!C61*1,$C$3*($N$19^A62))</f>
        <v>19.999999999999986</v>
      </c>
      <c r="G62" s="19">
        <f t="shared" si="0"/>
        <v>1</v>
      </c>
      <c r="H62" s="19">
        <f t="shared" si="1"/>
        <v>1</v>
      </c>
      <c r="I62" s="26">
        <f t="shared" si="2"/>
        <v>1</v>
      </c>
      <c r="J62"/>
    </row>
    <row r="63" spans="1:10" ht="16.5" thickTop="1" thickBot="1" x14ac:dyDescent="0.3">
      <c r="A63" s="2">
        <v>61</v>
      </c>
      <c r="B63" s="11">
        <f>IF(A63&gt;'Ennemis - stats de base'!$F$5,'Cake monster'!B62*1,$B$3*($N$13^A63))</f>
        <v>300.00000000000148</v>
      </c>
      <c r="C63" s="12">
        <f>IF(A63&gt;'Ennemis - stats de base'!$F$5,'Cake monster'!C62*1,$C$3*($N$19^A63))</f>
        <v>19.999999999999986</v>
      </c>
      <c r="G63" s="19">
        <f t="shared" si="0"/>
        <v>1</v>
      </c>
      <c r="H63" s="19">
        <f t="shared" si="1"/>
        <v>1</v>
      </c>
      <c r="I63" s="26">
        <f t="shared" si="2"/>
        <v>1</v>
      </c>
      <c r="J63"/>
    </row>
    <row r="64" spans="1:10" ht="16.5" thickTop="1" thickBot="1" x14ac:dyDescent="0.3">
      <c r="A64" s="2">
        <v>62</v>
      </c>
      <c r="B64" s="11">
        <f>IF(A64&gt;'Ennemis - stats de base'!$F$5,'Cake monster'!B63*1,$B$3*($N$13^A64))</f>
        <v>300.00000000000148</v>
      </c>
      <c r="C64" s="12">
        <f>IF(A64&gt;'Ennemis - stats de base'!$F$5,'Cake monster'!C63*1,$C$3*($N$19^A64))</f>
        <v>19.999999999999986</v>
      </c>
      <c r="G64" s="19">
        <f t="shared" si="0"/>
        <v>1</v>
      </c>
      <c r="H64" s="19">
        <f t="shared" si="1"/>
        <v>1</v>
      </c>
      <c r="I64" s="26">
        <f t="shared" si="2"/>
        <v>1</v>
      </c>
      <c r="J64"/>
    </row>
    <row r="65" spans="1:10" ht="16.5" thickTop="1" thickBot="1" x14ac:dyDescent="0.3">
      <c r="A65" s="2">
        <v>63</v>
      </c>
      <c r="B65" s="11">
        <f>IF(A65&gt;'Ennemis - stats de base'!$F$5,'Cake monster'!B64*1,$B$3*($N$13^A65))</f>
        <v>300.00000000000148</v>
      </c>
      <c r="C65" s="12">
        <f>IF(A65&gt;'Ennemis - stats de base'!$F$5,'Cake monster'!C64*1,$C$3*($N$19^A65))</f>
        <v>19.999999999999986</v>
      </c>
      <c r="G65" s="19">
        <f t="shared" si="0"/>
        <v>1</v>
      </c>
      <c r="H65" s="19">
        <f t="shared" si="1"/>
        <v>1</v>
      </c>
      <c r="I65" s="26">
        <f t="shared" si="2"/>
        <v>1</v>
      </c>
      <c r="J65"/>
    </row>
    <row r="66" spans="1:10" ht="16.5" thickTop="1" thickBot="1" x14ac:dyDescent="0.3">
      <c r="A66" s="2">
        <v>64</v>
      </c>
      <c r="B66" s="11">
        <f>IF(A66&gt;'Ennemis - stats de base'!$F$5,'Cake monster'!B65*1,$B$3*($N$13^A66))</f>
        <v>300.00000000000148</v>
      </c>
      <c r="C66" s="12">
        <f>IF(A66&gt;'Ennemis - stats de base'!$F$5,'Cake monster'!C65*1,$C$3*($N$19^A66))</f>
        <v>19.999999999999986</v>
      </c>
      <c r="G66" s="19">
        <f t="shared" si="0"/>
        <v>1</v>
      </c>
      <c r="H66" s="19">
        <f t="shared" si="1"/>
        <v>1</v>
      </c>
      <c r="I66" s="26">
        <f t="shared" si="2"/>
        <v>1</v>
      </c>
      <c r="J66"/>
    </row>
    <row r="67" spans="1:10" ht="16.5" thickTop="1" thickBot="1" x14ac:dyDescent="0.3">
      <c r="A67" s="2">
        <v>65</v>
      </c>
      <c r="B67" s="11">
        <f>IF(A67&gt;'Ennemis - stats de base'!$F$5,'Cake monster'!B66*1,$B$3*($N$13^A67))</f>
        <v>300.00000000000148</v>
      </c>
      <c r="C67" s="12">
        <f>IF(A67&gt;'Ennemis - stats de base'!$F$5,'Cake monster'!C66*1,$C$3*($N$19^A67))</f>
        <v>19.999999999999986</v>
      </c>
      <c r="G67" s="19">
        <f t="shared" si="0"/>
        <v>1</v>
      </c>
      <c r="H67" s="19">
        <f t="shared" si="1"/>
        <v>1</v>
      </c>
      <c r="I67" s="26">
        <f t="shared" si="2"/>
        <v>1</v>
      </c>
      <c r="J67"/>
    </row>
    <row r="68" spans="1:10" ht="16.5" thickTop="1" thickBot="1" x14ac:dyDescent="0.3">
      <c r="A68" s="2">
        <v>66</v>
      </c>
      <c r="B68" s="11">
        <f>IF(A68&gt;'Ennemis - stats de base'!$F$5,'Cake monster'!B67*1,$B$3*($N$13^A68))</f>
        <v>300.00000000000148</v>
      </c>
      <c r="C68" s="12">
        <f>IF(A68&gt;'Ennemis - stats de base'!$F$5,'Cake monster'!C67*1,$C$3*($N$19^A68))</f>
        <v>19.999999999999986</v>
      </c>
      <c r="G68" s="19">
        <f t="shared" ref="G68:G102" si="4">(B68/MAX(B:B))</f>
        <v>1</v>
      </c>
      <c r="H68" s="19">
        <f t="shared" ref="H68:H102" si="5">(C68/MAX(C:C))</f>
        <v>1</v>
      </c>
      <c r="I68" s="26">
        <f t="shared" ref="I68:I102" si="6">(G68+H68)/2</f>
        <v>1</v>
      </c>
      <c r="J68"/>
    </row>
    <row r="69" spans="1:10" ht="16.5" thickTop="1" thickBot="1" x14ac:dyDescent="0.3">
      <c r="A69" s="2">
        <v>67</v>
      </c>
      <c r="B69" s="11">
        <f>IF(A69&gt;'Ennemis - stats de base'!$F$5,'Cake monster'!B68*1,$B$3*($N$13^A69))</f>
        <v>300.00000000000148</v>
      </c>
      <c r="C69" s="12">
        <f>IF(A69&gt;'Ennemis - stats de base'!$F$5,'Cake monster'!C68*1,$C$3*($N$19^A69))</f>
        <v>19.999999999999986</v>
      </c>
      <c r="G69" s="19">
        <f t="shared" si="4"/>
        <v>1</v>
      </c>
      <c r="H69" s="19">
        <f t="shared" si="5"/>
        <v>1</v>
      </c>
      <c r="I69" s="26">
        <f t="shared" si="6"/>
        <v>1</v>
      </c>
      <c r="J69"/>
    </row>
    <row r="70" spans="1:10" ht="16.5" thickTop="1" thickBot="1" x14ac:dyDescent="0.3">
      <c r="A70" s="2">
        <v>68</v>
      </c>
      <c r="B70" s="11">
        <f>IF(A70&gt;'Ennemis - stats de base'!$F$5,'Cake monster'!B69*1,$B$3*($N$13^A70))</f>
        <v>300.00000000000148</v>
      </c>
      <c r="C70" s="12">
        <f>IF(A70&gt;'Ennemis - stats de base'!$F$5,'Cake monster'!C69*1,$C$3*($N$19^A70))</f>
        <v>19.999999999999986</v>
      </c>
      <c r="G70" s="19">
        <f t="shared" si="4"/>
        <v>1</v>
      </c>
      <c r="H70" s="19">
        <f t="shared" si="5"/>
        <v>1</v>
      </c>
      <c r="I70" s="26">
        <f t="shared" si="6"/>
        <v>1</v>
      </c>
      <c r="J70"/>
    </row>
    <row r="71" spans="1:10" ht="16.5" thickTop="1" thickBot="1" x14ac:dyDescent="0.3">
      <c r="A71" s="2">
        <v>69</v>
      </c>
      <c r="B71" s="11">
        <f>IF(A71&gt;'Ennemis - stats de base'!$F$5,'Cake monster'!B70*1,$B$3*($N$13^A71))</f>
        <v>300.00000000000148</v>
      </c>
      <c r="C71" s="12">
        <f>IF(A71&gt;'Ennemis - stats de base'!$F$5,'Cake monster'!C70*1,$C$3*($N$19^A71))</f>
        <v>19.999999999999986</v>
      </c>
      <c r="G71" s="19">
        <f t="shared" si="4"/>
        <v>1</v>
      </c>
      <c r="H71" s="19">
        <f t="shared" si="5"/>
        <v>1</v>
      </c>
      <c r="I71" s="26">
        <f t="shared" si="6"/>
        <v>1</v>
      </c>
      <c r="J71"/>
    </row>
    <row r="72" spans="1:10" ht="16.5" thickTop="1" thickBot="1" x14ac:dyDescent="0.3">
      <c r="A72" s="2">
        <v>70</v>
      </c>
      <c r="B72" s="11">
        <f>IF(A72&gt;'Ennemis - stats de base'!$F$5,'Cake monster'!B71*1,$B$3*($N$13^A72))</f>
        <v>300.00000000000148</v>
      </c>
      <c r="C72" s="12">
        <f>IF(A72&gt;'Ennemis - stats de base'!$F$5,'Cake monster'!C71*1,$C$3*($N$19^A72))</f>
        <v>19.999999999999986</v>
      </c>
      <c r="G72" s="19">
        <f t="shared" si="4"/>
        <v>1</v>
      </c>
      <c r="H72" s="19">
        <f t="shared" si="5"/>
        <v>1</v>
      </c>
      <c r="I72" s="26">
        <f t="shared" si="6"/>
        <v>1</v>
      </c>
      <c r="J72"/>
    </row>
    <row r="73" spans="1:10" ht="16.5" thickTop="1" thickBot="1" x14ac:dyDescent="0.3">
      <c r="A73" s="2">
        <v>71</v>
      </c>
      <c r="B73" s="11">
        <f>IF(A73&gt;'Ennemis - stats de base'!$F$5,'Cake monster'!B72*1,$B$3*($N$13^A73))</f>
        <v>300.00000000000148</v>
      </c>
      <c r="C73" s="12">
        <f>IF(A73&gt;'Ennemis - stats de base'!$F$5,'Cake monster'!C72*1,$C$3*($N$19^A73))</f>
        <v>19.999999999999986</v>
      </c>
      <c r="G73" s="19">
        <f t="shared" si="4"/>
        <v>1</v>
      </c>
      <c r="H73" s="19">
        <f t="shared" si="5"/>
        <v>1</v>
      </c>
      <c r="I73" s="26">
        <f t="shared" si="6"/>
        <v>1</v>
      </c>
      <c r="J73"/>
    </row>
    <row r="74" spans="1:10" ht="16.5" thickTop="1" thickBot="1" x14ac:dyDescent="0.3">
      <c r="A74" s="2">
        <v>72</v>
      </c>
      <c r="B74" s="11">
        <f>IF(A74&gt;'Ennemis - stats de base'!$F$5,'Cake monster'!B73*1,$B$3*($N$13^A74))</f>
        <v>300.00000000000148</v>
      </c>
      <c r="C74" s="12">
        <f>IF(A74&gt;'Ennemis - stats de base'!$F$5,'Cake monster'!C73*1,$C$3*($N$19^A74))</f>
        <v>19.999999999999986</v>
      </c>
      <c r="G74" s="19">
        <f t="shared" si="4"/>
        <v>1</v>
      </c>
      <c r="H74" s="19">
        <f t="shared" si="5"/>
        <v>1</v>
      </c>
      <c r="I74" s="26">
        <f t="shared" si="6"/>
        <v>1</v>
      </c>
      <c r="J74"/>
    </row>
    <row r="75" spans="1:10" ht="16.5" thickTop="1" thickBot="1" x14ac:dyDescent="0.3">
      <c r="A75" s="2">
        <v>73</v>
      </c>
      <c r="B75" s="11">
        <f>IF(A75&gt;'Ennemis - stats de base'!$F$5,'Cake monster'!B74*1,$B$3*($N$13^A75))</f>
        <v>300.00000000000148</v>
      </c>
      <c r="C75" s="12">
        <f>IF(A75&gt;'Ennemis - stats de base'!$F$5,'Cake monster'!C74*1,$C$3*($N$19^A75))</f>
        <v>19.999999999999986</v>
      </c>
      <c r="G75" s="19">
        <f t="shared" si="4"/>
        <v>1</v>
      </c>
      <c r="H75" s="19">
        <f t="shared" si="5"/>
        <v>1</v>
      </c>
      <c r="I75" s="26">
        <f t="shared" si="6"/>
        <v>1</v>
      </c>
      <c r="J75"/>
    </row>
    <row r="76" spans="1:10" ht="16.5" thickTop="1" thickBot="1" x14ac:dyDescent="0.3">
      <c r="A76" s="2">
        <v>74</v>
      </c>
      <c r="B76" s="11">
        <f>IF(A76&gt;'Ennemis - stats de base'!$F$5,'Cake monster'!B75*1,$B$3*($N$13^A76))</f>
        <v>300.00000000000148</v>
      </c>
      <c r="C76" s="12">
        <f>IF(A76&gt;'Ennemis - stats de base'!$F$5,'Cake monster'!C75*1,$C$3*($N$19^A76))</f>
        <v>19.999999999999986</v>
      </c>
      <c r="G76" s="19">
        <f t="shared" si="4"/>
        <v>1</v>
      </c>
      <c r="H76" s="19">
        <f t="shared" si="5"/>
        <v>1</v>
      </c>
      <c r="I76" s="26">
        <f t="shared" si="6"/>
        <v>1</v>
      </c>
      <c r="J76"/>
    </row>
    <row r="77" spans="1:10" ht="16.5" thickTop="1" thickBot="1" x14ac:dyDescent="0.3">
      <c r="A77" s="2">
        <v>75</v>
      </c>
      <c r="B77" s="11">
        <f>IF(A77&gt;'Ennemis - stats de base'!$F$5,'Cake monster'!B76*1,$B$3*($N$13^A77))</f>
        <v>300.00000000000148</v>
      </c>
      <c r="C77" s="12">
        <f>IF(A77&gt;'Ennemis - stats de base'!$F$5,'Cake monster'!C76*1,$C$3*($N$19^A77))</f>
        <v>19.999999999999986</v>
      </c>
      <c r="G77" s="19">
        <f t="shared" si="4"/>
        <v>1</v>
      </c>
      <c r="H77" s="19">
        <f t="shared" si="5"/>
        <v>1</v>
      </c>
      <c r="I77" s="26">
        <f t="shared" si="6"/>
        <v>1</v>
      </c>
      <c r="J77"/>
    </row>
    <row r="78" spans="1:10" ht="16.5" thickTop="1" thickBot="1" x14ac:dyDescent="0.3">
      <c r="A78" s="2">
        <v>76</v>
      </c>
      <c r="B78" s="11">
        <f>IF(A78&gt;'Ennemis - stats de base'!$F$5,'Cake monster'!B77*1,$B$3*($N$13^A78))</f>
        <v>300.00000000000148</v>
      </c>
      <c r="C78" s="12">
        <f>IF(A78&gt;'Ennemis - stats de base'!$F$5,'Cake monster'!C77*1,$C$3*($N$19^A78))</f>
        <v>19.999999999999986</v>
      </c>
      <c r="G78" s="19">
        <f t="shared" si="4"/>
        <v>1</v>
      </c>
      <c r="H78" s="19">
        <f t="shared" si="5"/>
        <v>1</v>
      </c>
      <c r="I78" s="26">
        <f t="shared" si="6"/>
        <v>1</v>
      </c>
      <c r="J78"/>
    </row>
    <row r="79" spans="1:10" ht="16.5" thickTop="1" thickBot="1" x14ac:dyDescent="0.3">
      <c r="A79" s="2">
        <v>77</v>
      </c>
      <c r="B79" s="11">
        <f>IF(A79&gt;'Ennemis - stats de base'!$F$5,'Cake monster'!B78*1,$B$3*($N$13^A79))</f>
        <v>300.00000000000148</v>
      </c>
      <c r="C79" s="12">
        <f>IF(A79&gt;'Ennemis - stats de base'!$F$5,'Cake monster'!C78*1,$C$3*($N$19^A79))</f>
        <v>19.999999999999986</v>
      </c>
      <c r="G79" s="19">
        <f t="shared" si="4"/>
        <v>1</v>
      </c>
      <c r="H79" s="19">
        <f t="shared" si="5"/>
        <v>1</v>
      </c>
      <c r="I79" s="26">
        <f t="shared" si="6"/>
        <v>1</v>
      </c>
      <c r="J79"/>
    </row>
    <row r="80" spans="1:10" ht="16.5" thickTop="1" thickBot="1" x14ac:dyDescent="0.3">
      <c r="A80" s="2">
        <v>78</v>
      </c>
      <c r="B80" s="11">
        <f>IF(A80&gt;'Ennemis - stats de base'!$F$5,'Cake monster'!B79*1,$B$3*($N$13^A80))</f>
        <v>300.00000000000148</v>
      </c>
      <c r="C80" s="12">
        <f>IF(A80&gt;'Ennemis - stats de base'!$F$5,'Cake monster'!C79*1,$C$3*($N$19^A80))</f>
        <v>19.999999999999986</v>
      </c>
      <c r="G80" s="19">
        <f t="shared" si="4"/>
        <v>1</v>
      </c>
      <c r="H80" s="19">
        <f t="shared" si="5"/>
        <v>1</v>
      </c>
      <c r="I80" s="26">
        <f t="shared" si="6"/>
        <v>1</v>
      </c>
      <c r="J80"/>
    </row>
    <row r="81" spans="1:10" ht="16.5" thickTop="1" thickBot="1" x14ac:dyDescent="0.3">
      <c r="A81" s="2">
        <v>79</v>
      </c>
      <c r="B81" s="11">
        <f>IF(A81&gt;'Ennemis - stats de base'!$F$5,'Cake monster'!B80*1,$B$3*($N$13^A81))</f>
        <v>300.00000000000148</v>
      </c>
      <c r="C81" s="12">
        <f>IF(A81&gt;'Ennemis - stats de base'!$F$5,'Cake monster'!C80*1,$C$3*($N$19^A81))</f>
        <v>19.999999999999986</v>
      </c>
      <c r="G81" s="19">
        <f t="shared" si="4"/>
        <v>1</v>
      </c>
      <c r="H81" s="19">
        <f t="shared" si="5"/>
        <v>1</v>
      </c>
      <c r="I81" s="26">
        <f t="shared" si="6"/>
        <v>1</v>
      </c>
      <c r="J81"/>
    </row>
    <row r="82" spans="1:10" ht="16.5" thickTop="1" thickBot="1" x14ac:dyDescent="0.3">
      <c r="A82" s="2">
        <v>80</v>
      </c>
      <c r="B82" s="11">
        <f>IF(A82&gt;'Ennemis - stats de base'!$F$5,'Cake monster'!B81*1,$B$3*($N$13^A82))</f>
        <v>300.00000000000148</v>
      </c>
      <c r="C82" s="12">
        <f>IF(A82&gt;'Ennemis - stats de base'!$F$5,'Cake monster'!C81*1,$C$3*($N$19^A82))</f>
        <v>19.999999999999986</v>
      </c>
      <c r="G82" s="19">
        <f t="shared" si="4"/>
        <v>1</v>
      </c>
      <c r="H82" s="19">
        <f t="shared" si="5"/>
        <v>1</v>
      </c>
      <c r="I82" s="26">
        <f t="shared" si="6"/>
        <v>1</v>
      </c>
      <c r="J82"/>
    </row>
    <row r="83" spans="1:10" ht="16.5" thickTop="1" thickBot="1" x14ac:dyDescent="0.3">
      <c r="A83" s="2">
        <v>81</v>
      </c>
      <c r="B83" s="11">
        <f>IF(A83&gt;'Ennemis - stats de base'!$F$5,'Cake monster'!B82*1,$B$3*($N$13^A83))</f>
        <v>300.00000000000148</v>
      </c>
      <c r="C83" s="12">
        <f>IF(A83&gt;'Ennemis - stats de base'!$F$5,'Cake monster'!C82*1,$C$3*($N$19^A83))</f>
        <v>19.999999999999986</v>
      </c>
      <c r="G83" s="19">
        <f t="shared" si="4"/>
        <v>1</v>
      </c>
      <c r="H83" s="19">
        <f t="shared" si="5"/>
        <v>1</v>
      </c>
      <c r="I83" s="26">
        <f t="shared" si="6"/>
        <v>1</v>
      </c>
      <c r="J83"/>
    </row>
    <row r="84" spans="1:10" ht="16.5" thickTop="1" thickBot="1" x14ac:dyDescent="0.3">
      <c r="A84" s="2">
        <v>82</v>
      </c>
      <c r="B84" s="11">
        <f>IF(A84&gt;'Ennemis - stats de base'!$F$5,'Cake monster'!B83*1,$B$3*($N$13^A84))</f>
        <v>300.00000000000148</v>
      </c>
      <c r="C84" s="12">
        <f>IF(A84&gt;'Ennemis - stats de base'!$F$5,'Cake monster'!C83*1,$C$3*($N$19^A84))</f>
        <v>19.999999999999986</v>
      </c>
      <c r="G84" s="19">
        <f t="shared" si="4"/>
        <v>1</v>
      </c>
      <c r="H84" s="19">
        <f t="shared" si="5"/>
        <v>1</v>
      </c>
      <c r="I84" s="26">
        <f t="shared" si="6"/>
        <v>1</v>
      </c>
      <c r="J84"/>
    </row>
    <row r="85" spans="1:10" ht="16.5" thickTop="1" thickBot="1" x14ac:dyDescent="0.3">
      <c r="A85" s="2">
        <v>83</v>
      </c>
      <c r="B85" s="11">
        <f>IF(A85&gt;'Ennemis - stats de base'!$F$5,'Cake monster'!B84*1,$B$3*($N$13^A85))</f>
        <v>300.00000000000148</v>
      </c>
      <c r="C85" s="12">
        <f>IF(A85&gt;'Ennemis - stats de base'!$F$5,'Cake monster'!C84*1,$C$3*($N$19^A85))</f>
        <v>19.999999999999986</v>
      </c>
      <c r="G85" s="19">
        <f t="shared" si="4"/>
        <v>1</v>
      </c>
      <c r="H85" s="19">
        <f t="shared" si="5"/>
        <v>1</v>
      </c>
      <c r="I85" s="26">
        <f t="shared" si="6"/>
        <v>1</v>
      </c>
      <c r="J85"/>
    </row>
    <row r="86" spans="1:10" ht="16.5" thickTop="1" thickBot="1" x14ac:dyDescent="0.3">
      <c r="A86" s="2">
        <v>84</v>
      </c>
      <c r="B86" s="11">
        <f>IF(A86&gt;'Ennemis - stats de base'!$F$5,'Cake monster'!B85*1,$B$3*($N$13^A86))</f>
        <v>300.00000000000148</v>
      </c>
      <c r="C86" s="12">
        <f>IF(A86&gt;'Ennemis - stats de base'!$F$5,'Cake monster'!C85*1,$C$3*($N$19^A86))</f>
        <v>19.999999999999986</v>
      </c>
      <c r="G86" s="19">
        <f t="shared" si="4"/>
        <v>1</v>
      </c>
      <c r="H86" s="19">
        <f t="shared" si="5"/>
        <v>1</v>
      </c>
      <c r="I86" s="26">
        <f t="shared" si="6"/>
        <v>1</v>
      </c>
      <c r="J86"/>
    </row>
    <row r="87" spans="1:10" ht="16.5" thickTop="1" thickBot="1" x14ac:dyDescent="0.3">
      <c r="A87" s="2">
        <v>85</v>
      </c>
      <c r="B87" s="11">
        <f>IF(A87&gt;'Ennemis - stats de base'!$F$5,'Cake monster'!B86*1,$B$3*($N$13^A87))</f>
        <v>300.00000000000148</v>
      </c>
      <c r="C87" s="12">
        <f>IF(A87&gt;'Ennemis - stats de base'!$F$5,'Cake monster'!C86*1,$C$3*($N$19^A87))</f>
        <v>19.999999999999986</v>
      </c>
      <c r="G87" s="19">
        <f t="shared" si="4"/>
        <v>1</v>
      </c>
      <c r="H87" s="19">
        <f t="shared" si="5"/>
        <v>1</v>
      </c>
      <c r="I87" s="26">
        <f t="shared" si="6"/>
        <v>1</v>
      </c>
      <c r="J87"/>
    </row>
    <row r="88" spans="1:10" ht="16.5" thickTop="1" thickBot="1" x14ac:dyDescent="0.3">
      <c r="A88" s="2">
        <v>86</v>
      </c>
      <c r="B88" s="11">
        <f>IF(A88&gt;'Ennemis - stats de base'!$F$5,'Cake monster'!B87*1,$B$3*($N$13^A88))</f>
        <v>300.00000000000148</v>
      </c>
      <c r="C88" s="12">
        <f>IF(A88&gt;'Ennemis - stats de base'!$F$5,'Cake monster'!C87*1,$C$3*($N$19^A88))</f>
        <v>19.999999999999986</v>
      </c>
      <c r="G88" s="19">
        <f t="shared" si="4"/>
        <v>1</v>
      </c>
      <c r="H88" s="19">
        <f t="shared" si="5"/>
        <v>1</v>
      </c>
      <c r="I88" s="26">
        <f t="shared" si="6"/>
        <v>1</v>
      </c>
      <c r="J88"/>
    </row>
    <row r="89" spans="1:10" ht="16.5" thickTop="1" thickBot="1" x14ac:dyDescent="0.3">
      <c r="A89" s="2">
        <v>87</v>
      </c>
      <c r="B89" s="11">
        <f>IF(A89&gt;'Ennemis - stats de base'!$F$5,'Cake monster'!B88*1,$B$3*($N$13^A89))</f>
        <v>300.00000000000148</v>
      </c>
      <c r="C89" s="12">
        <f>IF(A89&gt;'Ennemis - stats de base'!$F$5,'Cake monster'!C88*1,$C$3*($N$19^A89))</f>
        <v>19.999999999999986</v>
      </c>
      <c r="G89" s="19">
        <f t="shared" si="4"/>
        <v>1</v>
      </c>
      <c r="H89" s="19">
        <f t="shared" si="5"/>
        <v>1</v>
      </c>
      <c r="I89" s="26">
        <f t="shared" si="6"/>
        <v>1</v>
      </c>
      <c r="J89"/>
    </row>
    <row r="90" spans="1:10" ht="16.5" thickTop="1" thickBot="1" x14ac:dyDescent="0.3">
      <c r="A90" s="2">
        <v>88</v>
      </c>
      <c r="B90" s="11">
        <f>IF(A90&gt;'Ennemis - stats de base'!$F$5,'Cake monster'!B89*1,$B$3*($N$13^A90))</f>
        <v>300.00000000000148</v>
      </c>
      <c r="C90" s="12">
        <f>IF(A90&gt;'Ennemis - stats de base'!$F$5,'Cake monster'!C89*1,$C$3*($N$19^A90))</f>
        <v>19.999999999999986</v>
      </c>
      <c r="G90" s="19">
        <f t="shared" si="4"/>
        <v>1</v>
      </c>
      <c r="H90" s="19">
        <f t="shared" si="5"/>
        <v>1</v>
      </c>
      <c r="I90" s="26">
        <f t="shared" si="6"/>
        <v>1</v>
      </c>
      <c r="J90"/>
    </row>
    <row r="91" spans="1:10" ht="16.5" thickTop="1" thickBot="1" x14ac:dyDescent="0.3">
      <c r="A91" s="2">
        <v>89</v>
      </c>
      <c r="B91" s="11">
        <f>IF(A91&gt;'Ennemis - stats de base'!$F$5,'Cake monster'!B90*1,$B$3*($N$13^A91))</f>
        <v>300.00000000000148</v>
      </c>
      <c r="C91" s="12">
        <f>IF(A91&gt;'Ennemis - stats de base'!$F$5,'Cake monster'!C90*1,$C$3*($N$19^A91))</f>
        <v>19.999999999999986</v>
      </c>
      <c r="G91" s="19">
        <f t="shared" si="4"/>
        <v>1</v>
      </c>
      <c r="H91" s="19">
        <f t="shared" si="5"/>
        <v>1</v>
      </c>
      <c r="I91" s="26">
        <f t="shared" si="6"/>
        <v>1</v>
      </c>
      <c r="J91"/>
    </row>
    <row r="92" spans="1:10" ht="16.5" thickTop="1" thickBot="1" x14ac:dyDescent="0.3">
      <c r="A92" s="2">
        <v>90</v>
      </c>
      <c r="B92" s="11">
        <f>IF(A92&gt;'Ennemis - stats de base'!$F$5,'Cake monster'!B91*1,$B$3*($N$13^A92))</f>
        <v>300.00000000000148</v>
      </c>
      <c r="C92" s="12">
        <f>IF(A92&gt;'Ennemis - stats de base'!$F$5,'Cake monster'!C91*1,$C$3*($N$19^A92))</f>
        <v>19.999999999999986</v>
      </c>
      <c r="G92" s="19">
        <f t="shared" si="4"/>
        <v>1</v>
      </c>
      <c r="H92" s="19">
        <f t="shared" si="5"/>
        <v>1</v>
      </c>
      <c r="I92" s="26">
        <f t="shared" si="6"/>
        <v>1</v>
      </c>
      <c r="J92"/>
    </row>
    <row r="93" spans="1:10" ht="16.5" thickTop="1" thickBot="1" x14ac:dyDescent="0.3">
      <c r="A93" s="2">
        <v>91</v>
      </c>
      <c r="B93" s="11">
        <f>IF(A93&gt;'Ennemis - stats de base'!$F$5,'Cake monster'!B92*1,$B$3*($N$13^A93))</f>
        <v>300.00000000000148</v>
      </c>
      <c r="C93" s="12">
        <f>IF(A93&gt;'Ennemis - stats de base'!$F$5,'Cake monster'!C92*1,$C$3*($N$19^A93))</f>
        <v>19.999999999999986</v>
      </c>
      <c r="G93" s="19">
        <f t="shared" si="4"/>
        <v>1</v>
      </c>
      <c r="H93" s="19">
        <f t="shared" si="5"/>
        <v>1</v>
      </c>
      <c r="I93" s="26">
        <f t="shared" si="6"/>
        <v>1</v>
      </c>
      <c r="J93"/>
    </row>
    <row r="94" spans="1:10" ht="16.5" thickTop="1" thickBot="1" x14ac:dyDescent="0.3">
      <c r="A94" s="2">
        <v>92</v>
      </c>
      <c r="B94" s="11">
        <f>IF(A94&gt;'Ennemis - stats de base'!$F$5,'Cake monster'!B93*1,$B$3*($N$13^A94))</f>
        <v>300.00000000000148</v>
      </c>
      <c r="C94" s="12">
        <f>IF(A94&gt;'Ennemis - stats de base'!$F$5,'Cake monster'!C93*1,$C$3*($N$19^A94))</f>
        <v>19.999999999999986</v>
      </c>
      <c r="G94" s="19">
        <f t="shared" si="4"/>
        <v>1</v>
      </c>
      <c r="H94" s="19">
        <f t="shared" si="5"/>
        <v>1</v>
      </c>
      <c r="I94" s="26">
        <f t="shared" si="6"/>
        <v>1</v>
      </c>
      <c r="J94"/>
    </row>
    <row r="95" spans="1:10" ht="16.5" thickTop="1" thickBot="1" x14ac:dyDescent="0.3">
      <c r="A95" s="2">
        <v>93</v>
      </c>
      <c r="B95" s="11">
        <f>IF(A95&gt;'Ennemis - stats de base'!$F$5,'Cake monster'!B94*1,$B$3*($N$13^A95))</f>
        <v>300.00000000000148</v>
      </c>
      <c r="C95" s="12">
        <f>IF(A95&gt;'Ennemis - stats de base'!$F$5,'Cake monster'!C94*1,$C$3*($N$19^A95))</f>
        <v>19.999999999999986</v>
      </c>
      <c r="G95" s="19">
        <f t="shared" si="4"/>
        <v>1</v>
      </c>
      <c r="H95" s="19">
        <f t="shared" si="5"/>
        <v>1</v>
      </c>
      <c r="I95" s="26">
        <f t="shared" si="6"/>
        <v>1</v>
      </c>
      <c r="J95"/>
    </row>
    <row r="96" spans="1:10" ht="16.5" thickTop="1" thickBot="1" x14ac:dyDescent="0.3">
      <c r="A96" s="2">
        <v>94</v>
      </c>
      <c r="B96" s="11">
        <f>IF(A96&gt;'Ennemis - stats de base'!$F$5,'Cake monster'!B95*1,$B$3*($N$13^A96))</f>
        <v>300.00000000000148</v>
      </c>
      <c r="C96" s="12">
        <f>IF(A96&gt;'Ennemis - stats de base'!$F$5,'Cake monster'!C95*1,$C$3*($N$19^A96))</f>
        <v>19.999999999999986</v>
      </c>
      <c r="G96" s="19">
        <f t="shared" si="4"/>
        <v>1</v>
      </c>
      <c r="H96" s="19">
        <f t="shared" si="5"/>
        <v>1</v>
      </c>
      <c r="I96" s="26">
        <f t="shared" si="6"/>
        <v>1</v>
      </c>
      <c r="J96"/>
    </row>
    <row r="97" spans="1:10" ht="16.5" thickTop="1" thickBot="1" x14ac:dyDescent="0.3">
      <c r="A97" s="2">
        <v>95</v>
      </c>
      <c r="B97" s="11">
        <f>IF(A97&gt;'Ennemis - stats de base'!$F$5,'Cake monster'!B96*1,$B$3*($N$13^A97))</f>
        <v>300.00000000000148</v>
      </c>
      <c r="C97" s="12">
        <f>IF(A97&gt;'Ennemis - stats de base'!$F$5,'Cake monster'!C96*1,$C$3*($N$19^A97))</f>
        <v>19.999999999999986</v>
      </c>
      <c r="G97" s="19">
        <f t="shared" si="4"/>
        <v>1</v>
      </c>
      <c r="H97" s="19">
        <f t="shared" si="5"/>
        <v>1</v>
      </c>
      <c r="I97" s="26">
        <f t="shared" si="6"/>
        <v>1</v>
      </c>
      <c r="J97"/>
    </row>
    <row r="98" spans="1:10" ht="16.5" thickTop="1" thickBot="1" x14ac:dyDescent="0.3">
      <c r="A98" s="2">
        <v>96</v>
      </c>
      <c r="B98" s="11">
        <f>IF(A98&gt;'Ennemis - stats de base'!$F$5,'Cake monster'!B97*1,$B$3*($N$13^A98))</f>
        <v>300.00000000000148</v>
      </c>
      <c r="C98" s="12">
        <f>IF(A98&gt;'Ennemis - stats de base'!$F$5,'Cake monster'!C97*1,$C$3*($N$19^A98))</f>
        <v>19.999999999999986</v>
      </c>
      <c r="G98" s="19">
        <f t="shared" si="4"/>
        <v>1</v>
      </c>
      <c r="H98" s="19">
        <f t="shared" si="5"/>
        <v>1</v>
      </c>
      <c r="I98" s="26">
        <f t="shared" si="6"/>
        <v>1</v>
      </c>
      <c r="J98"/>
    </row>
    <row r="99" spans="1:10" ht="16.5" thickTop="1" thickBot="1" x14ac:dyDescent="0.3">
      <c r="A99" s="2">
        <v>97</v>
      </c>
      <c r="B99" s="11">
        <f>IF(A99&gt;'Ennemis - stats de base'!$F$5,'Cake monster'!B98*1,$B$3*($N$13^A99))</f>
        <v>300.00000000000148</v>
      </c>
      <c r="C99" s="12">
        <f>IF(A99&gt;'Ennemis - stats de base'!$F$5,'Cake monster'!C98*1,$C$3*($N$19^A99))</f>
        <v>19.999999999999986</v>
      </c>
      <c r="G99" s="19">
        <f t="shared" si="4"/>
        <v>1</v>
      </c>
      <c r="H99" s="19">
        <f t="shared" si="5"/>
        <v>1</v>
      </c>
      <c r="I99" s="26">
        <f t="shared" si="6"/>
        <v>1</v>
      </c>
      <c r="J99"/>
    </row>
    <row r="100" spans="1:10" ht="16.5" thickTop="1" thickBot="1" x14ac:dyDescent="0.3">
      <c r="A100" s="2">
        <v>98</v>
      </c>
      <c r="B100" s="11">
        <f>IF(A100&gt;'Ennemis - stats de base'!$F$5,'Cake monster'!B99*1,$B$3*($N$13^A100))</f>
        <v>300.00000000000148</v>
      </c>
      <c r="C100" s="12">
        <f>IF(A100&gt;'Ennemis - stats de base'!$F$5,'Cake monster'!C99*1,$C$3*($N$19^A100))</f>
        <v>19.999999999999986</v>
      </c>
      <c r="G100" s="19">
        <f t="shared" si="4"/>
        <v>1</v>
      </c>
      <c r="H100" s="19">
        <f t="shared" si="5"/>
        <v>1</v>
      </c>
      <c r="I100" s="26">
        <f t="shared" si="6"/>
        <v>1</v>
      </c>
      <c r="J100"/>
    </row>
    <row r="101" spans="1:10" ht="16.5" thickTop="1" thickBot="1" x14ac:dyDescent="0.3">
      <c r="A101" s="2">
        <v>99</v>
      </c>
      <c r="B101" s="11">
        <f>IF(A101&gt;'Ennemis - stats de base'!$F$5,'Cake monster'!B100*1,$B$3*($N$13^A101))</f>
        <v>300.00000000000148</v>
      </c>
      <c r="C101" s="12">
        <f>IF(A101&gt;'Ennemis - stats de base'!$F$5,'Cake monster'!C100*1,$C$3*($N$19^A101))</f>
        <v>19.999999999999986</v>
      </c>
      <c r="G101" s="19">
        <f t="shared" si="4"/>
        <v>1</v>
      </c>
      <c r="H101" s="19">
        <f t="shared" si="5"/>
        <v>1</v>
      </c>
      <c r="I101" s="26">
        <f t="shared" si="6"/>
        <v>1</v>
      </c>
      <c r="J101"/>
    </row>
    <row r="102" spans="1:10" ht="16.5" thickTop="1" thickBot="1" x14ac:dyDescent="0.3">
      <c r="A102" s="2">
        <v>100</v>
      </c>
      <c r="B102" s="11">
        <f>IF(A102&gt;'Ennemis - stats de base'!$F$5,'Cake monster'!B101*1,$B$3*($N$13^A102))</f>
        <v>300.00000000000148</v>
      </c>
      <c r="C102" s="12">
        <f>IF(A102&gt;'Ennemis - stats de base'!$F$5,'Cake monster'!C101*1,$C$3*($N$19^A102))</f>
        <v>19.999999999999986</v>
      </c>
      <c r="G102" s="19">
        <f t="shared" si="4"/>
        <v>1</v>
      </c>
      <c r="H102" s="19">
        <f t="shared" si="5"/>
        <v>1</v>
      </c>
      <c r="I102" s="26">
        <f t="shared" si="6"/>
        <v>1</v>
      </c>
      <c r="J102"/>
    </row>
    <row r="103" spans="1:10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3" sqref="B3"/>
    </sheetView>
  </sheetViews>
  <sheetFormatPr defaultColWidth="11.42578125" defaultRowHeight="15" x14ac:dyDescent="0.25"/>
  <cols>
    <col min="1" max="1" width="13.140625" customWidth="1"/>
    <col min="2" max="2" width="24.28515625" customWidth="1"/>
    <col min="3" max="3" width="24.7109375" customWidth="1"/>
    <col min="4" max="4" width="9" customWidth="1"/>
    <col min="5" max="5" width="13.42578125" customWidth="1"/>
    <col min="6" max="6" width="15.28515625" customWidth="1"/>
    <col min="7" max="9" width="11.5703125" style="4"/>
    <col min="10" max="10" width="0" style="4" hidden="1" customWidth="1"/>
    <col min="11" max="11" width="22.42578125" style="4" customWidth="1"/>
    <col min="12" max="12" width="21.85546875" hidden="1" customWidth="1"/>
    <col min="13" max="13" width="19.7109375" customWidth="1"/>
  </cols>
  <sheetData>
    <row r="1" spans="1:14" ht="15.75" thickBot="1" x14ac:dyDescent="0.3"/>
    <row r="2" spans="1:14" ht="16.5" thickTop="1" thickBot="1" x14ac:dyDescent="0.3">
      <c r="A2" s="2" t="s">
        <v>10</v>
      </c>
      <c r="B2" s="8" t="s">
        <v>97</v>
      </c>
      <c r="C2" s="10" t="s">
        <v>98</v>
      </c>
      <c r="E2" s="20" t="s">
        <v>29</v>
      </c>
      <c r="F2" s="20" t="s">
        <v>30</v>
      </c>
      <c r="G2" s="17" t="s">
        <v>18</v>
      </c>
      <c r="H2" s="17" t="s">
        <v>19</v>
      </c>
      <c r="I2" s="15" t="s">
        <v>7</v>
      </c>
      <c r="J2" s="15" t="s">
        <v>33</v>
      </c>
      <c r="K2" s="13" t="s">
        <v>31</v>
      </c>
      <c r="L2" s="2" t="s">
        <v>32</v>
      </c>
      <c r="M2" s="21"/>
    </row>
    <row r="3" spans="1:14" ht="16.5" thickTop="1" thickBot="1" x14ac:dyDescent="0.3">
      <c r="A3" s="2">
        <v>1</v>
      </c>
      <c r="B3" s="11">
        <f>'Ennemis - stats de base'!B6</f>
        <v>40</v>
      </c>
      <c r="C3" s="12">
        <f>'Ennemis - stats de base'!D6</f>
        <v>2</v>
      </c>
      <c r="E3" s="20">
        <f>ROUND(MAX(B:B),0)</f>
        <v>1200</v>
      </c>
      <c r="F3" s="20">
        <f>ROUND(MAX(C:C),0)</f>
        <v>10</v>
      </c>
      <c r="G3" s="17">
        <f>(B3/MAX(B:B))</f>
        <v>3.3333333333333166E-2</v>
      </c>
      <c r="H3" s="17">
        <f>(C3/MAX(C:C))</f>
        <v>0.20000000000000015</v>
      </c>
      <c r="I3" s="14">
        <f>(G3+H3)/2</f>
        <v>0.11666666666666665</v>
      </c>
      <c r="J3" s="14">
        <f>(G3+H3)/2</f>
        <v>0.11666666666666665</v>
      </c>
      <c r="K3" s="14">
        <f>AVERAGE(I3:I102)</f>
        <v>0.76066479060274927</v>
      </c>
      <c r="L3" s="6">
        <f>AVERAGE(J3:J42)</f>
        <v>0.40166197650687308</v>
      </c>
      <c r="M3" s="22"/>
    </row>
    <row r="4" spans="1:14" ht="16.5" thickTop="1" thickBot="1" x14ac:dyDescent="0.3">
      <c r="A4" s="2">
        <v>2</v>
      </c>
      <c r="B4" s="11">
        <f>IF(A4&gt;'Ennemis - stats de base'!$F$6,Ourson!B3*1,$B$3*($N$13^A4))</f>
        <v>47.415032662372326</v>
      </c>
      <c r="C4" s="12">
        <f>IF(A4&gt;'Ennemis - stats de base'!$F$6,Ourson!C3*1,$C$3*($N$19^A4))</f>
        <v>2.1675967734687362</v>
      </c>
      <c r="G4" s="17">
        <f t="shared" ref="G4:G67" si="0">(B4/MAX(B:B))</f>
        <v>3.9512527218643408E-2</v>
      </c>
      <c r="H4" s="17">
        <f t="shared" ref="H4:H67" si="1">(C4/MAX(C:C))</f>
        <v>0.21675967734687379</v>
      </c>
      <c r="I4" s="14">
        <f t="shared" ref="I4:I67" si="2">(G4+H4)/2</f>
        <v>0.1281361022827586</v>
      </c>
      <c r="J4" s="14">
        <f t="shared" ref="J4:J42" si="3">(G4+H4)/2</f>
        <v>0.1281361022827586</v>
      </c>
    </row>
    <row r="5" spans="1:14" ht="16.5" thickTop="1" thickBot="1" x14ac:dyDescent="0.3">
      <c r="A5" s="2">
        <v>3</v>
      </c>
      <c r="B5" s="11">
        <f>IF(A5&gt;'Ennemis - stats de base'!$F$6,Ourson!B4*1,$B$3*($N$13^A5))</f>
        <v>51.623100568306974</v>
      </c>
      <c r="C5" s="12">
        <f>IF(A5&gt;'Ennemis - stats de base'!$F$6,Ourson!C4*1,$C$3*($N$19^A5))</f>
        <v>2.2565904506989507</v>
      </c>
      <c r="G5" s="17">
        <f t="shared" si="0"/>
        <v>4.3019250473588934E-2</v>
      </c>
      <c r="H5" s="17">
        <f t="shared" si="1"/>
        <v>0.22565904506989523</v>
      </c>
      <c r="I5" s="14">
        <f t="shared" si="2"/>
        <v>0.13433914777174208</v>
      </c>
      <c r="J5" s="14">
        <f t="shared" si="3"/>
        <v>0.13433914777174208</v>
      </c>
    </row>
    <row r="6" spans="1:14" ht="16.5" thickTop="1" thickBot="1" x14ac:dyDescent="0.3">
      <c r="A6" s="2">
        <v>4</v>
      </c>
      <c r="B6" s="11">
        <f>IF(A6&gt;'Ennemis - stats de base'!$F$6,Ourson!B5*1,$B$3*($N$13^A6))</f>
        <v>56.204633059345866</v>
      </c>
      <c r="C6" s="12">
        <f>IF(A6&gt;'Ennemis - stats de base'!$F$6,Ourson!C5*1,$C$3*($N$19^A6))</f>
        <v>2.3492378861760379</v>
      </c>
      <c r="G6" s="17">
        <f t="shared" si="0"/>
        <v>4.6837194216121328E-2</v>
      </c>
      <c r="H6" s="17">
        <f t="shared" si="1"/>
        <v>0.23492378861760396</v>
      </c>
      <c r="I6" s="14">
        <f t="shared" si="2"/>
        <v>0.14088049141686265</v>
      </c>
      <c r="J6" s="14">
        <f t="shared" si="3"/>
        <v>0.14088049141686265</v>
      </c>
      <c r="L6" s="21"/>
      <c r="M6" s="21"/>
    </row>
    <row r="7" spans="1:14" ht="16.5" thickTop="1" thickBot="1" x14ac:dyDescent="0.3">
      <c r="A7" s="2">
        <v>5</v>
      </c>
      <c r="B7" s="11">
        <f>IF(A7&gt;'Ennemis - stats de base'!$F$6,Ourson!B6*1,$B$3*($N$13^A7))</f>
        <v>61.192774989480164</v>
      </c>
      <c r="C7" s="12">
        <f>IF(A7&gt;'Ennemis - stats de base'!$F$6,Ourson!C6*1,$C$3*($N$19^A7))</f>
        <v>2.4456890899877033</v>
      </c>
      <c r="G7" s="17">
        <f t="shared" si="0"/>
        <v>5.0993979157899882E-2</v>
      </c>
      <c r="H7" s="17">
        <f t="shared" si="1"/>
        <v>0.24456890899877051</v>
      </c>
      <c r="I7" s="14">
        <f t="shared" si="2"/>
        <v>0.14778144407833521</v>
      </c>
      <c r="J7" s="14">
        <f t="shared" si="3"/>
        <v>0.14778144407833521</v>
      </c>
      <c r="L7" s="21"/>
      <c r="M7" s="21"/>
    </row>
    <row r="8" spans="1:14" ht="16.5" thickTop="1" thickBot="1" x14ac:dyDescent="0.3">
      <c r="A8" s="2">
        <v>6</v>
      </c>
      <c r="B8" s="11">
        <f>IF(A8&gt;'Ennemis - stats de base'!$F$6,Ourson!B7*1,$B$3*($N$13^A8))</f>
        <v>66.6236128071384</v>
      </c>
      <c r="C8" s="12">
        <f>IF(A8&gt;'Ennemis - stats de base'!$F$6,Ourson!C7*1,$C$3*($N$19^A8))</f>
        <v>2.5461002310928471</v>
      </c>
      <c r="G8" s="17">
        <f t="shared" si="0"/>
        <v>5.5519677339281724E-2</v>
      </c>
      <c r="H8" s="17">
        <f t="shared" si="1"/>
        <v>0.25461002310928488</v>
      </c>
      <c r="I8" s="14">
        <f t="shared" si="2"/>
        <v>0.15506485022428329</v>
      </c>
      <c r="J8" s="14">
        <f t="shared" si="3"/>
        <v>0.15506485022428329</v>
      </c>
    </row>
    <row r="9" spans="1:14" ht="16.5" thickTop="1" thickBot="1" x14ac:dyDescent="0.3">
      <c r="A9" s="2">
        <v>7</v>
      </c>
      <c r="B9" s="11">
        <f>IF(A9&gt;'Ennemis - stats de base'!$F$6,Ourson!B8*1,$B$3*($N$13^A9))</f>
        <v>72.536435620685069</v>
      </c>
      <c r="C9" s="12">
        <f>IF(A9&gt;'Ennemis - stats de base'!$F$6,Ourson!C8*1,$C$3*($N$19^A9))</f>
        <v>2.6506338901825179</v>
      </c>
      <c r="G9" s="17">
        <f t="shared" si="0"/>
        <v>6.0447029683903926E-2</v>
      </c>
      <c r="H9" s="17">
        <f t="shared" si="1"/>
        <v>0.26506338901825199</v>
      </c>
      <c r="I9" s="14">
        <f t="shared" si="2"/>
        <v>0.16275520935107796</v>
      </c>
      <c r="J9" s="14">
        <f t="shared" si="3"/>
        <v>0.16275520935107796</v>
      </c>
    </row>
    <row r="10" spans="1:14" ht="16.5" thickTop="1" thickBot="1" x14ac:dyDescent="0.3">
      <c r="A10" s="2">
        <v>8</v>
      </c>
      <c r="B10" s="11">
        <f>IF(A10&gt;'Ennemis - stats de base'!$F$6,Ourson!B9*1,$B$3*($N$13^A10))</f>
        <v>78.974019433392868</v>
      </c>
      <c r="C10" s="12">
        <f>IF(A10&gt;'Ennemis - stats de base'!$F$6,Ourson!C9*1,$C$3*($N$19^A10))</f>
        <v>2.7594593229224293</v>
      </c>
      <c r="G10" s="17">
        <f t="shared" si="0"/>
        <v>6.5811682861160403E-2</v>
      </c>
      <c r="H10" s="17">
        <f t="shared" si="1"/>
        <v>0.27594593229224312</v>
      </c>
      <c r="I10" s="14">
        <f t="shared" si="2"/>
        <v>0.17087880757670176</v>
      </c>
      <c r="J10" s="14">
        <f t="shared" si="3"/>
        <v>0.17087880757670176</v>
      </c>
      <c r="M10" s="45" t="s">
        <v>92</v>
      </c>
      <c r="N10" s="30">
        <f>'Ennemis - stats de base'!C6</f>
        <v>1200</v>
      </c>
    </row>
    <row r="11" spans="1:14" ht="16.5" thickTop="1" thickBot="1" x14ac:dyDescent="0.3">
      <c r="A11" s="2">
        <v>9</v>
      </c>
      <c r="B11" s="11">
        <f>IF(A11&gt;'Ennemis - stats de base'!$F$6,Ourson!B10*1,$B$3*($N$13^A11))</f>
        <v>85.982936604171257</v>
      </c>
      <c r="C11" s="12">
        <f>IF(A11&gt;'Ennemis - stats de base'!$F$6,Ourson!C10*1,$C$3*($N$19^A11))</f>
        <v>2.8727527340032553</v>
      </c>
      <c r="G11" s="17">
        <f t="shared" si="0"/>
        <v>7.1652447170142367E-2</v>
      </c>
      <c r="H11" s="17">
        <f t="shared" si="1"/>
        <v>0.28727527340032571</v>
      </c>
      <c r="I11" s="14">
        <f t="shared" si="2"/>
        <v>0.17946386028523403</v>
      </c>
      <c r="J11" s="14">
        <f t="shared" si="3"/>
        <v>0.17946386028523403</v>
      </c>
      <c r="M11" s="45" t="s">
        <v>93</v>
      </c>
      <c r="N11" s="30">
        <f>'Ennemis - stats de base'!B6</f>
        <v>40</v>
      </c>
    </row>
    <row r="12" spans="1:14" ht="16.5" thickTop="1" thickBot="1" x14ac:dyDescent="0.3">
      <c r="A12" s="2">
        <v>10</v>
      </c>
      <c r="B12" s="11">
        <f>IF(A12&gt;'Ennemis - stats de base'!$F$6,Ourson!B11*1,$B$3*($N$13^A12))</f>
        <v>93.613892772828748</v>
      </c>
      <c r="C12" s="12">
        <f>IF(A12&gt;'Ennemis - stats de base'!$F$6,Ourson!C11*1,$C$3*($N$19^A12))</f>
        <v>2.9906975624424406</v>
      </c>
      <c r="G12" s="17">
        <f t="shared" si="0"/>
        <v>7.8011577310690236E-2</v>
      </c>
      <c r="H12" s="17">
        <f t="shared" si="1"/>
        <v>0.29906975624424426</v>
      </c>
      <c r="I12" s="14">
        <f t="shared" si="2"/>
        <v>0.18854066677746725</v>
      </c>
      <c r="J12" s="14">
        <f t="shared" si="3"/>
        <v>0.18854066677746725</v>
      </c>
      <c r="M12" s="45" t="s">
        <v>94</v>
      </c>
      <c r="N12" s="30">
        <f>'Ennemis - stats de base'!F6</f>
        <v>40</v>
      </c>
    </row>
    <row r="13" spans="1:14" ht="16.5" thickTop="1" thickBot="1" x14ac:dyDescent="0.3">
      <c r="A13" s="2">
        <v>11</v>
      </c>
      <c r="B13" s="11">
        <f>IF(A13&gt;'Ennemis - stats de base'!$F$6,Ourson!B12*1,$B$3*($N$13^A13))</f>
        <v>101.92209368733673</v>
      </c>
      <c r="C13" s="12">
        <f>IF(A13&gt;'Ennemis - stats de base'!$F$6,Ourson!C12*1,$C$3*($N$19^A13))</f>
        <v>3.113484778599473</v>
      </c>
      <c r="G13" s="17">
        <f t="shared" si="0"/>
        <v>8.4935078072780182E-2</v>
      </c>
      <c r="H13" s="17">
        <f t="shared" si="1"/>
        <v>0.31134847785994751</v>
      </c>
      <c r="I13" s="14">
        <f t="shared" si="2"/>
        <v>0.19814177796636384</v>
      </c>
      <c r="J13" s="14">
        <f t="shared" si="3"/>
        <v>0.19814177796636384</v>
      </c>
      <c r="M13" s="45" t="s">
        <v>100</v>
      </c>
      <c r="N13" s="30">
        <f>(N10/N11)^(1/N12)</f>
        <v>1.0887496574324642</v>
      </c>
    </row>
    <row r="14" spans="1:14" ht="16.5" thickTop="1" thickBot="1" x14ac:dyDescent="0.3">
      <c r="A14" s="2">
        <v>12</v>
      </c>
      <c r="B14" s="11">
        <f>IF(A14&gt;'Ennemis - stats de base'!$F$6,Ourson!B13*1,$B$3*($N$13^A14))</f>
        <v>110.9676445868874</v>
      </c>
      <c r="C14" s="12">
        <f>IF(A14&gt;'Ennemis - stats de base'!$F$6,Ourson!C13*1,$C$3*($N$19^A14))</f>
        <v>3.2413131933855244</v>
      </c>
      <c r="G14" s="17">
        <f t="shared" si="0"/>
        <v>9.2473037155739041E-2</v>
      </c>
      <c r="H14" s="17">
        <f t="shared" si="1"/>
        <v>0.32413131933855266</v>
      </c>
      <c r="I14" s="14">
        <f t="shared" si="2"/>
        <v>0.20830217824714586</v>
      </c>
      <c r="J14" s="14">
        <f t="shared" si="3"/>
        <v>0.20830217824714586</v>
      </c>
    </row>
    <row r="15" spans="1:14" ht="16.5" thickTop="1" thickBot="1" x14ac:dyDescent="0.3">
      <c r="A15" s="2">
        <v>13</v>
      </c>
      <c r="B15" s="11">
        <f>IF(A15&gt;'Ennemis - stats de base'!$F$6,Ourson!B14*1,$B$3*($N$13^A15))</f>
        <v>120.81598503006109</v>
      </c>
      <c r="C15" s="12">
        <f>IF(A15&gt;'Ennemis - stats de base'!$F$6,Ourson!C14*1,$C$3*($N$19^A15))</f>
        <v>3.3743897801681202</v>
      </c>
      <c r="G15" s="17">
        <f t="shared" si="0"/>
        <v>0.1006799875250504</v>
      </c>
      <c r="H15" s="17">
        <f t="shared" si="1"/>
        <v>0.33743897801681227</v>
      </c>
      <c r="I15" s="14">
        <f t="shared" si="2"/>
        <v>0.21905948277093135</v>
      </c>
      <c r="J15" s="14">
        <f t="shared" si="3"/>
        <v>0.21905948277093135</v>
      </c>
    </row>
    <row r="16" spans="1:14" ht="16.5" thickTop="1" thickBot="1" x14ac:dyDescent="0.3">
      <c r="A16" s="2">
        <v>14</v>
      </c>
      <c r="B16" s="11">
        <f>IF(A16&gt;'Ennemis - stats de base'!$F$6,Ourson!B15*1,$B$3*($N$13^A16))</f>
        <v>131.53836231384477</v>
      </c>
      <c r="C16" s="12">
        <f>IF(A16&gt;'Ennemis - stats de base'!$F$6,Ourson!C15*1,$C$3*($N$19^A16))</f>
        <v>3.5129300098920542</v>
      </c>
      <c r="G16" s="17">
        <f t="shared" si="0"/>
        <v>0.10961530192820344</v>
      </c>
      <c r="H16" s="17">
        <f t="shared" si="1"/>
        <v>0.35129300098920568</v>
      </c>
      <c r="I16" s="14">
        <f t="shared" si="2"/>
        <v>0.23045415145870457</v>
      </c>
      <c r="J16" s="14">
        <f t="shared" si="3"/>
        <v>0.23045415145870457</v>
      </c>
      <c r="M16" s="45" t="s">
        <v>104</v>
      </c>
      <c r="N16" s="30">
        <f>'Ennemis - stats de base'!E6</f>
        <v>10</v>
      </c>
    </row>
    <row r="17" spans="1:14" ht="16.5" thickTop="1" thickBot="1" x14ac:dyDescent="0.3">
      <c r="A17" s="2">
        <v>15</v>
      </c>
      <c r="B17" s="11">
        <f>IF(A17&gt;'Ennemis - stats de base'!$F$6,Ourson!B16*1,$B$3*($N$13^A17))</f>
        <v>143.21234690842584</v>
      </c>
      <c r="C17" s="12">
        <f>IF(A17&gt;'Ennemis - stats de base'!$F$6,Ourson!C16*1,$C$3*($N$19^A17))</f>
        <v>3.6571581999591478</v>
      </c>
      <c r="G17" s="17">
        <f t="shared" si="0"/>
        <v>0.11934362242368761</v>
      </c>
      <c r="H17" s="17">
        <f t="shared" si="1"/>
        <v>0.36571581999591501</v>
      </c>
      <c r="I17" s="14">
        <f t="shared" si="2"/>
        <v>0.24252972120980132</v>
      </c>
      <c r="J17" s="14">
        <f t="shared" si="3"/>
        <v>0.24252972120980132</v>
      </c>
      <c r="M17" s="45" t="s">
        <v>105</v>
      </c>
      <c r="N17" s="30">
        <f>'Ennemis - stats de base'!D6</f>
        <v>2</v>
      </c>
    </row>
    <row r="18" spans="1:14" ht="16.5" thickTop="1" thickBot="1" x14ac:dyDescent="0.3">
      <c r="A18" s="2">
        <v>16</v>
      </c>
      <c r="B18" s="11">
        <f>IF(A18&gt;'Ennemis - stats de base'!$F$6,Ourson!B17*1,$B$3*($N$13^A18))</f>
        <v>155.92239363664785</v>
      </c>
      <c r="C18" s="12">
        <f>IF(A18&gt;'Ennemis - stats de base'!$F$6,Ourson!C17*1,$C$3*($N$19^A18))</f>
        <v>3.8073078774317559</v>
      </c>
      <c r="G18" s="17">
        <f t="shared" si="0"/>
        <v>0.12993532803053923</v>
      </c>
      <c r="H18" s="17">
        <f t="shared" si="1"/>
        <v>0.38073078774317587</v>
      </c>
      <c r="I18" s="14">
        <f t="shared" si="2"/>
        <v>0.25533305788685756</v>
      </c>
      <c r="J18" s="14">
        <f t="shared" si="3"/>
        <v>0.25533305788685756</v>
      </c>
      <c r="M18" s="45" t="s">
        <v>96</v>
      </c>
      <c r="N18" s="30">
        <f>'Ennemis - stats de base'!F6</f>
        <v>40</v>
      </c>
    </row>
    <row r="19" spans="1:14" ht="16.5" thickTop="1" thickBot="1" x14ac:dyDescent="0.3">
      <c r="A19" s="2">
        <v>17</v>
      </c>
      <c r="B19" s="11">
        <f>IF(A19&gt;'Ennemis - stats de base'!$F$6,Ourson!B18*1,$B$3*($N$13^A19))</f>
        <v>169.7604526579502</v>
      </c>
      <c r="C19" s="12">
        <f>IF(A19&gt;'Ennemis - stats de base'!$F$6,Ourson!C18*1,$C$3*($N$19^A19))</f>
        <v>3.9636221571480896</v>
      </c>
      <c r="G19" s="17">
        <f t="shared" si="0"/>
        <v>0.14146704388162445</v>
      </c>
      <c r="H19" s="17">
        <f t="shared" si="1"/>
        <v>0.39636221571480923</v>
      </c>
      <c r="I19" s="14">
        <f t="shared" si="2"/>
        <v>0.26891462979821684</v>
      </c>
      <c r="J19" s="14">
        <f t="shared" si="3"/>
        <v>0.26891462979821684</v>
      </c>
      <c r="M19" s="45" t="s">
        <v>100</v>
      </c>
      <c r="N19" s="30">
        <f>(N16/N17)^(1/N18)</f>
        <v>1.0410563801900299</v>
      </c>
    </row>
    <row r="20" spans="1:14" ht="16.5" thickTop="1" thickBot="1" x14ac:dyDescent="0.3">
      <c r="A20" s="2">
        <v>18</v>
      </c>
      <c r="B20" s="11">
        <f>IF(A20&gt;'Ennemis - stats de base'!$F$6,Ourson!B19*1,$B$3*($N$13^A20))</f>
        <v>184.82663467692333</v>
      </c>
      <c r="C20" s="12">
        <f>IF(A20&gt;'Ennemis - stats de base'!$F$6,Ourson!C19*1,$C$3*($N$19^A20))</f>
        <v>4.1263541353615887</v>
      </c>
      <c r="G20" s="17">
        <f t="shared" si="0"/>
        <v>0.15402219556410202</v>
      </c>
      <c r="H20" s="17">
        <f t="shared" si="1"/>
        <v>0.41263541353615918</v>
      </c>
      <c r="I20" s="14">
        <f t="shared" si="2"/>
        <v>0.2833288045501306</v>
      </c>
      <c r="J20" s="14">
        <f t="shared" si="3"/>
        <v>0.2833288045501306</v>
      </c>
    </row>
    <row r="21" spans="1:14" ht="16.5" thickTop="1" thickBot="1" x14ac:dyDescent="0.3">
      <c r="A21" s="2">
        <v>19</v>
      </c>
      <c r="B21" s="11">
        <f>IF(A21&gt;'Ennemis - stats de base'!$F$6,Ourson!B20*1,$B$3*($N$13^A21))</f>
        <v>201.22993518889552</v>
      </c>
      <c r="C21" s="12">
        <f>IF(A21&gt;'Ennemis - stats de base'!$F$6,Ourson!C20*1,$C$3*($N$19^A21))</f>
        <v>4.295767299541696</v>
      </c>
      <c r="G21" s="17">
        <f t="shared" si="0"/>
        <v>0.16769161265741211</v>
      </c>
      <c r="H21" s="17">
        <f t="shared" si="1"/>
        <v>0.4295767299541699</v>
      </c>
      <c r="I21" s="14">
        <f t="shared" si="2"/>
        <v>0.29863417130579101</v>
      </c>
      <c r="J21" s="14">
        <f t="shared" si="3"/>
        <v>0.29863417130579101</v>
      </c>
    </row>
    <row r="22" spans="1:14" ht="16.5" thickTop="1" thickBot="1" x14ac:dyDescent="0.3">
      <c r="A22" s="2">
        <v>20</v>
      </c>
      <c r="B22" s="11">
        <f>IF(A22&gt;'Ennemis - stats de base'!$F$6,Ourson!B21*1,$B$3*($N$13^A22))</f>
        <v>219.08902300206699</v>
      </c>
      <c r="C22" s="12">
        <f>IF(A22&gt;'Ennemis - stats de base'!$F$6,Ourson!C21*1,$C$3*($N$19^A22))</f>
        <v>4.4721359549995778</v>
      </c>
      <c r="G22" s="17">
        <f t="shared" si="0"/>
        <v>0.18257418583505494</v>
      </c>
      <c r="H22" s="17">
        <f t="shared" si="1"/>
        <v>0.44721359549995809</v>
      </c>
      <c r="I22" s="14">
        <f t="shared" si="2"/>
        <v>0.3148938906675065</v>
      </c>
      <c r="J22" s="14">
        <f t="shared" si="3"/>
        <v>0.3148938906675065</v>
      </c>
    </row>
    <row r="23" spans="1:14" ht="16.5" thickTop="1" thickBot="1" x14ac:dyDescent="0.3">
      <c r="A23" s="2">
        <v>21</v>
      </c>
      <c r="B23" s="11">
        <f>IF(A23&gt;'Ennemis - stats de base'!$F$6,Ourson!B22*1,$B$3*($N$13^A23))</f>
        <v>238.53309874071368</v>
      </c>
      <c r="C23" s="12">
        <f>IF(A23&gt;'Ennemis - stats de base'!$F$6,Ourson!C22*1,$C$3*($N$19^A23))</f>
        <v>4.6557456690295425</v>
      </c>
      <c r="G23" s="17">
        <f t="shared" si="0"/>
        <v>0.19877758228392708</v>
      </c>
      <c r="H23" s="17">
        <f t="shared" si="1"/>
        <v>0.46557456690295457</v>
      </c>
      <c r="I23" s="14">
        <f t="shared" si="2"/>
        <v>0.33217607459344084</v>
      </c>
      <c r="J23" s="14">
        <f t="shared" si="3"/>
        <v>0.33217607459344084</v>
      </c>
    </row>
    <row r="24" spans="1:14" ht="16.5" thickTop="1" thickBot="1" x14ac:dyDescent="0.3">
      <c r="A24" s="2">
        <v>22</v>
      </c>
      <c r="B24" s="11">
        <f>IF(A24&gt;'Ennemis - stats de base'!$F$6,Ourson!B23*1,$B$3*($N$13^A24))</f>
        <v>259.70282954025618</v>
      </c>
      <c r="C24" s="12">
        <f>IF(A24&gt;'Ennemis - stats de base'!$F$6,Ourson!C23*1,$C$3*($N$19^A24))</f>
        <v>4.846893733285305</v>
      </c>
      <c r="G24" s="17">
        <f t="shared" si="0"/>
        <v>0.21641902461687909</v>
      </c>
      <c r="H24" s="17">
        <f t="shared" si="1"/>
        <v>0.48468937332853085</v>
      </c>
      <c r="I24" s="14">
        <f t="shared" si="2"/>
        <v>0.35055419897270496</v>
      </c>
      <c r="J24" s="14">
        <f t="shared" si="3"/>
        <v>0.35055419897270496</v>
      </c>
    </row>
    <row r="25" spans="1:14" ht="16.5" thickTop="1" thickBot="1" x14ac:dyDescent="0.3">
      <c r="A25" s="2">
        <v>23</v>
      </c>
      <c r="B25" s="11">
        <f>IF(A25&gt;'Ennemis - stats de base'!$F$6,Ourson!B24*1,$B$3*($N$13^A25))</f>
        <v>282.75136669619553</v>
      </c>
      <c r="C25" s="12">
        <f>IF(A25&gt;'Ennemis - stats de base'!$F$6,Ourson!C24*1,$C$3*($N$19^A25))</f>
        <v>5.0458896451397406</v>
      </c>
      <c r="G25" s="17">
        <f t="shared" si="0"/>
        <v>0.23562613891349513</v>
      </c>
      <c r="H25" s="17">
        <f t="shared" si="1"/>
        <v>0.50458896451397439</v>
      </c>
      <c r="I25" s="14">
        <f t="shared" si="2"/>
        <v>0.37010755171373477</v>
      </c>
      <c r="J25" s="14">
        <f t="shared" si="3"/>
        <v>0.37010755171373477</v>
      </c>
    </row>
    <row r="26" spans="1:14" ht="16.5" thickTop="1" thickBot="1" x14ac:dyDescent="0.3">
      <c r="A26" s="2">
        <v>24</v>
      </c>
      <c r="B26" s="11">
        <f>IF(A26&gt;'Ennemis - stats de base'!$F$6,Ourson!B25*1,$B$3*($N$13^A26))</f>
        <v>307.84545362904402</v>
      </c>
      <c r="C26" s="12">
        <f>IF(A26&gt;'Ennemis - stats de base'!$F$6,Ourson!C25*1,$C$3*($N$19^A26))</f>
        <v>5.2530556088075322</v>
      </c>
      <c r="G26" s="17">
        <f t="shared" si="0"/>
        <v>0.25653787802420208</v>
      </c>
      <c r="H26" s="17">
        <f t="shared" si="1"/>
        <v>0.52530556088075364</v>
      </c>
      <c r="I26" s="14">
        <f t="shared" si="2"/>
        <v>0.39092171945247789</v>
      </c>
      <c r="J26" s="14">
        <f t="shared" si="3"/>
        <v>0.39092171945247789</v>
      </c>
    </row>
    <row r="27" spans="1:14" ht="16.5" thickTop="1" thickBot="1" x14ac:dyDescent="0.3">
      <c r="A27" s="2">
        <v>25</v>
      </c>
      <c r="B27" s="11">
        <f>IF(A27&gt;'Ennemis - stats de base'!$F$6,Ourson!B26*1,$B$3*($N$13^A27))</f>
        <v>335.16663218076326</v>
      </c>
      <c r="C27" s="12">
        <f>IF(A27&gt;'Ennemis - stats de base'!$F$6,Ourson!C26*1,$C$3*($N$19^A27))</f>
        <v>5.4687270570421038</v>
      </c>
      <c r="G27" s="17">
        <f t="shared" si="0"/>
        <v>0.27930552681730136</v>
      </c>
      <c r="H27" s="17">
        <f t="shared" si="1"/>
        <v>0.54687270570421076</v>
      </c>
      <c r="I27" s="14">
        <f t="shared" si="2"/>
        <v>0.41308911626075606</v>
      </c>
      <c r="J27" s="14">
        <f t="shared" si="3"/>
        <v>0.41308911626075606</v>
      </c>
    </row>
    <row r="28" spans="1:14" ht="16.5" thickTop="1" thickBot="1" x14ac:dyDescent="0.3">
      <c r="A28" s="2">
        <v>26</v>
      </c>
      <c r="B28" s="11">
        <f>IF(A28&gt;'Ennemis - stats de base'!$F$6,Ourson!B27*1,$B$3*($N$13^A28))</f>
        <v>364.91255596959877</v>
      </c>
      <c r="C28" s="12">
        <f>IF(A28&gt;'Ennemis - stats de base'!$F$6,Ourson!C27*1,$C$3*($N$19^A28))</f>
        <v>5.6932531942515272</v>
      </c>
      <c r="G28" s="17">
        <f t="shared" si="0"/>
        <v>0.30409379664133079</v>
      </c>
      <c r="H28" s="17">
        <f t="shared" si="1"/>
        <v>0.56932531942515308</v>
      </c>
      <c r="I28" s="14">
        <f t="shared" si="2"/>
        <v>0.43670955803324196</v>
      </c>
      <c r="J28" s="14">
        <f t="shared" si="3"/>
        <v>0.43670955803324196</v>
      </c>
    </row>
    <row r="29" spans="1:14" ht="16.5" thickTop="1" thickBot="1" x14ac:dyDescent="0.3">
      <c r="A29" s="2">
        <v>27</v>
      </c>
      <c r="B29" s="11">
        <f>IF(A29&gt;'Ennemis - stats de base'!$F$6,Ourson!B28*1,$B$3*($N$13^A29))</f>
        <v>397.29842030470547</v>
      </c>
      <c r="C29" s="12">
        <f>IF(A29&gt;'Ennemis - stats de base'!$F$6,Ourson!C28*1,$C$3*($N$19^A29))</f>
        <v>5.9269975619128203</v>
      </c>
      <c r="G29" s="17">
        <f t="shared" si="0"/>
        <v>0.33108201692058625</v>
      </c>
      <c r="H29" s="17">
        <f t="shared" si="1"/>
        <v>0.59269975619128246</v>
      </c>
      <c r="I29" s="14">
        <f t="shared" si="2"/>
        <v>0.46189088655593435</v>
      </c>
      <c r="J29" s="14">
        <f t="shared" si="3"/>
        <v>0.46189088655593435</v>
      </c>
    </row>
    <row r="30" spans="1:14" ht="16.5" thickTop="1" thickBot="1" x14ac:dyDescent="0.3">
      <c r="A30" s="2">
        <v>28</v>
      </c>
      <c r="B30" s="11">
        <f>IF(A30&gt;'Ennemis - stats de base'!$F$6,Ourson!B29*1,$B$3*($N$13^A30))</f>
        <v>432.55851900520736</v>
      </c>
      <c r="C30" s="12">
        <f>IF(A30&gt;'Ennemis - stats de base'!$F$6,Ourson!C29*1,$C$3*($N$19^A30))</f>
        <v>6.1703386272000937</v>
      </c>
      <c r="G30" s="17">
        <f t="shared" si="0"/>
        <v>0.36046543250433771</v>
      </c>
      <c r="H30" s="17">
        <f t="shared" si="1"/>
        <v>0.61703386272000982</v>
      </c>
      <c r="I30" s="14">
        <f t="shared" si="2"/>
        <v>0.48874964761217377</v>
      </c>
      <c r="J30" s="14">
        <f t="shared" si="3"/>
        <v>0.48874964761217377</v>
      </c>
    </row>
    <row r="31" spans="1:14" ht="16.5" thickTop="1" thickBot="1" x14ac:dyDescent="0.3">
      <c r="A31" s="2">
        <v>29</v>
      </c>
      <c r="B31" s="11">
        <f>IF(A31&gt;'Ennemis - stats de base'!$F$6,Ourson!B30*1,$B$3*($N$13^A31))</f>
        <v>470.94793938641351</v>
      </c>
      <c r="C31" s="12">
        <f>IF(A31&gt;'Ennemis - stats de base'!$F$6,Ourson!C30*1,$C$3*($N$19^A31))</f>
        <v>6.4236703957796477</v>
      </c>
      <c r="G31" s="17">
        <f t="shared" si="0"/>
        <v>0.39245661615534266</v>
      </c>
      <c r="H31" s="17">
        <f t="shared" si="1"/>
        <v>0.64236703957796526</v>
      </c>
      <c r="I31" s="14">
        <f t="shared" si="2"/>
        <v>0.51741182786665396</v>
      </c>
      <c r="J31" s="14">
        <f t="shared" si="3"/>
        <v>0.51741182786665396</v>
      </c>
    </row>
    <row r="32" spans="1:14" ht="16.5" thickTop="1" thickBot="1" x14ac:dyDescent="0.3">
      <c r="A32" s="2">
        <v>30</v>
      </c>
      <c r="B32" s="11">
        <f>IF(A32&gt;'Ennemis - stats de base'!$F$6,Ourson!B31*1,$B$3*($N$13^A32))</f>
        <v>512.74440767548276</v>
      </c>
      <c r="C32" s="12">
        <f>IF(A32&gt;'Ennemis - stats de base'!$F$6,Ourson!C31*1,$C$3*($N$19^A32))</f>
        <v>6.6874030497642174</v>
      </c>
      <c r="G32" s="17">
        <f t="shared" si="0"/>
        <v>0.42728700639623352</v>
      </c>
      <c r="H32" s="17">
        <f t="shared" si="1"/>
        <v>0.66874030497642223</v>
      </c>
      <c r="I32" s="14">
        <f t="shared" si="2"/>
        <v>0.54801365568632787</v>
      </c>
      <c r="J32" s="14">
        <f t="shared" si="3"/>
        <v>0.54801365568632787</v>
      </c>
    </row>
    <row r="33" spans="1:10" ht="16.5" thickTop="1" thickBot="1" x14ac:dyDescent="0.3">
      <c r="A33" s="2">
        <v>31</v>
      </c>
      <c r="B33" s="11">
        <f>IF(A33&gt;'Ennemis - stats de base'!$F$6,Ourson!B32*1,$B$3*($N$13^A33))</f>
        <v>558.25029820709358</v>
      </c>
      <c r="C33" s="12">
        <f>IF(A33&gt;'Ennemis - stats de base'!$F$6,Ourson!C32*1,$C$3*($N$19^A33))</f>
        <v>6.9619636118593018</v>
      </c>
      <c r="G33" s="17">
        <f t="shared" si="0"/>
        <v>0.46520858183924235</v>
      </c>
      <c r="H33" s="17">
        <f t="shared" si="1"/>
        <v>0.69619636118593065</v>
      </c>
      <c r="I33" s="14">
        <f t="shared" si="2"/>
        <v>0.58070247151258647</v>
      </c>
      <c r="J33" s="14">
        <f t="shared" si="3"/>
        <v>0.58070247151258647</v>
      </c>
    </row>
    <row r="34" spans="1:10" ht="16.5" thickTop="1" thickBot="1" x14ac:dyDescent="0.3">
      <c r="A34" s="2">
        <v>32</v>
      </c>
      <c r="B34" s="11">
        <f>IF(A34&gt;'Ennemis - stats de base'!$F$6,Ourson!B33*1,$B$3*($N$13^A34))</f>
        <v>607.79482093454419</v>
      </c>
      <c r="C34" s="12">
        <f>IF(A34&gt;'Ennemis - stats de base'!$F$6,Ourson!C33*1,$C$3*($N$19^A34))</f>
        <v>7.2477966367769513</v>
      </c>
      <c r="G34" s="17">
        <f t="shared" si="0"/>
        <v>0.50649568411211765</v>
      </c>
      <c r="H34" s="17">
        <f t="shared" si="1"/>
        <v>0.72477966367769564</v>
      </c>
      <c r="I34" s="14">
        <f t="shared" si="2"/>
        <v>0.61563767389490665</v>
      </c>
      <c r="J34" s="14">
        <f t="shared" si="3"/>
        <v>0.61563767389490665</v>
      </c>
    </row>
    <row r="35" spans="1:10" ht="16.5" thickTop="1" thickBot="1" x14ac:dyDescent="0.3">
      <c r="A35" s="2">
        <v>33</v>
      </c>
      <c r="B35" s="11">
        <f>IF(A35&gt;'Ennemis - stats de base'!$F$6,Ourson!B34*1,$B$3*($N$13^A35))</f>
        <v>661.73640308171093</v>
      </c>
      <c r="C35" s="12">
        <f>IF(A35&gt;'Ennemis - stats de base'!$F$6,Ourson!C34*1,$C$3*($N$19^A35))</f>
        <v>7.5453649310364854</v>
      </c>
      <c r="G35" s="17">
        <f t="shared" si="0"/>
        <v>0.55144700256808976</v>
      </c>
      <c r="H35" s="17">
        <f t="shared" si="1"/>
        <v>0.75453649310364912</v>
      </c>
      <c r="I35" s="14">
        <f t="shared" si="2"/>
        <v>0.65299174783586944</v>
      </c>
      <c r="J35" s="14">
        <f t="shared" si="3"/>
        <v>0.65299174783586944</v>
      </c>
    </row>
    <row r="36" spans="1:10" ht="16.5" thickTop="1" thickBot="1" x14ac:dyDescent="0.3">
      <c r="A36" s="2">
        <v>34</v>
      </c>
      <c r="B36" s="11">
        <f>IF(A36&gt;'Ennemis - stats de base'!$F$6,Ourson!B35*1,$B$3*($N$13^A36))</f>
        <v>720.46528216580384</v>
      </c>
      <c r="C36" s="12">
        <f>IF(A36&gt;'Ennemis - stats de base'!$F$6,Ourson!C35*1,$C$3*($N$19^A36))</f>
        <v>7.8551503023176386</v>
      </c>
      <c r="G36" s="17">
        <f t="shared" si="0"/>
        <v>0.6003877351381669</v>
      </c>
      <c r="H36" s="17">
        <f t="shared" si="1"/>
        <v>0.78551503023176439</v>
      </c>
      <c r="I36" s="14">
        <f t="shared" si="2"/>
        <v>0.69295138268496559</v>
      </c>
      <c r="J36" s="14">
        <f t="shared" si="3"/>
        <v>0.69295138268496559</v>
      </c>
    </row>
    <row r="37" spans="1:10" ht="16.5" thickTop="1" thickBot="1" x14ac:dyDescent="0.3">
      <c r="A37" s="2">
        <v>35</v>
      </c>
      <c r="B37" s="11">
        <f>IF(A37&gt;'Ennemis - stats de base'!$F$6,Ourson!B36*1,$B$3*($N$13^A37))</f>
        <v>784.40632915000253</v>
      </c>
      <c r="C37" s="12">
        <f>IF(A37&gt;'Ennemis - stats de base'!$F$6,Ourson!C36*1,$C$3*($N$19^A37))</f>
        <v>8.1776543395794192</v>
      </c>
      <c r="G37" s="17">
        <f t="shared" si="0"/>
        <v>0.65367194095833225</v>
      </c>
      <c r="H37" s="17">
        <f t="shared" si="1"/>
        <v>0.81776543395794254</v>
      </c>
      <c r="I37" s="14">
        <f t="shared" si="2"/>
        <v>0.7357186874581374</v>
      </c>
      <c r="J37" s="14">
        <f t="shared" si="3"/>
        <v>0.7357186874581374</v>
      </c>
    </row>
    <row r="38" spans="1:10" ht="16.5" thickTop="1" thickBot="1" x14ac:dyDescent="0.3">
      <c r="A38" s="2">
        <v>36</v>
      </c>
      <c r="B38" s="11">
        <f>IF(A38&gt;'Ennemis - stats de base'!$F$6,Ourson!B37*1,$B$3*($N$13^A38))</f>
        <v>854.02212214992221</v>
      </c>
      <c r="C38" s="12">
        <f>IF(A38&gt;'Ennemis - stats de base'!$F$6,Ourson!C37*1,$C$3*($N$19^A38))</f>
        <v>8.5133992252078414</v>
      </c>
      <c r="G38" s="17">
        <f t="shared" si="0"/>
        <v>0.71168510179159838</v>
      </c>
      <c r="H38" s="17">
        <f t="shared" si="1"/>
        <v>0.85133992252078472</v>
      </c>
      <c r="I38" s="14">
        <f t="shared" si="2"/>
        <v>0.78151251215619155</v>
      </c>
      <c r="J38" s="14">
        <f t="shared" si="3"/>
        <v>0.78151251215619155</v>
      </c>
    </row>
    <row r="39" spans="1:10" ht="16.5" thickTop="1" thickBot="1" x14ac:dyDescent="0.3">
      <c r="A39" s="2">
        <v>37</v>
      </c>
      <c r="B39" s="11">
        <f>IF(A39&gt;'Ennemis - stats de base'!$F$6,Ourson!B38*1,$B$3*($N$13^A39))</f>
        <v>929.81629293047376</v>
      </c>
      <c r="C39" s="12">
        <f>IF(A39&gt;'Ennemis - stats de base'!$F$6,Ourson!C38*1,$C$3*($N$19^A39))</f>
        <v>8.8629285805074787</v>
      </c>
      <c r="G39" s="17">
        <f t="shared" si="0"/>
        <v>0.77484691077539103</v>
      </c>
      <c r="H39" s="17">
        <f t="shared" si="1"/>
        <v>0.88629285805074853</v>
      </c>
      <c r="I39" s="14">
        <f t="shared" si="2"/>
        <v>0.83056988441306978</v>
      </c>
      <c r="J39" s="14">
        <f t="shared" si="3"/>
        <v>0.83056988441306978</v>
      </c>
    </row>
    <row r="40" spans="1:10" ht="16.5" thickTop="1" thickBot="1" x14ac:dyDescent="0.3">
      <c r="A40" s="2">
        <v>38</v>
      </c>
      <c r="B40" s="11">
        <f>IF(A40&gt;'Ennemis - stats de base'!$F$6,Ourson!B39*1,$B$3*($N$13^A40))</f>
        <v>1012.3371704031773</v>
      </c>
      <c r="C40" s="12">
        <f>IF(A40&gt;'Ennemis - stats de base'!$F$6,Ourson!C39*1,$C$3*($N$19^A40))</f>
        <v>9.2268083459058783</v>
      </c>
      <c r="G40" s="17">
        <f t="shared" si="0"/>
        <v>0.84361430866931031</v>
      </c>
      <c r="H40" s="17">
        <f t="shared" si="1"/>
        <v>0.92268083459058847</v>
      </c>
      <c r="I40" s="14">
        <f t="shared" si="2"/>
        <v>0.88314757162994939</v>
      </c>
      <c r="J40" s="14">
        <f t="shared" si="3"/>
        <v>0.88314757162994939</v>
      </c>
    </row>
    <row r="41" spans="1:10" ht="16.5" thickTop="1" thickBot="1" x14ac:dyDescent="0.3">
      <c r="A41" s="2">
        <v>39</v>
      </c>
      <c r="B41" s="11">
        <f>IF(A41&gt;'Ennemis - stats de base'!$F$6,Ourson!B40*1,$B$3*($N$13^A41))</f>
        <v>1102.1817474826094</v>
      </c>
      <c r="C41" s="12">
        <f>IF(A41&gt;'Ennemis - stats de base'!$F$6,Ourson!C40*1,$C$3*($N$19^A41))</f>
        <v>9.6056276972959296</v>
      </c>
      <c r="G41" s="17">
        <f t="shared" si="0"/>
        <v>0.91848478956883661</v>
      </c>
      <c r="H41" s="17">
        <f t="shared" si="1"/>
        <v>0.96056276972959365</v>
      </c>
      <c r="I41" s="14">
        <f t="shared" si="2"/>
        <v>0.93952377964921507</v>
      </c>
      <c r="J41" s="14">
        <f t="shared" si="3"/>
        <v>0.93952377964921507</v>
      </c>
    </row>
    <row r="42" spans="1:10" ht="16.5" thickTop="1" thickBot="1" x14ac:dyDescent="0.3">
      <c r="A42" s="2">
        <v>40</v>
      </c>
      <c r="B42" s="11">
        <f>IF(A42&gt;'Ennemis - stats de base'!$F$6,Ourson!B41*1,$B$3*($N$13^A42))</f>
        <v>1200.0000000000059</v>
      </c>
      <c r="C42" s="12">
        <f>IF(A42&gt;'Ennemis - stats de base'!$F$6,Ourson!C41*1,$C$3*($N$19^A42))</f>
        <v>9.9999999999999929</v>
      </c>
      <c r="G42" s="17">
        <f t="shared" si="0"/>
        <v>1</v>
      </c>
      <c r="H42" s="17">
        <f t="shared" si="1"/>
        <v>1</v>
      </c>
      <c r="I42" s="14">
        <f t="shared" si="2"/>
        <v>1</v>
      </c>
      <c r="J42" s="14">
        <f t="shared" si="3"/>
        <v>1</v>
      </c>
    </row>
    <row r="43" spans="1:10" ht="16.5" thickTop="1" thickBot="1" x14ac:dyDescent="0.3">
      <c r="A43" s="2">
        <v>41</v>
      </c>
      <c r="B43" s="11">
        <f>IF(A43&gt;'Ennemis - stats de base'!$F$6,Ourson!B42*1,$B$3*($N$13^A43))</f>
        <v>1200.0000000000059</v>
      </c>
      <c r="C43" s="12">
        <f>IF(A43&gt;'Ennemis - stats de base'!$F$6,Ourson!C42*1,$C$3*($N$19^A43))</f>
        <v>9.9999999999999929</v>
      </c>
      <c r="G43" s="17">
        <f t="shared" si="0"/>
        <v>1</v>
      </c>
      <c r="H43" s="17">
        <f t="shared" si="1"/>
        <v>1</v>
      </c>
      <c r="I43" s="14">
        <f t="shared" si="2"/>
        <v>1</v>
      </c>
      <c r="J43"/>
    </row>
    <row r="44" spans="1:10" ht="16.5" thickTop="1" thickBot="1" x14ac:dyDescent="0.3">
      <c r="A44" s="2">
        <v>42</v>
      </c>
      <c r="B44" s="11">
        <f>IF(A44&gt;'Ennemis - stats de base'!$F$6,Ourson!B43*1,$B$3*($N$13^A44))</f>
        <v>1200.0000000000059</v>
      </c>
      <c r="C44" s="12">
        <f>IF(A44&gt;'Ennemis - stats de base'!$F$6,Ourson!C43*1,$C$3*($N$19^A44))</f>
        <v>9.9999999999999929</v>
      </c>
      <c r="G44" s="17">
        <f t="shared" si="0"/>
        <v>1</v>
      </c>
      <c r="H44" s="17">
        <f t="shared" si="1"/>
        <v>1</v>
      </c>
      <c r="I44" s="14">
        <f t="shared" si="2"/>
        <v>1</v>
      </c>
      <c r="J44"/>
    </row>
    <row r="45" spans="1:10" ht="16.5" thickTop="1" thickBot="1" x14ac:dyDescent="0.3">
      <c r="A45" s="2">
        <v>43</v>
      </c>
      <c r="B45" s="11">
        <f>IF(A45&gt;'Ennemis - stats de base'!$F$6,Ourson!B44*1,$B$3*($N$13^A45))</f>
        <v>1200.0000000000059</v>
      </c>
      <c r="C45" s="12">
        <f>IF(A45&gt;'Ennemis - stats de base'!$F$6,Ourson!C44*1,$C$3*($N$19^A45))</f>
        <v>9.9999999999999929</v>
      </c>
      <c r="G45" s="17">
        <f t="shared" si="0"/>
        <v>1</v>
      </c>
      <c r="H45" s="17">
        <f t="shared" si="1"/>
        <v>1</v>
      </c>
      <c r="I45" s="14">
        <f t="shared" si="2"/>
        <v>1</v>
      </c>
      <c r="J45"/>
    </row>
    <row r="46" spans="1:10" ht="16.5" thickTop="1" thickBot="1" x14ac:dyDescent="0.3">
      <c r="A46" s="2">
        <v>44</v>
      </c>
      <c r="B46" s="11">
        <f>IF(A46&gt;'Ennemis - stats de base'!$F$6,Ourson!B45*1,$B$3*($N$13^A46))</f>
        <v>1200.0000000000059</v>
      </c>
      <c r="C46" s="12">
        <f>IF(A46&gt;'Ennemis - stats de base'!$F$6,Ourson!C45*1,$C$3*($N$19^A46))</f>
        <v>9.9999999999999929</v>
      </c>
      <c r="G46" s="17">
        <f t="shared" si="0"/>
        <v>1</v>
      </c>
      <c r="H46" s="17">
        <f t="shared" si="1"/>
        <v>1</v>
      </c>
      <c r="I46" s="14">
        <f t="shared" si="2"/>
        <v>1</v>
      </c>
      <c r="J46"/>
    </row>
    <row r="47" spans="1:10" ht="16.5" thickTop="1" thickBot="1" x14ac:dyDescent="0.3">
      <c r="A47" s="2">
        <v>45</v>
      </c>
      <c r="B47" s="11">
        <f>IF(A47&gt;'Ennemis - stats de base'!$F$6,Ourson!B46*1,$B$3*($N$13^A47))</f>
        <v>1200.0000000000059</v>
      </c>
      <c r="C47" s="12">
        <f>IF(A47&gt;'Ennemis - stats de base'!$F$6,Ourson!C46*1,$C$3*($N$19^A47))</f>
        <v>9.9999999999999929</v>
      </c>
      <c r="G47" s="17">
        <f t="shared" si="0"/>
        <v>1</v>
      </c>
      <c r="H47" s="17">
        <f t="shared" si="1"/>
        <v>1</v>
      </c>
      <c r="I47" s="14">
        <f t="shared" si="2"/>
        <v>1</v>
      </c>
      <c r="J47"/>
    </row>
    <row r="48" spans="1:10" ht="16.5" thickTop="1" thickBot="1" x14ac:dyDescent="0.3">
      <c r="A48" s="2">
        <v>46</v>
      </c>
      <c r="B48" s="11">
        <f>IF(A48&gt;'Ennemis - stats de base'!$F$6,Ourson!B47*1,$B$3*($N$13^A48))</f>
        <v>1200.0000000000059</v>
      </c>
      <c r="C48" s="12">
        <f>IF(A48&gt;'Ennemis - stats de base'!$F$6,Ourson!C47*1,$C$3*($N$19^A48))</f>
        <v>9.9999999999999929</v>
      </c>
      <c r="G48" s="17">
        <f t="shared" si="0"/>
        <v>1</v>
      </c>
      <c r="H48" s="17">
        <f t="shared" si="1"/>
        <v>1</v>
      </c>
      <c r="I48" s="14">
        <f t="shared" si="2"/>
        <v>1</v>
      </c>
      <c r="J48"/>
    </row>
    <row r="49" spans="1:10" ht="16.5" thickTop="1" thickBot="1" x14ac:dyDescent="0.3">
      <c r="A49" s="2">
        <v>47</v>
      </c>
      <c r="B49" s="11">
        <f>IF(A49&gt;'Ennemis - stats de base'!$F$6,Ourson!B48*1,$B$3*($N$13^A49))</f>
        <v>1200.0000000000059</v>
      </c>
      <c r="C49" s="12">
        <f>IF(A49&gt;'Ennemis - stats de base'!$F$6,Ourson!C48*1,$C$3*($N$19^A49))</f>
        <v>9.9999999999999929</v>
      </c>
      <c r="G49" s="17">
        <f t="shared" si="0"/>
        <v>1</v>
      </c>
      <c r="H49" s="17">
        <f t="shared" si="1"/>
        <v>1</v>
      </c>
      <c r="I49" s="14">
        <f t="shared" si="2"/>
        <v>1</v>
      </c>
      <c r="J49"/>
    </row>
    <row r="50" spans="1:10" ht="16.5" thickTop="1" thickBot="1" x14ac:dyDescent="0.3">
      <c r="A50" s="2">
        <v>48</v>
      </c>
      <c r="B50" s="11">
        <f>IF(A50&gt;'Ennemis - stats de base'!$F$6,Ourson!B49*1,$B$3*($N$13^A50))</f>
        <v>1200.0000000000059</v>
      </c>
      <c r="C50" s="12">
        <f>IF(A50&gt;'Ennemis - stats de base'!$F$6,Ourson!C49*1,$C$3*($N$19^A50))</f>
        <v>9.9999999999999929</v>
      </c>
      <c r="G50" s="17">
        <f t="shared" si="0"/>
        <v>1</v>
      </c>
      <c r="H50" s="17">
        <f t="shared" si="1"/>
        <v>1</v>
      </c>
      <c r="I50" s="14">
        <f t="shared" si="2"/>
        <v>1</v>
      </c>
      <c r="J50"/>
    </row>
    <row r="51" spans="1:10" ht="16.5" thickTop="1" thickBot="1" x14ac:dyDescent="0.3">
      <c r="A51" s="2">
        <v>49</v>
      </c>
      <c r="B51" s="11">
        <f>IF(A51&gt;'Ennemis - stats de base'!$F$6,Ourson!B50*1,$B$3*($N$13^A51))</f>
        <v>1200.0000000000059</v>
      </c>
      <c r="C51" s="12">
        <f>IF(A51&gt;'Ennemis - stats de base'!$F$6,Ourson!C50*1,$C$3*($N$19^A51))</f>
        <v>9.9999999999999929</v>
      </c>
      <c r="G51" s="17">
        <f t="shared" si="0"/>
        <v>1</v>
      </c>
      <c r="H51" s="17">
        <f t="shared" si="1"/>
        <v>1</v>
      </c>
      <c r="I51" s="14">
        <f t="shared" si="2"/>
        <v>1</v>
      </c>
      <c r="J51"/>
    </row>
    <row r="52" spans="1:10" ht="16.5" thickTop="1" thickBot="1" x14ac:dyDescent="0.3">
      <c r="A52" s="2">
        <v>50</v>
      </c>
      <c r="B52" s="11">
        <f>IF(A52&gt;'Ennemis - stats de base'!$F$6,Ourson!B51*1,$B$3*($N$13^A52))</f>
        <v>1200.0000000000059</v>
      </c>
      <c r="C52" s="12">
        <f>IF(A52&gt;'Ennemis - stats de base'!$F$6,Ourson!C51*1,$C$3*($N$19^A52))</f>
        <v>9.9999999999999929</v>
      </c>
      <c r="G52" s="17">
        <f t="shared" si="0"/>
        <v>1</v>
      </c>
      <c r="H52" s="17">
        <f t="shared" si="1"/>
        <v>1</v>
      </c>
      <c r="I52" s="14">
        <f t="shared" si="2"/>
        <v>1</v>
      </c>
      <c r="J52"/>
    </row>
    <row r="53" spans="1:10" ht="16.5" thickTop="1" thickBot="1" x14ac:dyDescent="0.3">
      <c r="A53" s="2">
        <v>51</v>
      </c>
      <c r="B53" s="11">
        <f>IF(A53&gt;'Ennemis - stats de base'!$F$6,Ourson!B52*1,$B$3*($N$13^A53))</f>
        <v>1200.0000000000059</v>
      </c>
      <c r="C53" s="12">
        <f>IF(A53&gt;'Ennemis - stats de base'!$F$6,Ourson!C52*1,$C$3*($N$19^A53))</f>
        <v>9.9999999999999929</v>
      </c>
      <c r="G53" s="17">
        <f t="shared" si="0"/>
        <v>1</v>
      </c>
      <c r="H53" s="17">
        <f t="shared" si="1"/>
        <v>1</v>
      </c>
      <c r="I53" s="14">
        <f t="shared" si="2"/>
        <v>1</v>
      </c>
      <c r="J53"/>
    </row>
    <row r="54" spans="1:10" ht="16.5" thickTop="1" thickBot="1" x14ac:dyDescent="0.3">
      <c r="A54" s="2">
        <v>52</v>
      </c>
      <c r="B54" s="11">
        <f>IF(A54&gt;'Ennemis - stats de base'!$F$6,Ourson!B53*1,$B$3*($N$13^A54))</f>
        <v>1200.0000000000059</v>
      </c>
      <c r="C54" s="12">
        <f>IF(A54&gt;'Ennemis - stats de base'!$F$6,Ourson!C53*1,$C$3*($N$19^A54))</f>
        <v>9.9999999999999929</v>
      </c>
      <c r="G54" s="17">
        <f t="shared" si="0"/>
        <v>1</v>
      </c>
      <c r="H54" s="17">
        <f t="shared" si="1"/>
        <v>1</v>
      </c>
      <c r="I54" s="14">
        <f t="shared" si="2"/>
        <v>1</v>
      </c>
      <c r="J54"/>
    </row>
    <row r="55" spans="1:10" ht="16.5" thickTop="1" thickBot="1" x14ac:dyDescent="0.3">
      <c r="A55" s="2">
        <v>53</v>
      </c>
      <c r="B55" s="11">
        <f>IF(A55&gt;'Ennemis - stats de base'!$F$6,Ourson!B54*1,$B$3*($N$13^A55))</f>
        <v>1200.0000000000059</v>
      </c>
      <c r="C55" s="12">
        <f>IF(A55&gt;'Ennemis - stats de base'!$F$6,Ourson!C54*1,$C$3*($N$19^A55))</f>
        <v>9.9999999999999929</v>
      </c>
      <c r="G55" s="17">
        <f t="shared" si="0"/>
        <v>1</v>
      </c>
      <c r="H55" s="17">
        <f t="shared" si="1"/>
        <v>1</v>
      </c>
      <c r="I55" s="14">
        <f t="shared" si="2"/>
        <v>1</v>
      </c>
      <c r="J55"/>
    </row>
    <row r="56" spans="1:10" ht="16.5" thickTop="1" thickBot="1" x14ac:dyDescent="0.3">
      <c r="A56" s="2">
        <v>54</v>
      </c>
      <c r="B56" s="11">
        <f>IF(A56&gt;'Ennemis - stats de base'!$F$6,Ourson!B55*1,$B$3*($N$13^A56))</f>
        <v>1200.0000000000059</v>
      </c>
      <c r="C56" s="12">
        <f>IF(A56&gt;'Ennemis - stats de base'!$F$6,Ourson!C55*1,$C$3*($N$19^A56))</f>
        <v>9.9999999999999929</v>
      </c>
      <c r="G56" s="17">
        <f t="shared" si="0"/>
        <v>1</v>
      </c>
      <c r="H56" s="17">
        <f t="shared" si="1"/>
        <v>1</v>
      </c>
      <c r="I56" s="14">
        <f t="shared" si="2"/>
        <v>1</v>
      </c>
      <c r="J56"/>
    </row>
    <row r="57" spans="1:10" ht="16.5" thickTop="1" thickBot="1" x14ac:dyDescent="0.3">
      <c r="A57" s="2">
        <v>55</v>
      </c>
      <c r="B57" s="11">
        <f>IF(A57&gt;'Ennemis - stats de base'!$F$6,Ourson!B56*1,$B$3*($N$13^A57))</f>
        <v>1200.0000000000059</v>
      </c>
      <c r="C57" s="12">
        <f>IF(A57&gt;'Ennemis - stats de base'!$F$6,Ourson!C56*1,$C$3*($N$19^A57))</f>
        <v>9.9999999999999929</v>
      </c>
      <c r="G57" s="17">
        <f t="shared" si="0"/>
        <v>1</v>
      </c>
      <c r="H57" s="17">
        <f t="shared" si="1"/>
        <v>1</v>
      </c>
      <c r="I57" s="14">
        <f t="shared" si="2"/>
        <v>1</v>
      </c>
      <c r="J57"/>
    </row>
    <row r="58" spans="1:10" ht="16.5" thickTop="1" thickBot="1" x14ac:dyDescent="0.3">
      <c r="A58" s="2">
        <v>56</v>
      </c>
      <c r="B58" s="11">
        <f>IF(A58&gt;'Ennemis - stats de base'!$F$6,Ourson!B57*1,$B$3*($N$13^A58))</f>
        <v>1200.0000000000059</v>
      </c>
      <c r="C58" s="12">
        <f>IF(A58&gt;'Ennemis - stats de base'!$F$6,Ourson!C57*1,$C$3*($N$19^A58))</f>
        <v>9.9999999999999929</v>
      </c>
      <c r="G58" s="17">
        <f t="shared" si="0"/>
        <v>1</v>
      </c>
      <c r="H58" s="17">
        <f t="shared" si="1"/>
        <v>1</v>
      </c>
      <c r="I58" s="14">
        <f t="shared" si="2"/>
        <v>1</v>
      </c>
      <c r="J58"/>
    </row>
    <row r="59" spans="1:10" ht="16.5" thickTop="1" thickBot="1" x14ac:dyDescent="0.3">
      <c r="A59" s="2">
        <v>57</v>
      </c>
      <c r="B59" s="11">
        <f>IF(A59&gt;'Ennemis - stats de base'!$F$6,Ourson!B58*1,$B$3*($N$13^A59))</f>
        <v>1200.0000000000059</v>
      </c>
      <c r="C59" s="12">
        <f>IF(A59&gt;'Ennemis - stats de base'!$F$6,Ourson!C58*1,$C$3*($N$19^A59))</f>
        <v>9.9999999999999929</v>
      </c>
      <c r="G59" s="17">
        <f t="shared" si="0"/>
        <v>1</v>
      </c>
      <c r="H59" s="17">
        <f t="shared" si="1"/>
        <v>1</v>
      </c>
      <c r="I59" s="14">
        <f t="shared" si="2"/>
        <v>1</v>
      </c>
      <c r="J59"/>
    </row>
    <row r="60" spans="1:10" ht="16.5" thickTop="1" thickBot="1" x14ac:dyDescent="0.3">
      <c r="A60" s="2">
        <v>58</v>
      </c>
      <c r="B60" s="11">
        <f>IF(A60&gt;'Ennemis - stats de base'!$F$6,Ourson!B59*1,$B$3*($N$13^A60))</f>
        <v>1200.0000000000059</v>
      </c>
      <c r="C60" s="12">
        <f>IF(A60&gt;'Ennemis - stats de base'!$F$6,Ourson!C59*1,$C$3*($N$19^A60))</f>
        <v>9.9999999999999929</v>
      </c>
      <c r="G60" s="17">
        <f t="shared" si="0"/>
        <v>1</v>
      </c>
      <c r="H60" s="17">
        <f t="shared" si="1"/>
        <v>1</v>
      </c>
      <c r="I60" s="14">
        <f t="shared" si="2"/>
        <v>1</v>
      </c>
      <c r="J60"/>
    </row>
    <row r="61" spans="1:10" ht="16.5" thickTop="1" thickBot="1" x14ac:dyDescent="0.3">
      <c r="A61" s="2">
        <v>59</v>
      </c>
      <c r="B61" s="11">
        <f>IF(A61&gt;'Ennemis - stats de base'!$F$6,Ourson!B60*1,$B$3*($N$13^A61))</f>
        <v>1200.0000000000059</v>
      </c>
      <c r="C61" s="12">
        <f>IF(A61&gt;'Ennemis - stats de base'!$F$6,Ourson!C60*1,$C$3*($N$19^A61))</f>
        <v>9.9999999999999929</v>
      </c>
      <c r="G61" s="17">
        <f t="shared" si="0"/>
        <v>1</v>
      </c>
      <c r="H61" s="17">
        <f t="shared" si="1"/>
        <v>1</v>
      </c>
      <c r="I61" s="14">
        <f t="shared" si="2"/>
        <v>1</v>
      </c>
      <c r="J61"/>
    </row>
    <row r="62" spans="1:10" ht="16.5" thickTop="1" thickBot="1" x14ac:dyDescent="0.3">
      <c r="A62" s="2">
        <v>60</v>
      </c>
      <c r="B62" s="11">
        <f>IF(A62&gt;'Ennemis - stats de base'!$F$6,Ourson!B61*1,$B$3*($N$13^A62))</f>
        <v>1200.0000000000059</v>
      </c>
      <c r="C62" s="12">
        <f>IF(A62&gt;'Ennemis - stats de base'!$F$6,Ourson!C61*1,$C$3*($N$19^A62))</f>
        <v>9.9999999999999929</v>
      </c>
      <c r="G62" s="17">
        <f t="shared" si="0"/>
        <v>1</v>
      </c>
      <c r="H62" s="17">
        <f t="shared" si="1"/>
        <v>1</v>
      </c>
      <c r="I62" s="14">
        <f t="shared" si="2"/>
        <v>1</v>
      </c>
      <c r="J62"/>
    </row>
    <row r="63" spans="1:10" ht="16.5" thickTop="1" thickBot="1" x14ac:dyDescent="0.3">
      <c r="A63" s="2">
        <v>61</v>
      </c>
      <c r="B63" s="11">
        <f>IF(A63&gt;'Ennemis - stats de base'!$F$6,Ourson!B62*1,$B$3*($N$13^A63))</f>
        <v>1200.0000000000059</v>
      </c>
      <c r="C63" s="12">
        <f>IF(A63&gt;'Ennemis - stats de base'!$F$6,Ourson!C62*1,$C$3*($N$19^A63))</f>
        <v>9.9999999999999929</v>
      </c>
      <c r="G63" s="17">
        <f t="shared" si="0"/>
        <v>1</v>
      </c>
      <c r="H63" s="17">
        <f t="shared" si="1"/>
        <v>1</v>
      </c>
      <c r="I63" s="14">
        <f t="shared" si="2"/>
        <v>1</v>
      </c>
      <c r="J63"/>
    </row>
    <row r="64" spans="1:10" ht="16.5" thickTop="1" thickBot="1" x14ac:dyDescent="0.3">
      <c r="A64" s="2">
        <v>62</v>
      </c>
      <c r="B64" s="11">
        <f>IF(A64&gt;'Ennemis - stats de base'!$F$6,Ourson!B63*1,$B$3*($N$13^A64))</f>
        <v>1200.0000000000059</v>
      </c>
      <c r="C64" s="12">
        <f>IF(A64&gt;'Ennemis - stats de base'!$F$6,Ourson!C63*1,$C$3*($N$19^A64))</f>
        <v>9.9999999999999929</v>
      </c>
      <c r="G64" s="17">
        <f t="shared" si="0"/>
        <v>1</v>
      </c>
      <c r="H64" s="17">
        <f t="shared" si="1"/>
        <v>1</v>
      </c>
      <c r="I64" s="14">
        <f t="shared" si="2"/>
        <v>1</v>
      </c>
      <c r="J64"/>
    </row>
    <row r="65" spans="1:10" ht="16.5" thickTop="1" thickBot="1" x14ac:dyDescent="0.3">
      <c r="A65" s="2">
        <v>63</v>
      </c>
      <c r="B65" s="11">
        <f>IF(A65&gt;'Ennemis - stats de base'!$F$6,Ourson!B64*1,$B$3*($N$13^A65))</f>
        <v>1200.0000000000059</v>
      </c>
      <c r="C65" s="12">
        <f>IF(A65&gt;'Ennemis - stats de base'!$F$6,Ourson!C64*1,$C$3*($N$19^A65))</f>
        <v>9.9999999999999929</v>
      </c>
      <c r="G65" s="17">
        <f t="shared" si="0"/>
        <v>1</v>
      </c>
      <c r="H65" s="17">
        <f t="shared" si="1"/>
        <v>1</v>
      </c>
      <c r="I65" s="14">
        <f t="shared" si="2"/>
        <v>1</v>
      </c>
      <c r="J65"/>
    </row>
    <row r="66" spans="1:10" ht="16.5" thickTop="1" thickBot="1" x14ac:dyDescent="0.3">
      <c r="A66" s="2">
        <v>64</v>
      </c>
      <c r="B66" s="11">
        <f>IF(A66&gt;'Ennemis - stats de base'!$F$6,Ourson!B65*1,$B$3*($N$13^A66))</f>
        <v>1200.0000000000059</v>
      </c>
      <c r="C66" s="12">
        <f>IF(A66&gt;'Ennemis - stats de base'!$F$6,Ourson!C65*1,$C$3*($N$19^A66))</f>
        <v>9.9999999999999929</v>
      </c>
      <c r="G66" s="17">
        <f t="shared" si="0"/>
        <v>1</v>
      </c>
      <c r="H66" s="17">
        <f t="shared" si="1"/>
        <v>1</v>
      </c>
      <c r="I66" s="14">
        <f t="shared" si="2"/>
        <v>1</v>
      </c>
      <c r="J66"/>
    </row>
    <row r="67" spans="1:10" ht="16.5" thickTop="1" thickBot="1" x14ac:dyDescent="0.3">
      <c r="A67" s="2">
        <v>65</v>
      </c>
      <c r="B67" s="11">
        <f>IF(A67&gt;'Ennemis - stats de base'!$F$6,Ourson!B66*1,$B$3*($N$13^A67))</f>
        <v>1200.0000000000059</v>
      </c>
      <c r="C67" s="12">
        <f>IF(A67&gt;'Ennemis - stats de base'!$F$6,Ourson!C66*1,$C$3*($N$19^A67))</f>
        <v>9.9999999999999929</v>
      </c>
      <c r="G67" s="17">
        <f t="shared" si="0"/>
        <v>1</v>
      </c>
      <c r="H67" s="17">
        <f t="shared" si="1"/>
        <v>1</v>
      </c>
      <c r="I67" s="14">
        <f t="shared" si="2"/>
        <v>1</v>
      </c>
      <c r="J67"/>
    </row>
    <row r="68" spans="1:10" ht="16.5" thickTop="1" thickBot="1" x14ac:dyDescent="0.3">
      <c r="A68" s="2">
        <v>66</v>
      </c>
      <c r="B68" s="11">
        <f>IF(A68&gt;'Ennemis - stats de base'!$F$6,Ourson!B67*1,$B$3*($N$13^A68))</f>
        <v>1200.0000000000059</v>
      </c>
      <c r="C68" s="12">
        <f>IF(A68&gt;'Ennemis - stats de base'!$F$6,Ourson!C67*1,$C$3*($N$19^A68))</f>
        <v>9.9999999999999929</v>
      </c>
      <c r="G68" s="17">
        <f t="shared" ref="G68:G102" si="4">(B68/MAX(B:B))</f>
        <v>1</v>
      </c>
      <c r="H68" s="17">
        <f t="shared" ref="H68:H102" si="5">(C68/MAX(C:C))</f>
        <v>1</v>
      </c>
      <c r="I68" s="14">
        <f t="shared" ref="I68:I102" si="6">(G68+H68)/2</f>
        <v>1</v>
      </c>
      <c r="J68"/>
    </row>
    <row r="69" spans="1:10" ht="16.5" thickTop="1" thickBot="1" x14ac:dyDescent="0.3">
      <c r="A69" s="2">
        <v>67</v>
      </c>
      <c r="B69" s="11">
        <f>IF(A69&gt;'Ennemis - stats de base'!$F$6,Ourson!B68*1,$B$3*($N$13^A69))</f>
        <v>1200.0000000000059</v>
      </c>
      <c r="C69" s="12">
        <f>IF(A69&gt;'Ennemis - stats de base'!$F$6,Ourson!C68*1,$C$3*($N$19^A69))</f>
        <v>9.9999999999999929</v>
      </c>
      <c r="G69" s="17">
        <f t="shared" si="4"/>
        <v>1</v>
      </c>
      <c r="H69" s="17">
        <f t="shared" si="5"/>
        <v>1</v>
      </c>
      <c r="I69" s="14">
        <f t="shared" si="6"/>
        <v>1</v>
      </c>
      <c r="J69"/>
    </row>
    <row r="70" spans="1:10" ht="16.5" thickTop="1" thickBot="1" x14ac:dyDescent="0.3">
      <c r="A70" s="2">
        <v>68</v>
      </c>
      <c r="B70" s="11">
        <f>IF(A70&gt;'Ennemis - stats de base'!$F$6,Ourson!B69*1,$B$3*($N$13^A70))</f>
        <v>1200.0000000000059</v>
      </c>
      <c r="C70" s="12">
        <f>IF(A70&gt;'Ennemis - stats de base'!$F$6,Ourson!C69*1,$C$3*($N$19^A70))</f>
        <v>9.9999999999999929</v>
      </c>
      <c r="G70" s="17">
        <f t="shared" si="4"/>
        <v>1</v>
      </c>
      <c r="H70" s="17">
        <f t="shared" si="5"/>
        <v>1</v>
      </c>
      <c r="I70" s="14">
        <f t="shared" si="6"/>
        <v>1</v>
      </c>
      <c r="J70"/>
    </row>
    <row r="71" spans="1:10" ht="16.5" thickTop="1" thickBot="1" x14ac:dyDescent="0.3">
      <c r="A71" s="2">
        <v>69</v>
      </c>
      <c r="B71" s="11">
        <f>IF(A71&gt;'Ennemis - stats de base'!$F$6,Ourson!B70*1,$B$3*($N$13^A71))</f>
        <v>1200.0000000000059</v>
      </c>
      <c r="C71" s="12">
        <f>IF(A71&gt;'Ennemis - stats de base'!$F$6,Ourson!C70*1,$C$3*($N$19^A71))</f>
        <v>9.9999999999999929</v>
      </c>
      <c r="G71" s="17">
        <f t="shared" si="4"/>
        <v>1</v>
      </c>
      <c r="H71" s="17">
        <f t="shared" si="5"/>
        <v>1</v>
      </c>
      <c r="I71" s="14">
        <f t="shared" si="6"/>
        <v>1</v>
      </c>
      <c r="J71"/>
    </row>
    <row r="72" spans="1:10" ht="16.5" thickTop="1" thickBot="1" x14ac:dyDescent="0.3">
      <c r="A72" s="2">
        <v>70</v>
      </c>
      <c r="B72" s="11">
        <f>IF(A72&gt;'Ennemis - stats de base'!$F$6,Ourson!B71*1,$B$3*($N$13^A72))</f>
        <v>1200.0000000000059</v>
      </c>
      <c r="C72" s="12">
        <f>IF(A72&gt;'Ennemis - stats de base'!$F$6,Ourson!C71*1,$C$3*($N$19^A72))</f>
        <v>9.9999999999999929</v>
      </c>
      <c r="G72" s="17">
        <f t="shared" si="4"/>
        <v>1</v>
      </c>
      <c r="H72" s="17">
        <f t="shared" si="5"/>
        <v>1</v>
      </c>
      <c r="I72" s="14">
        <f t="shared" si="6"/>
        <v>1</v>
      </c>
      <c r="J72"/>
    </row>
    <row r="73" spans="1:10" ht="16.5" thickTop="1" thickBot="1" x14ac:dyDescent="0.3">
      <c r="A73" s="2">
        <v>71</v>
      </c>
      <c r="B73" s="11">
        <f>IF(A73&gt;'Ennemis - stats de base'!$F$6,Ourson!B72*1,$B$3*($N$13^A73))</f>
        <v>1200.0000000000059</v>
      </c>
      <c r="C73" s="12">
        <f>IF(A73&gt;'Ennemis - stats de base'!$F$6,Ourson!C72*1,$C$3*($N$19^A73))</f>
        <v>9.9999999999999929</v>
      </c>
      <c r="G73" s="17">
        <f t="shared" si="4"/>
        <v>1</v>
      </c>
      <c r="H73" s="17">
        <f t="shared" si="5"/>
        <v>1</v>
      </c>
      <c r="I73" s="14">
        <f t="shared" si="6"/>
        <v>1</v>
      </c>
      <c r="J73"/>
    </row>
    <row r="74" spans="1:10" ht="16.5" thickTop="1" thickBot="1" x14ac:dyDescent="0.3">
      <c r="A74" s="2">
        <v>72</v>
      </c>
      <c r="B74" s="11">
        <f>IF(A74&gt;'Ennemis - stats de base'!$F$6,Ourson!B73*1,$B$3*($N$13^A74))</f>
        <v>1200.0000000000059</v>
      </c>
      <c r="C74" s="12">
        <f>IF(A74&gt;'Ennemis - stats de base'!$F$6,Ourson!C73*1,$C$3*($N$19^A74))</f>
        <v>9.9999999999999929</v>
      </c>
      <c r="G74" s="17">
        <f t="shared" si="4"/>
        <v>1</v>
      </c>
      <c r="H74" s="17">
        <f t="shared" si="5"/>
        <v>1</v>
      </c>
      <c r="I74" s="14">
        <f t="shared" si="6"/>
        <v>1</v>
      </c>
      <c r="J74"/>
    </row>
    <row r="75" spans="1:10" ht="16.5" thickTop="1" thickBot="1" x14ac:dyDescent="0.3">
      <c r="A75" s="2">
        <v>73</v>
      </c>
      <c r="B75" s="11">
        <f>IF(A75&gt;'Ennemis - stats de base'!$F$6,Ourson!B74*1,$B$3*($N$13^A75))</f>
        <v>1200.0000000000059</v>
      </c>
      <c r="C75" s="12">
        <f>IF(A75&gt;'Ennemis - stats de base'!$F$6,Ourson!C74*1,$C$3*($N$19^A75))</f>
        <v>9.9999999999999929</v>
      </c>
      <c r="G75" s="17">
        <f t="shared" si="4"/>
        <v>1</v>
      </c>
      <c r="H75" s="17">
        <f t="shared" si="5"/>
        <v>1</v>
      </c>
      <c r="I75" s="14">
        <f t="shared" si="6"/>
        <v>1</v>
      </c>
      <c r="J75"/>
    </row>
    <row r="76" spans="1:10" ht="16.5" thickTop="1" thickBot="1" x14ac:dyDescent="0.3">
      <c r="A76" s="2">
        <v>74</v>
      </c>
      <c r="B76" s="11">
        <f>IF(A76&gt;'Ennemis - stats de base'!$F$6,Ourson!B75*1,$B$3*($N$13^A76))</f>
        <v>1200.0000000000059</v>
      </c>
      <c r="C76" s="12">
        <f>IF(A76&gt;'Ennemis - stats de base'!$F$6,Ourson!C75*1,$C$3*($N$19^A76))</f>
        <v>9.9999999999999929</v>
      </c>
      <c r="G76" s="17">
        <f t="shared" si="4"/>
        <v>1</v>
      </c>
      <c r="H76" s="17">
        <f t="shared" si="5"/>
        <v>1</v>
      </c>
      <c r="I76" s="14">
        <f t="shared" si="6"/>
        <v>1</v>
      </c>
      <c r="J76"/>
    </row>
    <row r="77" spans="1:10" ht="16.5" thickTop="1" thickBot="1" x14ac:dyDescent="0.3">
      <c r="A77" s="2">
        <v>75</v>
      </c>
      <c r="B77" s="11">
        <f>IF(A77&gt;'Ennemis - stats de base'!$F$6,Ourson!B76*1,$B$3*($N$13^A77))</f>
        <v>1200.0000000000059</v>
      </c>
      <c r="C77" s="12">
        <f>IF(A77&gt;'Ennemis - stats de base'!$F$6,Ourson!C76*1,$C$3*($N$19^A77))</f>
        <v>9.9999999999999929</v>
      </c>
      <c r="G77" s="17">
        <f t="shared" si="4"/>
        <v>1</v>
      </c>
      <c r="H77" s="17">
        <f t="shared" si="5"/>
        <v>1</v>
      </c>
      <c r="I77" s="14">
        <f t="shared" si="6"/>
        <v>1</v>
      </c>
      <c r="J77"/>
    </row>
    <row r="78" spans="1:10" ht="16.5" thickTop="1" thickBot="1" x14ac:dyDescent="0.3">
      <c r="A78" s="2">
        <v>76</v>
      </c>
      <c r="B78" s="11">
        <f>IF(A78&gt;'Ennemis - stats de base'!$F$6,Ourson!B77*1,$B$3*($N$13^A78))</f>
        <v>1200.0000000000059</v>
      </c>
      <c r="C78" s="12">
        <f>IF(A78&gt;'Ennemis - stats de base'!$F$6,Ourson!C77*1,$C$3*($N$19^A78))</f>
        <v>9.9999999999999929</v>
      </c>
      <c r="G78" s="17">
        <f t="shared" si="4"/>
        <v>1</v>
      </c>
      <c r="H78" s="17">
        <f t="shared" si="5"/>
        <v>1</v>
      </c>
      <c r="I78" s="14">
        <f t="shared" si="6"/>
        <v>1</v>
      </c>
      <c r="J78"/>
    </row>
    <row r="79" spans="1:10" ht="16.5" thickTop="1" thickBot="1" x14ac:dyDescent="0.3">
      <c r="A79" s="2">
        <v>77</v>
      </c>
      <c r="B79" s="11">
        <f>IF(A79&gt;'Ennemis - stats de base'!$F$6,Ourson!B78*1,$B$3*($N$13^A79))</f>
        <v>1200.0000000000059</v>
      </c>
      <c r="C79" s="12">
        <f>IF(A79&gt;'Ennemis - stats de base'!$F$6,Ourson!C78*1,$C$3*($N$19^A79))</f>
        <v>9.9999999999999929</v>
      </c>
      <c r="G79" s="17">
        <f t="shared" si="4"/>
        <v>1</v>
      </c>
      <c r="H79" s="17">
        <f t="shared" si="5"/>
        <v>1</v>
      </c>
      <c r="I79" s="14">
        <f t="shared" si="6"/>
        <v>1</v>
      </c>
      <c r="J79"/>
    </row>
    <row r="80" spans="1:10" ht="16.5" thickTop="1" thickBot="1" x14ac:dyDescent="0.3">
      <c r="A80" s="2">
        <v>78</v>
      </c>
      <c r="B80" s="11">
        <f>IF(A80&gt;'Ennemis - stats de base'!$F$6,Ourson!B79*1,$B$3*($N$13^A80))</f>
        <v>1200.0000000000059</v>
      </c>
      <c r="C80" s="12">
        <f>IF(A80&gt;'Ennemis - stats de base'!$F$6,Ourson!C79*1,$C$3*($N$19^A80))</f>
        <v>9.9999999999999929</v>
      </c>
      <c r="G80" s="17">
        <f t="shared" si="4"/>
        <v>1</v>
      </c>
      <c r="H80" s="17">
        <f t="shared" si="5"/>
        <v>1</v>
      </c>
      <c r="I80" s="14">
        <f t="shared" si="6"/>
        <v>1</v>
      </c>
      <c r="J80"/>
    </row>
    <row r="81" spans="1:10" ht="16.5" thickTop="1" thickBot="1" x14ac:dyDescent="0.3">
      <c r="A81" s="2">
        <v>79</v>
      </c>
      <c r="B81" s="11">
        <f>IF(A81&gt;'Ennemis - stats de base'!$F$6,Ourson!B80*1,$B$3*($N$13^A81))</f>
        <v>1200.0000000000059</v>
      </c>
      <c r="C81" s="12">
        <f>IF(A81&gt;'Ennemis - stats de base'!$F$6,Ourson!C80*1,$C$3*($N$19^A81))</f>
        <v>9.9999999999999929</v>
      </c>
      <c r="G81" s="17">
        <f t="shared" si="4"/>
        <v>1</v>
      </c>
      <c r="H81" s="17">
        <f t="shared" si="5"/>
        <v>1</v>
      </c>
      <c r="I81" s="14">
        <f t="shared" si="6"/>
        <v>1</v>
      </c>
      <c r="J81"/>
    </row>
    <row r="82" spans="1:10" ht="16.5" thickTop="1" thickBot="1" x14ac:dyDescent="0.3">
      <c r="A82" s="2">
        <v>80</v>
      </c>
      <c r="B82" s="11">
        <f>IF(A82&gt;'Ennemis - stats de base'!$F$6,Ourson!B81*1,$B$3*($N$13^A82))</f>
        <v>1200.0000000000059</v>
      </c>
      <c r="C82" s="12">
        <f>IF(A82&gt;'Ennemis - stats de base'!$F$6,Ourson!C81*1,$C$3*($N$19^A82))</f>
        <v>9.9999999999999929</v>
      </c>
      <c r="G82" s="17">
        <f t="shared" si="4"/>
        <v>1</v>
      </c>
      <c r="H82" s="17">
        <f t="shared" si="5"/>
        <v>1</v>
      </c>
      <c r="I82" s="14">
        <f t="shared" si="6"/>
        <v>1</v>
      </c>
      <c r="J82"/>
    </row>
    <row r="83" spans="1:10" ht="16.5" thickTop="1" thickBot="1" x14ac:dyDescent="0.3">
      <c r="A83" s="2">
        <v>81</v>
      </c>
      <c r="B83" s="11">
        <f>IF(A83&gt;'Ennemis - stats de base'!$F$6,Ourson!B82*1,$B$3*($N$13^A83))</f>
        <v>1200.0000000000059</v>
      </c>
      <c r="C83" s="12">
        <f>IF(A83&gt;'Ennemis - stats de base'!$F$6,Ourson!C82*1,$C$3*($N$19^A83))</f>
        <v>9.9999999999999929</v>
      </c>
      <c r="G83" s="17">
        <f t="shared" si="4"/>
        <v>1</v>
      </c>
      <c r="H83" s="17">
        <f t="shared" si="5"/>
        <v>1</v>
      </c>
      <c r="I83" s="14">
        <f t="shared" si="6"/>
        <v>1</v>
      </c>
      <c r="J83"/>
    </row>
    <row r="84" spans="1:10" ht="16.5" thickTop="1" thickBot="1" x14ac:dyDescent="0.3">
      <c r="A84" s="2">
        <v>82</v>
      </c>
      <c r="B84" s="11">
        <f>IF(A84&gt;'Ennemis - stats de base'!$F$6,Ourson!B83*1,$B$3*($N$13^A84))</f>
        <v>1200.0000000000059</v>
      </c>
      <c r="C84" s="12">
        <f>IF(A84&gt;'Ennemis - stats de base'!$F$6,Ourson!C83*1,$C$3*($N$19^A84))</f>
        <v>9.9999999999999929</v>
      </c>
      <c r="G84" s="17">
        <f t="shared" si="4"/>
        <v>1</v>
      </c>
      <c r="H84" s="17">
        <f t="shared" si="5"/>
        <v>1</v>
      </c>
      <c r="I84" s="14">
        <f t="shared" si="6"/>
        <v>1</v>
      </c>
      <c r="J84"/>
    </row>
    <row r="85" spans="1:10" ht="16.5" thickTop="1" thickBot="1" x14ac:dyDescent="0.3">
      <c r="A85" s="2">
        <v>83</v>
      </c>
      <c r="B85" s="11">
        <f>IF(A85&gt;'Ennemis - stats de base'!$F$6,Ourson!B84*1,$B$3*($N$13^A85))</f>
        <v>1200.0000000000059</v>
      </c>
      <c r="C85" s="12">
        <f>IF(A85&gt;'Ennemis - stats de base'!$F$6,Ourson!C84*1,$C$3*($N$19^A85))</f>
        <v>9.9999999999999929</v>
      </c>
      <c r="G85" s="17">
        <f t="shared" si="4"/>
        <v>1</v>
      </c>
      <c r="H85" s="17">
        <f t="shared" si="5"/>
        <v>1</v>
      </c>
      <c r="I85" s="14">
        <f t="shared" si="6"/>
        <v>1</v>
      </c>
      <c r="J85"/>
    </row>
    <row r="86" spans="1:10" ht="16.5" thickTop="1" thickBot="1" x14ac:dyDescent="0.3">
      <c r="A86" s="2">
        <v>84</v>
      </c>
      <c r="B86" s="11">
        <f>IF(A86&gt;'Ennemis - stats de base'!$F$6,Ourson!B85*1,$B$3*($N$13^A86))</f>
        <v>1200.0000000000059</v>
      </c>
      <c r="C86" s="12">
        <f>IF(A86&gt;'Ennemis - stats de base'!$F$6,Ourson!C85*1,$C$3*($N$19^A86))</f>
        <v>9.9999999999999929</v>
      </c>
      <c r="G86" s="17">
        <f t="shared" si="4"/>
        <v>1</v>
      </c>
      <c r="H86" s="17">
        <f t="shared" si="5"/>
        <v>1</v>
      </c>
      <c r="I86" s="14">
        <f t="shared" si="6"/>
        <v>1</v>
      </c>
      <c r="J86"/>
    </row>
    <row r="87" spans="1:10" ht="16.5" thickTop="1" thickBot="1" x14ac:dyDescent="0.3">
      <c r="A87" s="2">
        <v>85</v>
      </c>
      <c r="B87" s="11">
        <f>IF(A87&gt;'Ennemis - stats de base'!$F$6,Ourson!B86*1,$B$3*($N$13^A87))</f>
        <v>1200.0000000000059</v>
      </c>
      <c r="C87" s="12">
        <f>IF(A87&gt;'Ennemis - stats de base'!$F$6,Ourson!C86*1,$C$3*($N$19^A87))</f>
        <v>9.9999999999999929</v>
      </c>
      <c r="G87" s="17">
        <f t="shared" si="4"/>
        <v>1</v>
      </c>
      <c r="H87" s="17">
        <f t="shared" si="5"/>
        <v>1</v>
      </c>
      <c r="I87" s="14">
        <f t="shared" si="6"/>
        <v>1</v>
      </c>
      <c r="J87"/>
    </row>
    <row r="88" spans="1:10" ht="16.5" thickTop="1" thickBot="1" x14ac:dyDescent="0.3">
      <c r="A88" s="2">
        <v>86</v>
      </c>
      <c r="B88" s="11">
        <f>IF(A88&gt;'Ennemis - stats de base'!$F$6,Ourson!B87*1,$B$3*($N$13^A88))</f>
        <v>1200.0000000000059</v>
      </c>
      <c r="C88" s="12">
        <f>IF(A88&gt;'Ennemis - stats de base'!$F$6,Ourson!C87*1,$C$3*($N$19^A88))</f>
        <v>9.9999999999999929</v>
      </c>
      <c r="G88" s="17">
        <f t="shared" si="4"/>
        <v>1</v>
      </c>
      <c r="H88" s="17">
        <f t="shared" si="5"/>
        <v>1</v>
      </c>
      <c r="I88" s="14">
        <f t="shared" si="6"/>
        <v>1</v>
      </c>
      <c r="J88"/>
    </row>
    <row r="89" spans="1:10" ht="16.5" thickTop="1" thickBot="1" x14ac:dyDescent="0.3">
      <c r="A89" s="2">
        <v>87</v>
      </c>
      <c r="B89" s="11">
        <f>IF(A89&gt;'Ennemis - stats de base'!$F$6,Ourson!B88*1,$B$3*($N$13^A89))</f>
        <v>1200.0000000000059</v>
      </c>
      <c r="C89" s="12">
        <f>IF(A89&gt;'Ennemis - stats de base'!$F$6,Ourson!C88*1,$C$3*($N$19^A89))</f>
        <v>9.9999999999999929</v>
      </c>
      <c r="G89" s="17">
        <f t="shared" si="4"/>
        <v>1</v>
      </c>
      <c r="H89" s="17">
        <f t="shared" si="5"/>
        <v>1</v>
      </c>
      <c r="I89" s="14">
        <f t="shared" si="6"/>
        <v>1</v>
      </c>
      <c r="J89"/>
    </row>
    <row r="90" spans="1:10" ht="16.5" thickTop="1" thickBot="1" x14ac:dyDescent="0.3">
      <c r="A90" s="2">
        <v>88</v>
      </c>
      <c r="B90" s="11">
        <f>IF(A90&gt;'Ennemis - stats de base'!$F$6,Ourson!B89*1,$B$3*($N$13^A90))</f>
        <v>1200.0000000000059</v>
      </c>
      <c r="C90" s="12">
        <f>IF(A90&gt;'Ennemis - stats de base'!$F$6,Ourson!C89*1,$C$3*($N$19^A90))</f>
        <v>9.9999999999999929</v>
      </c>
      <c r="G90" s="17">
        <f t="shared" si="4"/>
        <v>1</v>
      </c>
      <c r="H90" s="17">
        <f t="shared" si="5"/>
        <v>1</v>
      </c>
      <c r="I90" s="14">
        <f t="shared" si="6"/>
        <v>1</v>
      </c>
      <c r="J90"/>
    </row>
    <row r="91" spans="1:10" ht="16.5" thickTop="1" thickBot="1" x14ac:dyDescent="0.3">
      <c r="A91" s="2">
        <v>89</v>
      </c>
      <c r="B91" s="11">
        <f>IF(A91&gt;'Ennemis - stats de base'!$F$6,Ourson!B90*1,$B$3*($N$13^A91))</f>
        <v>1200.0000000000059</v>
      </c>
      <c r="C91" s="12">
        <f>IF(A91&gt;'Ennemis - stats de base'!$F$6,Ourson!C90*1,$C$3*($N$19^A91))</f>
        <v>9.9999999999999929</v>
      </c>
      <c r="G91" s="17">
        <f t="shared" si="4"/>
        <v>1</v>
      </c>
      <c r="H91" s="17">
        <f t="shared" si="5"/>
        <v>1</v>
      </c>
      <c r="I91" s="14">
        <f t="shared" si="6"/>
        <v>1</v>
      </c>
      <c r="J91"/>
    </row>
    <row r="92" spans="1:10" ht="16.5" thickTop="1" thickBot="1" x14ac:dyDescent="0.3">
      <c r="A92" s="2">
        <v>90</v>
      </c>
      <c r="B92" s="11">
        <f>IF(A92&gt;'Ennemis - stats de base'!$F$6,Ourson!B91*1,$B$3*($N$13^A92))</f>
        <v>1200.0000000000059</v>
      </c>
      <c r="C92" s="12">
        <f>IF(A92&gt;'Ennemis - stats de base'!$F$6,Ourson!C91*1,$C$3*($N$19^A92))</f>
        <v>9.9999999999999929</v>
      </c>
      <c r="G92" s="17">
        <f t="shared" si="4"/>
        <v>1</v>
      </c>
      <c r="H92" s="17">
        <f t="shared" si="5"/>
        <v>1</v>
      </c>
      <c r="I92" s="14">
        <f t="shared" si="6"/>
        <v>1</v>
      </c>
      <c r="J92"/>
    </row>
    <row r="93" spans="1:10" ht="16.5" thickTop="1" thickBot="1" x14ac:dyDescent="0.3">
      <c r="A93" s="2">
        <v>91</v>
      </c>
      <c r="B93" s="11">
        <f>IF(A93&gt;'Ennemis - stats de base'!$F$6,Ourson!B92*1,$B$3*($N$13^A93))</f>
        <v>1200.0000000000059</v>
      </c>
      <c r="C93" s="12">
        <f>IF(A93&gt;'Ennemis - stats de base'!$F$6,Ourson!C92*1,$C$3*($N$19^A93))</f>
        <v>9.9999999999999929</v>
      </c>
      <c r="G93" s="17">
        <f t="shared" si="4"/>
        <v>1</v>
      </c>
      <c r="H93" s="17">
        <f t="shared" si="5"/>
        <v>1</v>
      </c>
      <c r="I93" s="14">
        <f t="shared" si="6"/>
        <v>1</v>
      </c>
      <c r="J93"/>
    </row>
    <row r="94" spans="1:10" ht="16.5" thickTop="1" thickBot="1" x14ac:dyDescent="0.3">
      <c r="A94" s="2">
        <v>92</v>
      </c>
      <c r="B94" s="11">
        <f>IF(A94&gt;'Ennemis - stats de base'!$F$6,Ourson!B93*1,$B$3*($N$13^A94))</f>
        <v>1200.0000000000059</v>
      </c>
      <c r="C94" s="12">
        <f>IF(A94&gt;'Ennemis - stats de base'!$F$6,Ourson!C93*1,$C$3*($N$19^A94))</f>
        <v>9.9999999999999929</v>
      </c>
      <c r="G94" s="17">
        <f t="shared" si="4"/>
        <v>1</v>
      </c>
      <c r="H94" s="17">
        <f t="shared" si="5"/>
        <v>1</v>
      </c>
      <c r="I94" s="14">
        <f t="shared" si="6"/>
        <v>1</v>
      </c>
      <c r="J94"/>
    </row>
    <row r="95" spans="1:10" ht="16.5" thickTop="1" thickBot="1" x14ac:dyDescent="0.3">
      <c r="A95" s="2">
        <v>93</v>
      </c>
      <c r="B95" s="11">
        <f>IF(A95&gt;'Ennemis - stats de base'!$F$6,Ourson!B94*1,$B$3*($N$13^A95))</f>
        <v>1200.0000000000059</v>
      </c>
      <c r="C95" s="12">
        <f>IF(A95&gt;'Ennemis - stats de base'!$F$6,Ourson!C94*1,$C$3*($N$19^A95))</f>
        <v>9.9999999999999929</v>
      </c>
      <c r="G95" s="17">
        <f t="shared" si="4"/>
        <v>1</v>
      </c>
      <c r="H95" s="17">
        <f t="shared" si="5"/>
        <v>1</v>
      </c>
      <c r="I95" s="14">
        <f t="shared" si="6"/>
        <v>1</v>
      </c>
      <c r="J95"/>
    </row>
    <row r="96" spans="1:10" ht="16.5" thickTop="1" thickBot="1" x14ac:dyDescent="0.3">
      <c r="A96" s="2">
        <v>94</v>
      </c>
      <c r="B96" s="11">
        <f>IF(A96&gt;'Ennemis - stats de base'!$F$6,Ourson!B95*1,$B$3*($N$13^A96))</f>
        <v>1200.0000000000059</v>
      </c>
      <c r="C96" s="12">
        <f>IF(A96&gt;'Ennemis - stats de base'!$F$6,Ourson!C95*1,$C$3*($N$19^A96))</f>
        <v>9.9999999999999929</v>
      </c>
      <c r="G96" s="17">
        <f t="shared" si="4"/>
        <v>1</v>
      </c>
      <c r="H96" s="17">
        <f t="shared" si="5"/>
        <v>1</v>
      </c>
      <c r="I96" s="14">
        <f t="shared" si="6"/>
        <v>1</v>
      </c>
      <c r="J96"/>
    </row>
    <row r="97" spans="1:10" ht="16.5" thickTop="1" thickBot="1" x14ac:dyDescent="0.3">
      <c r="A97" s="2">
        <v>95</v>
      </c>
      <c r="B97" s="11">
        <f>IF(A97&gt;'Ennemis - stats de base'!$F$6,Ourson!B96*1,$B$3*($N$13^A97))</f>
        <v>1200.0000000000059</v>
      </c>
      <c r="C97" s="12">
        <f>IF(A97&gt;'Ennemis - stats de base'!$F$6,Ourson!C96*1,$C$3*($N$19^A97))</f>
        <v>9.9999999999999929</v>
      </c>
      <c r="G97" s="17">
        <f t="shared" si="4"/>
        <v>1</v>
      </c>
      <c r="H97" s="17">
        <f t="shared" si="5"/>
        <v>1</v>
      </c>
      <c r="I97" s="14">
        <f t="shared" si="6"/>
        <v>1</v>
      </c>
      <c r="J97"/>
    </row>
    <row r="98" spans="1:10" ht="16.5" thickTop="1" thickBot="1" x14ac:dyDescent="0.3">
      <c r="A98" s="2">
        <v>96</v>
      </c>
      <c r="B98" s="11">
        <f>IF(A98&gt;'Ennemis - stats de base'!$F$6,Ourson!B97*1,$B$3*($N$13^A98))</f>
        <v>1200.0000000000059</v>
      </c>
      <c r="C98" s="12">
        <f>IF(A98&gt;'Ennemis - stats de base'!$F$6,Ourson!C97*1,$C$3*($N$19^A98))</f>
        <v>9.9999999999999929</v>
      </c>
      <c r="G98" s="17">
        <f t="shared" si="4"/>
        <v>1</v>
      </c>
      <c r="H98" s="17">
        <f t="shared" si="5"/>
        <v>1</v>
      </c>
      <c r="I98" s="14">
        <f t="shared" si="6"/>
        <v>1</v>
      </c>
      <c r="J98"/>
    </row>
    <row r="99" spans="1:10" ht="16.5" thickTop="1" thickBot="1" x14ac:dyDescent="0.3">
      <c r="A99" s="2">
        <v>97</v>
      </c>
      <c r="B99" s="11">
        <f>IF(A99&gt;'Ennemis - stats de base'!$F$6,Ourson!B98*1,$B$3*($N$13^A99))</f>
        <v>1200.0000000000059</v>
      </c>
      <c r="C99" s="12">
        <f>IF(A99&gt;'Ennemis - stats de base'!$F$6,Ourson!C98*1,$C$3*($N$19^A99))</f>
        <v>9.9999999999999929</v>
      </c>
      <c r="G99" s="17">
        <f t="shared" si="4"/>
        <v>1</v>
      </c>
      <c r="H99" s="17">
        <f t="shared" si="5"/>
        <v>1</v>
      </c>
      <c r="I99" s="14">
        <f t="shared" si="6"/>
        <v>1</v>
      </c>
      <c r="J99"/>
    </row>
    <row r="100" spans="1:10" ht="16.5" thickTop="1" thickBot="1" x14ac:dyDescent="0.3">
      <c r="A100" s="2">
        <v>98</v>
      </c>
      <c r="B100" s="11">
        <f>IF(A100&gt;'Ennemis - stats de base'!$F$6,Ourson!B99*1,$B$3*($N$13^A100))</f>
        <v>1200.0000000000059</v>
      </c>
      <c r="C100" s="12">
        <f>IF(A100&gt;'Ennemis - stats de base'!$F$6,Ourson!C99*1,$C$3*($N$19^A100))</f>
        <v>9.9999999999999929</v>
      </c>
      <c r="G100" s="17">
        <f t="shared" si="4"/>
        <v>1</v>
      </c>
      <c r="H100" s="17">
        <f t="shared" si="5"/>
        <v>1</v>
      </c>
      <c r="I100" s="14">
        <f t="shared" si="6"/>
        <v>1</v>
      </c>
      <c r="J100"/>
    </row>
    <row r="101" spans="1:10" ht="16.5" thickTop="1" thickBot="1" x14ac:dyDescent="0.3">
      <c r="A101" s="2">
        <v>99</v>
      </c>
      <c r="B101" s="11">
        <f>IF(A101&gt;'Ennemis - stats de base'!$F$6,Ourson!B100*1,$B$3*($N$13^A101))</f>
        <v>1200.0000000000059</v>
      </c>
      <c r="C101" s="12">
        <f>IF(A101&gt;'Ennemis - stats de base'!$F$6,Ourson!C100*1,$C$3*($N$19^A101))</f>
        <v>9.9999999999999929</v>
      </c>
      <c r="G101" s="17">
        <f t="shared" si="4"/>
        <v>1</v>
      </c>
      <c r="H101" s="17">
        <f t="shared" si="5"/>
        <v>1</v>
      </c>
      <c r="I101" s="14">
        <f t="shared" si="6"/>
        <v>1</v>
      </c>
      <c r="J101"/>
    </row>
    <row r="102" spans="1:10" ht="16.5" thickTop="1" thickBot="1" x14ac:dyDescent="0.3">
      <c r="A102" s="2">
        <v>100</v>
      </c>
      <c r="B102" s="11">
        <f>IF(A102&gt;'Ennemis - stats de base'!$F$6,Ourson!B101*1,$B$3*($N$13^A102))</f>
        <v>1200.0000000000059</v>
      </c>
      <c r="C102" s="12">
        <f>IF(A102&gt;'Ennemis - stats de base'!$F$6,Ourson!C101*1,$C$3*($N$19^A102))</f>
        <v>9.9999999999999929</v>
      </c>
      <c r="G102" s="17">
        <f t="shared" si="4"/>
        <v>1</v>
      </c>
      <c r="H102" s="17">
        <f t="shared" si="5"/>
        <v>1</v>
      </c>
      <c r="I102" s="14">
        <f t="shared" si="6"/>
        <v>1</v>
      </c>
      <c r="J102"/>
    </row>
    <row r="103" spans="1:10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B3" sqref="B3"/>
    </sheetView>
  </sheetViews>
  <sheetFormatPr defaultColWidth="11.42578125" defaultRowHeight="15" x14ac:dyDescent="0.25"/>
  <cols>
    <col min="2" max="2" width="23" customWidth="1"/>
    <col min="3" max="3" width="23.5703125" customWidth="1"/>
    <col min="4" max="4" width="8.7109375" customWidth="1"/>
    <col min="5" max="5" width="24.28515625" customWidth="1"/>
    <col min="6" max="6" width="16.7109375" customWidth="1"/>
    <col min="7" max="9" width="11.5703125" style="4"/>
    <col min="10" max="10" width="0" style="4" hidden="1" customWidth="1"/>
    <col min="11" max="11" width="23.42578125" style="4" customWidth="1"/>
    <col min="12" max="12" width="22.7109375" hidden="1" customWidth="1"/>
    <col min="13" max="13" width="18.28515625" customWidth="1"/>
  </cols>
  <sheetData>
    <row r="1" spans="1:14" ht="15.75" thickBot="1" x14ac:dyDescent="0.3"/>
    <row r="2" spans="1:14" ht="16.5" thickTop="1" thickBot="1" x14ac:dyDescent="0.3">
      <c r="A2" s="2" t="s">
        <v>10</v>
      </c>
      <c r="B2" s="8" t="s">
        <v>97</v>
      </c>
      <c r="C2" s="10" t="s">
        <v>98</v>
      </c>
      <c r="E2" s="20" t="s">
        <v>29</v>
      </c>
      <c r="F2" s="20" t="s">
        <v>30</v>
      </c>
      <c r="G2" s="17" t="s">
        <v>18</v>
      </c>
      <c r="H2" s="17" t="s">
        <v>19</v>
      </c>
      <c r="I2" s="15" t="s">
        <v>7</v>
      </c>
      <c r="J2" s="25" t="s">
        <v>33</v>
      </c>
      <c r="K2" s="23" t="s">
        <v>31</v>
      </c>
      <c r="L2" s="2" t="s">
        <v>32</v>
      </c>
      <c r="M2" s="21"/>
    </row>
    <row r="3" spans="1:14" ht="16.5" thickTop="1" thickBot="1" x14ac:dyDescent="0.3">
      <c r="A3" s="2">
        <v>1</v>
      </c>
      <c r="B3" s="11">
        <f>'Ennemis - stats de base'!B7</f>
        <v>20</v>
      </c>
      <c r="C3" s="12">
        <f>'Ennemis - stats de base'!D7</f>
        <v>5</v>
      </c>
      <c r="E3" s="20">
        <f>ROUND(MAX(B:B),0)</f>
        <v>600</v>
      </c>
      <c r="F3" s="20">
        <f>ROUND(MAX(C:C),0)</f>
        <v>25</v>
      </c>
      <c r="G3" s="17">
        <f>(B3/MAX(B:B))</f>
        <v>3.3333333333333166E-2</v>
      </c>
      <c r="H3" s="17">
        <f>(C3/MAX(C:C))</f>
        <v>0.20000000000000015</v>
      </c>
      <c r="I3" s="16">
        <f t="shared" ref="I3:I34" si="0">(G3+H3)/2</f>
        <v>0.11666666666666665</v>
      </c>
      <c r="J3" s="6">
        <f>(G3+H3)/2</f>
        <v>0.11666666666666665</v>
      </c>
      <c r="K3" s="24">
        <f>AVERAGE(I3:I102)</f>
        <v>0.76066479060274916</v>
      </c>
      <c r="L3" s="6">
        <f>AVERAGE(J3:J32)</f>
        <v>0.27845744496800084</v>
      </c>
      <c r="M3" s="22"/>
    </row>
    <row r="4" spans="1:14" ht="16.5" thickTop="1" thickBot="1" x14ac:dyDescent="0.3">
      <c r="A4" s="2">
        <v>2</v>
      </c>
      <c r="B4" s="11">
        <f>IF(A4&gt;'Ennemis - stats de base'!$F$7,Crocodile!B3*1,$B$3*($N$13^A4))</f>
        <v>23.707516331186163</v>
      </c>
      <c r="C4" s="12">
        <f>IF(A4&gt;'Ennemis - stats de base'!$F$7,Crocodile!C3*1,$C$3*($N$19^A4))</f>
        <v>5.4189919336718404</v>
      </c>
      <c r="G4" s="17">
        <f t="shared" ref="G4:G67" si="1">(B4/MAX(B:B))</f>
        <v>3.9512527218643408E-2</v>
      </c>
      <c r="H4" s="17">
        <f t="shared" ref="H4:H67" si="2">(C4/MAX(C:C))</f>
        <v>0.21675967734687376</v>
      </c>
      <c r="I4" s="16">
        <f t="shared" si="0"/>
        <v>0.1281361022827586</v>
      </c>
      <c r="J4" s="6">
        <f t="shared" ref="J4:J32" si="3">(G4+H4)/2</f>
        <v>0.1281361022827586</v>
      </c>
    </row>
    <row r="5" spans="1:14" ht="16.5" thickTop="1" thickBot="1" x14ac:dyDescent="0.3">
      <c r="A5" s="2">
        <v>3</v>
      </c>
      <c r="B5" s="11">
        <f>IF(A5&gt;'Ennemis - stats de base'!$F$7,Crocodile!B4*1,$B$3*($N$13^A5))</f>
        <v>25.811550284153487</v>
      </c>
      <c r="C5" s="12">
        <f>IF(A5&gt;'Ennemis - stats de base'!$F$7,Crocodile!C4*1,$C$3*($N$19^A5))</f>
        <v>5.641476126747377</v>
      </c>
      <c r="G5" s="17">
        <f t="shared" si="1"/>
        <v>4.3019250473588934E-2</v>
      </c>
      <c r="H5" s="17">
        <f t="shared" si="2"/>
        <v>0.22565904506989523</v>
      </c>
      <c r="I5" s="16">
        <f t="shared" si="0"/>
        <v>0.13433914777174208</v>
      </c>
      <c r="J5" s="6">
        <f t="shared" si="3"/>
        <v>0.13433914777174208</v>
      </c>
    </row>
    <row r="6" spans="1:14" ht="16.5" thickTop="1" thickBot="1" x14ac:dyDescent="0.3">
      <c r="A6" s="2">
        <v>4</v>
      </c>
      <c r="B6" s="11">
        <f>IF(A6&gt;'Ennemis - stats de base'!$F$7,Crocodile!B5*1,$B$3*($N$13^A6))</f>
        <v>28.102316529672933</v>
      </c>
      <c r="C6" s="12">
        <f>IF(A6&gt;'Ennemis - stats de base'!$F$7,Crocodile!C5*1,$C$3*($N$19^A6))</f>
        <v>5.8730947154400948</v>
      </c>
      <c r="E6" s="43"/>
      <c r="G6" s="17">
        <f t="shared" si="1"/>
        <v>4.6837194216121328E-2</v>
      </c>
      <c r="H6" s="17">
        <f t="shared" si="2"/>
        <v>0.23492378861760396</v>
      </c>
      <c r="I6" s="16">
        <f t="shared" si="0"/>
        <v>0.14088049141686265</v>
      </c>
      <c r="J6" s="6">
        <f t="shared" si="3"/>
        <v>0.14088049141686265</v>
      </c>
      <c r="L6" s="21"/>
      <c r="M6" s="21"/>
    </row>
    <row r="7" spans="1:14" ht="16.5" thickTop="1" thickBot="1" x14ac:dyDescent="0.3">
      <c r="A7" s="2">
        <v>5</v>
      </c>
      <c r="B7" s="11">
        <f>IF(A7&gt;'Ennemis - stats de base'!$F$7,Crocodile!B6*1,$B$3*($N$13^A7))</f>
        <v>30.596387494740082</v>
      </c>
      <c r="C7" s="12">
        <f>IF(A7&gt;'Ennemis - stats de base'!$F$7,Crocodile!C6*1,$C$3*($N$19^A7))</f>
        <v>6.1142227249692578</v>
      </c>
      <c r="G7" s="17">
        <f t="shared" si="1"/>
        <v>5.0993979157899882E-2</v>
      </c>
      <c r="H7" s="17">
        <f t="shared" si="2"/>
        <v>0.24456890899877048</v>
      </c>
      <c r="I7" s="16">
        <f t="shared" si="0"/>
        <v>0.14778144407833518</v>
      </c>
      <c r="J7" s="6">
        <f t="shared" si="3"/>
        <v>0.14778144407833518</v>
      </c>
      <c r="L7" s="21"/>
      <c r="M7" s="21"/>
    </row>
    <row r="8" spans="1:14" ht="16.5" thickTop="1" thickBot="1" x14ac:dyDescent="0.3">
      <c r="A8" s="2">
        <v>6</v>
      </c>
      <c r="B8" s="11">
        <f>IF(A8&gt;'Ennemis - stats de base'!$F$7,Crocodile!B7*1,$B$3*($N$13^A8))</f>
        <v>33.3118064035692</v>
      </c>
      <c r="C8" s="12">
        <f>IF(A8&gt;'Ennemis - stats de base'!$F$7,Crocodile!C7*1,$C$3*($N$19^A8))</f>
        <v>6.3652505777321178</v>
      </c>
      <c r="G8" s="17">
        <f t="shared" si="1"/>
        <v>5.5519677339281724E-2</v>
      </c>
      <c r="H8" s="17">
        <f t="shared" si="2"/>
        <v>0.25461002310928488</v>
      </c>
      <c r="I8" s="16">
        <f t="shared" si="0"/>
        <v>0.15506485022428329</v>
      </c>
      <c r="J8" s="6">
        <f t="shared" si="3"/>
        <v>0.15506485022428329</v>
      </c>
      <c r="L8" s="21"/>
      <c r="M8" s="21"/>
    </row>
    <row r="9" spans="1:14" ht="16.5" thickTop="1" thickBot="1" x14ac:dyDescent="0.3">
      <c r="A9" s="2">
        <v>7</v>
      </c>
      <c r="B9" s="11">
        <f>IF(A9&gt;'Ennemis - stats de base'!$F$7,Crocodile!B8*1,$B$3*($N$13^A9))</f>
        <v>36.268217810342534</v>
      </c>
      <c r="C9" s="12">
        <f>IF(A9&gt;'Ennemis - stats de base'!$F$7,Crocodile!C8*1,$C$3*($N$19^A9))</f>
        <v>6.6265847254562953</v>
      </c>
      <c r="G9" s="17">
        <f t="shared" si="1"/>
        <v>6.0447029683903926E-2</v>
      </c>
      <c r="H9" s="17">
        <f t="shared" si="2"/>
        <v>0.26506338901825199</v>
      </c>
      <c r="I9" s="16">
        <f t="shared" si="0"/>
        <v>0.16275520935107796</v>
      </c>
      <c r="J9" s="6">
        <f t="shared" si="3"/>
        <v>0.16275520935107796</v>
      </c>
    </row>
    <row r="10" spans="1:14" ht="16.5" thickTop="1" thickBot="1" x14ac:dyDescent="0.3">
      <c r="A10" s="2">
        <v>8</v>
      </c>
      <c r="B10" s="11">
        <f>IF(A10&gt;'Ennemis - stats de base'!$F$7,Crocodile!B9*1,$B$3*($N$13^A10))</f>
        <v>39.487009716696434</v>
      </c>
      <c r="C10" s="12">
        <f>IF(A10&gt;'Ennemis - stats de base'!$F$7,Crocodile!C9*1,$C$3*($N$19^A10))</f>
        <v>6.8986483073060736</v>
      </c>
      <c r="G10" s="17">
        <f t="shared" si="1"/>
        <v>6.5811682861160403E-2</v>
      </c>
      <c r="H10" s="17">
        <f t="shared" si="2"/>
        <v>0.27594593229224312</v>
      </c>
      <c r="I10" s="16">
        <f t="shared" si="0"/>
        <v>0.17087880757670176</v>
      </c>
      <c r="J10" s="6">
        <f t="shared" si="3"/>
        <v>0.17087880757670176</v>
      </c>
      <c r="M10" s="45" t="s">
        <v>102</v>
      </c>
      <c r="N10" s="30">
        <f>'Ennemis - stats de base'!C7</f>
        <v>600</v>
      </c>
    </row>
    <row r="11" spans="1:14" ht="16.5" thickTop="1" thickBot="1" x14ac:dyDescent="0.3">
      <c r="A11" s="2">
        <v>9</v>
      </c>
      <c r="B11" s="11">
        <f>IF(A11&gt;'Ennemis - stats de base'!$F$7,Crocodile!B10*1,$B$3*($N$13^A11))</f>
        <v>42.991468302085629</v>
      </c>
      <c r="C11" s="12">
        <f>IF(A11&gt;'Ennemis - stats de base'!$F$7,Crocodile!C10*1,$C$3*($N$19^A11))</f>
        <v>7.1818818350081379</v>
      </c>
      <c r="G11" s="17">
        <f t="shared" si="1"/>
        <v>7.1652447170142367E-2</v>
      </c>
      <c r="H11" s="17">
        <f t="shared" si="2"/>
        <v>0.28727527340032571</v>
      </c>
      <c r="I11" s="16">
        <f t="shared" si="0"/>
        <v>0.17946386028523403</v>
      </c>
      <c r="J11" s="6">
        <f t="shared" si="3"/>
        <v>0.17946386028523403</v>
      </c>
      <c r="M11" s="45" t="s">
        <v>103</v>
      </c>
      <c r="N11" s="30">
        <f>'Ennemis - stats de base'!B7</f>
        <v>20</v>
      </c>
    </row>
    <row r="12" spans="1:14" ht="16.5" thickTop="1" thickBot="1" x14ac:dyDescent="0.3">
      <c r="A12" s="2">
        <v>10</v>
      </c>
      <c r="B12" s="11">
        <f>IF(A12&gt;'Ennemis - stats de base'!$F$7,Crocodile!B11*1,$B$3*($N$13^A12))</f>
        <v>46.806946386414374</v>
      </c>
      <c r="C12" s="12">
        <f>IF(A12&gt;'Ennemis - stats de base'!$F$7,Crocodile!C11*1,$C$3*($N$19^A12))</f>
        <v>7.4767439061061012</v>
      </c>
      <c r="G12" s="17">
        <f t="shared" si="1"/>
        <v>7.8011577310690236E-2</v>
      </c>
      <c r="H12" s="17">
        <f t="shared" si="2"/>
        <v>0.29906975624424426</v>
      </c>
      <c r="I12" s="16">
        <f t="shared" si="0"/>
        <v>0.18854066677746725</v>
      </c>
      <c r="J12" s="6">
        <f t="shared" si="3"/>
        <v>0.18854066677746725</v>
      </c>
      <c r="M12" s="45" t="s">
        <v>101</v>
      </c>
      <c r="N12" s="30">
        <f>'Ennemis - stats de base'!F7</f>
        <v>40</v>
      </c>
    </row>
    <row r="13" spans="1:14" ht="16.5" thickTop="1" thickBot="1" x14ac:dyDescent="0.3">
      <c r="A13" s="2">
        <v>11</v>
      </c>
      <c r="B13" s="11">
        <f>IF(A13&gt;'Ennemis - stats de base'!$F$7,Crocodile!B12*1,$B$3*($N$13^A13))</f>
        <v>50.961046843668363</v>
      </c>
      <c r="C13" s="12">
        <f>IF(A13&gt;'Ennemis - stats de base'!$F$7,Crocodile!C12*1,$C$3*($N$19^A13))</f>
        <v>7.7837119464986824</v>
      </c>
      <c r="G13" s="17">
        <f t="shared" si="1"/>
        <v>8.4935078072780182E-2</v>
      </c>
      <c r="H13" s="17">
        <f t="shared" si="2"/>
        <v>0.31134847785994751</v>
      </c>
      <c r="I13" s="16">
        <f t="shared" si="0"/>
        <v>0.19814177796636384</v>
      </c>
      <c r="J13" s="6">
        <f t="shared" si="3"/>
        <v>0.19814177796636384</v>
      </c>
      <c r="M13" s="45" t="s">
        <v>100</v>
      </c>
      <c r="N13" s="30">
        <f>(N10/N11)^(1/N12)</f>
        <v>1.0887496574324642</v>
      </c>
    </row>
    <row r="14" spans="1:14" ht="16.5" thickTop="1" thickBot="1" x14ac:dyDescent="0.3">
      <c r="A14" s="2">
        <v>12</v>
      </c>
      <c r="B14" s="11">
        <f>IF(A14&gt;'Ennemis - stats de base'!$F$7,Crocodile!B13*1,$B$3*($N$13^A14))</f>
        <v>55.483822293443701</v>
      </c>
      <c r="C14" s="12">
        <f>IF(A14&gt;'Ennemis - stats de base'!$F$7,Crocodile!C13*1,$C$3*($N$19^A14))</f>
        <v>8.10328298346381</v>
      </c>
      <c r="G14" s="17">
        <f t="shared" si="1"/>
        <v>9.2473037155739041E-2</v>
      </c>
      <c r="H14" s="17">
        <f t="shared" si="2"/>
        <v>0.32413131933855266</v>
      </c>
      <c r="I14" s="16">
        <f t="shared" si="0"/>
        <v>0.20830217824714586</v>
      </c>
      <c r="J14" s="6">
        <f t="shared" si="3"/>
        <v>0.20830217824714586</v>
      </c>
    </row>
    <row r="15" spans="1:14" ht="16.5" thickTop="1" thickBot="1" x14ac:dyDescent="0.3">
      <c r="A15" s="2">
        <v>13</v>
      </c>
      <c r="B15" s="11">
        <f>IF(A15&gt;'Ennemis - stats de base'!$F$7,Crocodile!B14*1,$B$3*($N$13^A15))</f>
        <v>60.407992515030543</v>
      </c>
      <c r="C15" s="12">
        <f>IF(A15&gt;'Ennemis - stats de base'!$F$7,Crocodile!C14*1,$C$3*($N$19^A15))</f>
        <v>8.4359744504203</v>
      </c>
      <c r="G15" s="17">
        <f t="shared" si="1"/>
        <v>0.1006799875250504</v>
      </c>
      <c r="H15" s="17">
        <f t="shared" si="2"/>
        <v>0.33743897801681222</v>
      </c>
      <c r="I15" s="16">
        <f t="shared" si="0"/>
        <v>0.21905948277093132</v>
      </c>
      <c r="J15" s="6">
        <f t="shared" si="3"/>
        <v>0.21905948277093132</v>
      </c>
    </row>
    <row r="16" spans="1:14" ht="16.5" thickTop="1" thickBot="1" x14ac:dyDescent="0.3">
      <c r="A16" s="2">
        <v>14</v>
      </c>
      <c r="B16" s="11">
        <f>IF(A16&gt;'Ennemis - stats de base'!$F$7,Crocodile!B15*1,$B$3*($N$13^A16))</f>
        <v>65.769181156922386</v>
      </c>
      <c r="C16" s="12">
        <f>IF(A16&gt;'Ennemis - stats de base'!$F$7,Crocodile!C15*1,$C$3*($N$19^A16))</f>
        <v>8.7823250247301345</v>
      </c>
      <c r="G16" s="17">
        <f t="shared" si="1"/>
        <v>0.10961530192820344</v>
      </c>
      <c r="H16" s="17">
        <f t="shared" si="2"/>
        <v>0.35129300098920563</v>
      </c>
      <c r="I16" s="16">
        <f t="shared" si="0"/>
        <v>0.23045415145870454</v>
      </c>
      <c r="J16" s="6">
        <f t="shared" si="3"/>
        <v>0.23045415145870454</v>
      </c>
      <c r="M16" s="45" t="s">
        <v>104</v>
      </c>
      <c r="N16" s="30">
        <f>'Ennemis - stats de base'!E7</f>
        <v>25</v>
      </c>
    </row>
    <row r="17" spans="1:14" ht="16.5" thickTop="1" thickBot="1" x14ac:dyDescent="0.3">
      <c r="A17" s="2">
        <v>15</v>
      </c>
      <c r="B17" s="11">
        <f>IF(A17&gt;'Ennemis - stats de base'!$F$7,Crocodile!B16*1,$B$3*($N$13^A17))</f>
        <v>71.606173454212922</v>
      </c>
      <c r="C17" s="12">
        <f>IF(A17&gt;'Ennemis - stats de base'!$F$7,Crocodile!C16*1,$C$3*($N$19^A17))</f>
        <v>9.14289549989787</v>
      </c>
      <c r="G17" s="17">
        <f t="shared" si="1"/>
        <v>0.11934362242368761</v>
      </c>
      <c r="H17" s="17">
        <f t="shared" si="2"/>
        <v>0.36571581999591507</v>
      </c>
      <c r="I17" s="16">
        <f t="shared" si="0"/>
        <v>0.24252972120980135</v>
      </c>
      <c r="J17" s="6">
        <f t="shared" si="3"/>
        <v>0.24252972120980135</v>
      </c>
      <c r="M17" s="45" t="s">
        <v>105</v>
      </c>
      <c r="N17" s="30">
        <f>'Ennemis - stats de base'!D7</f>
        <v>5</v>
      </c>
    </row>
    <row r="18" spans="1:14" ht="16.5" thickTop="1" thickBot="1" x14ac:dyDescent="0.3">
      <c r="A18" s="2">
        <v>16</v>
      </c>
      <c r="B18" s="11">
        <f>IF(A18&gt;'Ennemis - stats de base'!$F$7,Crocodile!B17*1,$B$3*($N$13^A18))</f>
        <v>77.961196818323927</v>
      </c>
      <c r="C18" s="12">
        <f>IF(A18&gt;'Ennemis - stats de base'!$F$7,Crocodile!C17*1,$C$3*($N$19^A18))</f>
        <v>9.5182696935793896</v>
      </c>
      <c r="G18" s="17">
        <f t="shared" si="1"/>
        <v>0.12993532803053923</v>
      </c>
      <c r="H18" s="17">
        <f t="shared" si="2"/>
        <v>0.38073078774317587</v>
      </c>
      <c r="I18" s="16">
        <f t="shared" si="0"/>
        <v>0.25533305788685756</v>
      </c>
      <c r="J18" s="6">
        <f t="shared" si="3"/>
        <v>0.25533305788685756</v>
      </c>
      <c r="M18" s="45" t="s">
        <v>96</v>
      </c>
      <c r="N18" s="30">
        <f>'Ennemis - stats de base'!F7</f>
        <v>40</v>
      </c>
    </row>
    <row r="19" spans="1:14" ht="16.5" thickTop="1" thickBot="1" x14ac:dyDescent="0.3">
      <c r="A19" s="2">
        <v>17</v>
      </c>
      <c r="B19" s="11">
        <f>IF(A19&gt;'Ennemis - stats de base'!$F$7,Crocodile!B18*1,$B$3*($N$13^A19))</f>
        <v>84.880226328975098</v>
      </c>
      <c r="C19" s="12">
        <f>IF(A19&gt;'Ennemis - stats de base'!$F$7,Crocodile!C18*1,$C$3*($N$19^A19))</f>
        <v>9.9090553928702239</v>
      </c>
      <c r="G19" s="17">
        <f t="shared" si="1"/>
        <v>0.14146704388162445</v>
      </c>
      <c r="H19" s="17">
        <f t="shared" si="2"/>
        <v>0.39636221571480923</v>
      </c>
      <c r="I19" s="16">
        <f t="shared" si="0"/>
        <v>0.26891462979821684</v>
      </c>
      <c r="J19" s="6">
        <f t="shared" si="3"/>
        <v>0.26891462979821684</v>
      </c>
      <c r="M19" s="45" t="s">
        <v>100</v>
      </c>
      <c r="N19" s="30">
        <f>(N16/N17)^(1/N18)</f>
        <v>1.0410563801900299</v>
      </c>
    </row>
    <row r="20" spans="1:14" ht="16.5" thickTop="1" thickBot="1" x14ac:dyDescent="0.3">
      <c r="A20" s="2">
        <v>18</v>
      </c>
      <c r="B20" s="11">
        <f>IF(A20&gt;'Ennemis - stats de base'!$F$7,Crocodile!B19*1,$B$3*($N$13^A20))</f>
        <v>92.413317338461667</v>
      </c>
      <c r="C20" s="12">
        <f>IF(A20&gt;'Ennemis - stats de base'!$F$7,Crocodile!C19*1,$C$3*($N$19^A20))</f>
        <v>10.315885338403971</v>
      </c>
      <c r="G20" s="17">
        <f t="shared" si="1"/>
        <v>0.15402219556410202</v>
      </c>
      <c r="H20" s="17">
        <f t="shared" si="2"/>
        <v>0.41263541353615912</v>
      </c>
      <c r="I20" s="16">
        <f t="shared" si="0"/>
        <v>0.28332880455013054</v>
      </c>
      <c r="J20" s="6">
        <f t="shared" si="3"/>
        <v>0.28332880455013054</v>
      </c>
    </row>
    <row r="21" spans="1:14" ht="16.5" thickTop="1" thickBot="1" x14ac:dyDescent="0.3">
      <c r="A21" s="2">
        <v>19</v>
      </c>
      <c r="B21" s="11">
        <f>IF(A21&gt;'Ennemis - stats de base'!$F$7,Crocodile!B20*1,$B$3*($N$13^A21))</f>
        <v>100.61496759444776</v>
      </c>
      <c r="C21" s="12">
        <f>IF(A21&gt;'Ennemis - stats de base'!$F$7,Crocodile!C20*1,$C$3*($N$19^A21))</f>
        <v>10.739418248854239</v>
      </c>
      <c r="G21" s="17">
        <f t="shared" si="1"/>
        <v>0.16769161265741211</v>
      </c>
      <c r="H21" s="17">
        <f t="shared" si="2"/>
        <v>0.42957672995416984</v>
      </c>
      <c r="I21" s="16">
        <f t="shared" si="0"/>
        <v>0.29863417130579095</v>
      </c>
      <c r="J21" s="6">
        <f t="shared" si="3"/>
        <v>0.29863417130579095</v>
      </c>
    </row>
    <row r="22" spans="1:14" ht="16.5" thickTop="1" thickBot="1" x14ac:dyDescent="0.3">
      <c r="A22" s="2">
        <v>20</v>
      </c>
      <c r="B22" s="11">
        <f>IF(A22&gt;'Ennemis - stats de base'!$F$7,Crocodile!B21*1,$B$3*($N$13^A22))</f>
        <v>109.5445115010335</v>
      </c>
      <c r="C22" s="12">
        <f>IF(A22&gt;'Ennemis - stats de base'!$F$7,Crocodile!C21*1,$C$3*($N$19^A22))</f>
        <v>11.180339887498945</v>
      </c>
      <c r="G22" s="17">
        <f t="shared" si="1"/>
        <v>0.18257418583505494</v>
      </c>
      <c r="H22" s="17">
        <f t="shared" si="2"/>
        <v>0.44721359549995815</v>
      </c>
      <c r="I22" s="16">
        <f t="shared" si="0"/>
        <v>0.31489389066750656</v>
      </c>
      <c r="J22" s="6">
        <f t="shared" si="3"/>
        <v>0.31489389066750656</v>
      </c>
    </row>
    <row r="23" spans="1:14" ht="16.5" thickTop="1" thickBot="1" x14ac:dyDescent="0.3">
      <c r="A23" s="2">
        <v>21</v>
      </c>
      <c r="B23" s="11">
        <f>IF(A23&gt;'Ennemis - stats de base'!$F$7,Crocodile!B22*1,$B$3*($N$13^A23))</f>
        <v>119.26654937035684</v>
      </c>
      <c r="C23" s="12">
        <f>IF(A23&gt;'Ennemis - stats de base'!$F$7,Crocodile!C22*1,$C$3*($N$19^A23))</f>
        <v>11.639364172573856</v>
      </c>
      <c r="G23" s="17">
        <f t="shared" si="1"/>
        <v>0.19877758228392708</v>
      </c>
      <c r="H23" s="17">
        <f t="shared" si="2"/>
        <v>0.46557456690295457</v>
      </c>
      <c r="I23" s="16">
        <f t="shared" si="0"/>
        <v>0.33217607459344084</v>
      </c>
      <c r="J23" s="6">
        <f t="shared" si="3"/>
        <v>0.33217607459344084</v>
      </c>
    </row>
    <row r="24" spans="1:14" ht="16.5" thickTop="1" thickBot="1" x14ac:dyDescent="0.3">
      <c r="A24" s="2">
        <v>22</v>
      </c>
      <c r="B24" s="11">
        <f>IF(A24&gt;'Ennemis - stats de base'!$F$7,Crocodile!B23*1,$B$3*($N$13^A24))</f>
        <v>129.85141477012809</v>
      </c>
      <c r="C24" s="12">
        <f>IF(A24&gt;'Ennemis - stats de base'!$F$7,Crocodile!C23*1,$C$3*($N$19^A24))</f>
        <v>12.117234333213263</v>
      </c>
      <c r="G24" s="17">
        <f t="shared" si="1"/>
        <v>0.21641902461687909</v>
      </c>
      <c r="H24" s="17">
        <f t="shared" si="2"/>
        <v>0.48468937332853085</v>
      </c>
      <c r="I24" s="16">
        <f t="shared" si="0"/>
        <v>0.35055419897270496</v>
      </c>
      <c r="J24" s="6">
        <f t="shared" si="3"/>
        <v>0.35055419897270496</v>
      </c>
    </row>
    <row r="25" spans="1:14" ht="16.5" thickTop="1" thickBot="1" x14ac:dyDescent="0.3">
      <c r="A25" s="2">
        <v>23</v>
      </c>
      <c r="B25" s="11">
        <f>IF(A25&gt;'Ennemis - stats de base'!$F$7,Crocodile!B24*1,$B$3*($N$13^A25))</f>
        <v>141.37568334809777</v>
      </c>
      <c r="C25" s="12">
        <f>IF(A25&gt;'Ennemis - stats de base'!$F$7,Crocodile!C24*1,$C$3*($N$19^A25))</f>
        <v>12.614724112849352</v>
      </c>
      <c r="G25" s="17">
        <f t="shared" si="1"/>
        <v>0.23562613891349513</v>
      </c>
      <c r="H25" s="17">
        <f t="shared" si="2"/>
        <v>0.50458896451397439</v>
      </c>
      <c r="I25" s="16">
        <f t="shared" si="0"/>
        <v>0.37010755171373477</v>
      </c>
      <c r="J25" s="6">
        <f t="shared" si="3"/>
        <v>0.37010755171373477</v>
      </c>
    </row>
    <row r="26" spans="1:14" ht="16.5" thickTop="1" thickBot="1" x14ac:dyDescent="0.3">
      <c r="A26" s="2">
        <v>24</v>
      </c>
      <c r="B26" s="11">
        <f>IF(A26&gt;'Ennemis - stats de base'!$F$7,Crocodile!B25*1,$B$3*($N$13^A26))</f>
        <v>153.92272681452201</v>
      </c>
      <c r="C26" s="12">
        <f>IF(A26&gt;'Ennemis - stats de base'!$F$7,Crocodile!C25*1,$C$3*($N$19^A26))</f>
        <v>13.13263902201883</v>
      </c>
      <c r="G26" s="17">
        <f t="shared" si="1"/>
        <v>0.25653787802420208</v>
      </c>
      <c r="H26" s="17">
        <f t="shared" si="2"/>
        <v>0.52530556088075364</v>
      </c>
      <c r="I26" s="16">
        <f t="shared" si="0"/>
        <v>0.39092171945247789</v>
      </c>
      <c r="J26" s="6">
        <f t="shared" si="3"/>
        <v>0.39092171945247789</v>
      </c>
    </row>
    <row r="27" spans="1:14" ht="16.5" thickTop="1" thickBot="1" x14ac:dyDescent="0.3">
      <c r="A27" s="2">
        <v>25</v>
      </c>
      <c r="B27" s="11">
        <f>IF(A27&gt;'Ennemis - stats de base'!$F$7,Crocodile!B26*1,$B$3*($N$13^A27))</f>
        <v>167.58331609038163</v>
      </c>
      <c r="C27" s="12">
        <f>IF(A27&gt;'Ennemis - stats de base'!$F$7,Crocodile!C26*1,$C$3*($N$19^A27))</f>
        <v>13.671817642605259</v>
      </c>
      <c r="G27" s="17">
        <f t="shared" si="1"/>
        <v>0.27930552681730136</v>
      </c>
      <c r="H27" s="17">
        <f t="shared" si="2"/>
        <v>0.54687270570421076</v>
      </c>
      <c r="I27" s="16">
        <f t="shared" si="0"/>
        <v>0.41308911626075606</v>
      </c>
      <c r="J27" s="6">
        <f t="shared" si="3"/>
        <v>0.41308911626075606</v>
      </c>
    </row>
    <row r="28" spans="1:14" ht="16.5" thickTop="1" thickBot="1" x14ac:dyDescent="0.3">
      <c r="A28" s="2">
        <v>26</v>
      </c>
      <c r="B28" s="11">
        <f>IF(A28&gt;'Ennemis - stats de base'!$F$7,Crocodile!B27*1,$B$3*($N$13^A28))</f>
        <v>182.45627798479939</v>
      </c>
      <c r="C28" s="12">
        <f>IF(A28&gt;'Ennemis - stats de base'!$F$7,Crocodile!C27*1,$C$3*($N$19^A28))</f>
        <v>14.233132985628817</v>
      </c>
      <c r="G28" s="17">
        <f t="shared" si="1"/>
        <v>0.30409379664133079</v>
      </c>
      <c r="H28" s="17">
        <f t="shared" si="2"/>
        <v>0.56932531942515308</v>
      </c>
      <c r="I28" s="16">
        <f t="shared" si="0"/>
        <v>0.43670955803324196</v>
      </c>
      <c r="J28" s="6">
        <f t="shared" si="3"/>
        <v>0.43670955803324196</v>
      </c>
    </row>
    <row r="29" spans="1:14" ht="16.5" thickTop="1" thickBot="1" x14ac:dyDescent="0.3">
      <c r="A29" s="2">
        <v>27</v>
      </c>
      <c r="B29" s="11">
        <f>IF(A29&gt;'Ennemis - stats de base'!$F$7,Crocodile!B28*1,$B$3*($N$13^A29))</f>
        <v>198.64921015235274</v>
      </c>
      <c r="C29" s="12">
        <f>IF(A29&gt;'Ennemis - stats de base'!$F$7,Crocodile!C28*1,$C$3*($N$19^A29))</f>
        <v>14.817493904782051</v>
      </c>
      <c r="G29" s="17">
        <f t="shared" si="1"/>
        <v>0.33108201692058625</v>
      </c>
      <c r="H29" s="17">
        <f t="shared" si="2"/>
        <v>0.59269975619128246</v>
      </c>
      <c r="I29" s="16">
        <f t="shared" si="0"/>
        <v>0.46189088655593435</v>
      </c>
      <c r="J29" s="6">
        <f t="shared" si="3"/>
        <v>0.46189088655593435</v>
      </c>
    </row>
    <row r="30" spans="1:14" ht="16.5" thickTop="1" thickBot="1" x14ac:dyDescent="0.3">
      <c r="A30" s="2">
        <v>28</v>
      </c>
      <c r="B30" s="11">
        <f>IF(A30&gt;'Ennemis - stats de base'!$F$7,Crocodile!B29*1,$B$3*($N$13^A30))</f>
        <v>216.27925950260368</v>
      </c>
      <c r="C30" s="12">
        <f>IF(A30&gt;'Ennemis - stats de base'!$F$7,Crocodile!C29*1,$C$3*($N$19^A30))</f>
        <v>15.425846568000235</v>
      </c>
      <c r="G30" s="17">
        <f t="shared" si="1"/>
        <v>0.36046543250433771</v>
      </c>
      <c r="H30" s="17">
        <f t="shared" si="2"/>
        <v>0.61703386272000982</v>
      </c>
      <c r="I30" s="16">
        <f t="shared" si="0"/>
        <v>0.48874964761217377</v>
      </c>
      <c r="J30" s="6">
        <f t="shared" si="3"/>
        <v>0.48874964761217377</v>
      </c>
    </row>
    <row r="31" spans="1:14" ht="16.5" thickTop="1" thickBot="1" x14ac:dyDescent="0.3">
      <c r="A31" s="2">
        <v>29</v>
      </c>
      <c r="B31" s="11">
        <f>IF(A31&gt;'Ennemis - stats de base'!$F$7,Crocodile!B30*1,$B$3*($N$13^A31))</f>
        <v>235.47396969320675</v>
      </c>
      <c r="C31" s="12">
        <f>IF(A31&gt;'Ennemis - stats de base'!$F$7,Crocodile!C30*1,$C$3*($N$19^A31))</f>
        <v>16.05917598944912</v>
      </c>
      <c r="G31" s="17">
        <f t="shared" si="1"/>
        <v>0.39245661615534266</v>
      </c>
      <c r="H31" s="17">
        <f t="shared" si="2"/>
        <v>0.64236703957796526</v>
      </c>
      <c r="I31" s="16">
        <f t="shared" si="0"/>
        <v>0.51741182786665396</v>
      </c>
      <c r="J31" s="6">
        <f t="shared" si="3"/>
        <v>0.51741182786665396</v>
      </c>
    </row>
    <row r="32" spans="1:14" ht="16.5" thickTop="1" thickBot="1" x14ac:dyDescent="0.3">
      <c r="A32" s="2">
        <v>30</v>
      </c>
      <c r="B32" s="11">
        <f>IF(A32&gt;'Ennemis - stats de base'!$F$7,Crocodile!B31*1,$B$3*($N$13^A32))</f>
        <v>256.37220383774138</v>
      </c>
      <c r="C32" s="12">
        <f>IF(A32&gt;'Ennemis - stats de base'!$F$7,Crocodile!C31*1,$C$3*($N$19^A32))</f>
        <v>16.718507624410542</v>
      </c>
      <c r="G32" s="17">
        <f t="shared" si="1"/>
        <v>0.42728700639623352</v>
      </c>
      <c r="H32" s="17">
        <f t="shared" si="2"/>
        <v>0.66874030497642212</v>
      </c>
      <c r="I32" s="16">
        <f t="shared" si="0"/>
        <v>0.54801365568632776</v>
      </c>
      <c r="J32" s="6">
        <f t="shared" si="3"/>
        <v>0.54801365568632776</v>
      </c>
    </row>
    <row r="33" spans="1:10" ht="16.5" thickTop="1" thickBot="1" x14ac:dyDescent="0.3">
      <c r="A33" s="2">
        <v>31</v>
      </c>
      <c r="B33" s="11">
        <f>IF(A33&gt;'Ennemis - stats de base'!$F$7,Crocodile!B32*1,$B$3*($N$13^A33))</f>
        <v>279.12514910354679</v>
      </c>
      <c r="C33" s="12">
        <f>IF(A33&gt;'Ennemis - stats de base'!$F$7,Crocodile!C32*1,$C$3*($N$19^A33))</f>
        <v>17.404909029648255</v>
      </c>
      <c r="G33" s="17">
        <f t="shared" si="1"/>
        <v>0.46520858183924235</v>
      </c>
      <c r="H33" s="17">
        <f t="shared" si="2"/>
        <v>0.69619636118593076</v>
      </c>
      <c r="I33" s="16">
        <f t="shared" si="0"/>
        <v>0.58070247151258658</v>
      </c>
      <c r="J33"/>
    </row>
    <row r="34" spans="1:10" ht="16.5" thickTop="1" thickBot="1" x14ac:dyDescent="0.3">
      <c r="A34" s="2">
        <v>32</v>
      </c>
      <c r="B34" s="11">
        <f>IF(A34&gt;'Ennemis - stats de base'!$F$7,Crocodile!B33*1,$B$3*($N$13^A34))</f>
        <v>303.8974104672721</v>
      </c>
      <c r="C34" s="12">
        <f>IF(A34&gt;'Ennemis - stats de base'!$F$7,Crocodile!C33*1,$C$3*($N$19^A34))</f>
        <v>18.119491591942378</v>
      </c>
      <c r="G34" s="17">
        <f t="shared" si="1"/>
        <v>0.50649568411211765</v>
      </c>
      <c r="H34" s="17">
        <f t="shared" si="2"/>
        <v>0.72477966367769564</v>
      </c>
      <c r="I34" s="16">
        <f t="shared" si="0"/>
        <v>0.61563767389490665</v>
      </c>
      <c r="J34"/>
    </row>
    <row r="35" spans="1:10" ht="16.5" thickTop="1" thickBot="1" x14ac:dyDescent="0.3">
      <c r="A35" s="2">
        <v>33</v>
      </c>
      <c r="B35" s="11">
        <f>IF(A35&gt;'Ennemis - stats de base'!$F$7,Crocodile!B34*1,$B$3*($N$13^A35))</f>
        <v>330.86820154085547</v>
      </c>
      <c r="C35" s="12">
        <f>IF(A35&gt;'Ennemis - stats de base'!$F$7,Crocodile!C34*1,$C$3*($N$19^A35))</f>
        <v>18.863412327591213</v>
      </c>
      <c r="G35" s="17">
        <f t="shared" si="1"/>
        <v>0.55144700256808976</v>
      </c>
      <c r="H35" s="17">
        <f t="shared" si="2"/>
        <v>0.75453649310364901</v>
      </c>
      <c r="I35" s="16">
        <f t="shared" ref="I35:I66" si="4">(G35+H35)/2</f>
        <v>0.65299174783586933</v>
      </c>
      <c r="J35"/>
    </row>
    <row r="36" spans="1:10" ht="16.5" thickTop="1" thickBot="1" x14ac:dyDescent="0.3">
      <c r="A36" s="2">
        <v>34</v>
      </c>
      <c r="B36" s="11">
        <f>IF(A36&gt;'Ennemis - stats de base'!$F$7,Crocodile!B35*1,$B$3*($N$13^A36))</f>
        <v>360.23264108290192</v>
      </c>
      <c r="C36" s="12">
        <f>IF(A36&gt;'Ennemis - stats de base'!$F$7,Crocodile!C35*1,$C$3*($N$19^A36))</f>
        <v>19.637875755794095</v>
      </c>
      <c r="G36" s="17">
        <f t="shared" si="1"/>
        <v>0.6003877351381669</v>
      </c>
      <c r="H36" s="17">
        <f t="shared" si="2"/>
        <v>0.78551503023176439</v>
      </c>
      <c r="I36" s="16">
        <f t="shared" si="4"/>
        <v>0.69295138268496559</v>
      </c>
      <c r="J36"/>
    </row>
    <row r="37" spans="1:10" ht="16.5" thickTop="1" thickBot="1" x14ac:dyDescent="0.3">
      <c r="A37" s="2">
        <v>35</v>
      </c>
      <c r="B37" s="11">
        <f>IF(A37&gt;'Ennemis - stats de base'!$F$7,Crocodile!B36*1,$B$3*($N$13^A37))</f>
        <v>392.20316457500127</v>
      </c>
      <c r="C37" s="12">
        <f>IF(A37&gt;'Ennemis - stats de base'!$F$7,Crocodile!C36*1,$C$3*($N$19^A37))</f>
        <v>20.444135848948548</v>
      </c>
      <c r="G37" s="17">
        <f t="shared" si="1"/>
        <v>0.65367194095833225</v>
      </c>
      <c r="H37" s="17">
        <f t="shared" si="2"/>
        <v>0.81776543395794254</v>
      </c>
      <c r="I37" s="16">
        <f t="shared" si="4"/>
        <v>0.7357186874581374</v>
      </c>
      <c r="J37"/>
    </row>
    <row r="38" spans="1:10" ht="16.5" thickTop="1" thickBot="1" x14ac:dyDescent="0.3">
      <c r="A38" s="2">
        <v>36</v>
      </c>
      <c r="B38" s="11">
        <f>IF(A38&gt;'Ennemis - stats de base'!$F$7,Crocodile!B37*1,$B$3*($N$13^A38))</f>
        <v>427.01106107496111</v>
      </c>
      <c r="C38" s="12">
        <f>IF(A38&gt;'Ennemis - stats de base'!$F$7,Crocodile!C37*1,$C$3*($N$19^A38))</f>
        <v>21.283498063019604</v>
      </c>
      <c r="G38" s="17">
        <f t="shared" si="1"/>
        <v>0.71168510179159838</v>
      </c>
      <c r="H38" s="17">
        <f t="shared" si="2"/>
        <v>0.85133992252078472</v>
      </c>
      <c r="I38" s="16">
        <f t="shared" si="4"/>
        <v>0.78151251215619155</v>
      </c>
      <c r="J38"/>
    </row>
    <row r="39" spans="1:10" ht="16.5" thickTop="1" thickBot="1" x14ac:dyDescent="0.3">
      <c r="A39" s="2">
        <v>37</v>
      </c>
      <c r="B39" s="11">
        <f>IF(A39&gt;'Ennemis - stats de base'!$F$7,Crocodile!B38*1,$B$3*($N$13^A39))</f>
        <v>464.90814646523688</v>
      </c>
      <c r="C39" s="12">
        <f>IF(A39&gt;'Ennemis - stats de base'!$F$7,Crocodile!C38*1,$C$3*($N$19^A39))</f>
        <v>22.157321451268697</v>
      </c>
      <c r="G39" s="17">
        <f t="shared" si="1"/>
        <v>0.77484691077539103</v>
      </c>
      <c r="H39" s="17">
        <f t="shared" si="2"/>
        <v>0.88629285805074853</v>
      </c>
      <c r="I39" s="16">
        <f t="shared" si="4"/>
        <v>0.83056988441306978</v>
      </c>
      <c r="J39"/>
    </row>
    <row r="40" spans="1:10" ht="16.5" thickTop="1" thickBot="1" x14ac:dyDescent="0.3">
      <c r="A40" s="2">
        <v>38</v>
      </c>
      <c r="B40" s="11">
        <f>IF(A40&gt;'Ennemis - stats de base'!$F$7,Crocodile!B39*1,$B$3*($N$13^A40))</f>
        <v>506.16858520158866</v>
      </c>
      <c r="C40" s="12">
        <f>IF(A40&gt;'Ennemis - stats de base'!$F$7,Crocodile!C39*1,$C$3*($N$19^A40))</f>
        <v>23.067020864764697</v>
      </c>
      <c r="G40" s="17">
        <f t="shared" si="1"/>
        <v>0.84361430866931031</v>
      </c>
      <c r="H40" s="17">
        <f t="shared" si="2"/>
        <v>0.92268083459058847</v>
      </c>
      <c r="I40" s="16">
        <f t="shared" si="4"/>
        <v>0.88314757162994939</v>
      </c>
      <c r="J40"/>
    </row>
    <row r="41" spans="1:10" ht="16.5" thickTop="1" thickBot="1" x14ac:dyDescent="0.3">
      <c r="A41" s="2">
        <v>39</v>
      </c>
      <c r="B41" s="11">
        <f>IF(A41&gt;'Ennemis - stats de base'!$F$7,Crocodile!B40*1,$B$3*($N$13^A41))</f>
        <v>551.09087374130468</v>
      </c>
      <c r="C41" s="12">
        <f>IF(A41&gt;'Ennemis - stats de base'!$F$7,Crocodile!C40*1,$C$3*($N$19^A41))</f>
        <v>24.014069243239824</v>
      </c>
      <c r="G41" s="17">
        <f t="shared" si="1"/>
        <v>0.91848478956883661</v>
      </c>
      <c r="H41" s="17">
        <f t="shared" si="2"/>
        <v>0.96056276972959365</v>
      </c>
      <c r="I41" s="16">
        <f t="shared" si="4"/>
        <v>0.93952377964921507</v>
      </c>
      <c r="J41"/>
    </row>
    <row r="42" spans="1:10" ht="16.5" thickTop="1" thickBot="1" x14ac:dyDescent="0.3">
      <c r="A42" s="2">
        <v>40</v>
      </c>
      <c r="B42" s="11">
        <f>IF(A42&gt;'Ennemis - stats de base'!$F$7,Crocodile!B41*1,$B$3*($N$13^A42))</f>
        <v>600.00000000000296</v>
      </c>
      <c r="C42" s="12">
        <f>IF(A42&gt;'Ennemis - stats de base'!$F$7,Crocodile!C41*1,$C$3*($N$19^A42))</f>
        <v>24.999999999999982</v>
      </c>
      <c r="G42" s="17">
        <f t="shared" si="1"/>
        <v>1</v>
      </c>
      <c r="H42" s="17">
        <f t="shared" si="2"/>
        <v>1</v>
      </c>
      <c r="I42" s="16">
        <f t="shared" si="4"/>
        <v>1</v>
      </c>
      <c r="J42"/>
    </row>
    <row r="43" spans="1:10" ht="16.5" thickTop="1" thickBot="1" x14ac:dyDescent="0.3">
      <c r="A43" s="2">
        <v>41</v>
      </c>
      <c r="B43" s="11">
        <f>IF(A43&gt;'Ennemis - stats de base'!$F$7,Crocodile!B42*1,$B$3*($N$13^A43))</f>
        <v>600.00000000000296</v>
      </c>
      <c r="C43" s="12">
        <f>IF(A43&gt;'Ennemis - stats de base'!$F$7,Crocodile!C42*1,$C$3*($N$19^A43))</f>
        <v>24.999999999999982</v>
      </c>
      <c r="G43" s="17">
        <f t="shared" si="1"/>
        <v>1</v>
      </c>
      <c r="H43" s="17">
        <f t="shared" si="2"/>
        <v>1</v>
      </c>
      <c r="I43" s="16">
        <f t="shared" si="4"/>
        <v>1</v>
      </c>
      <c r="J43"/>
    </row>
    <row r="44" spans="1:10" ht="16.5" thickTop="1" thickBot="1" x14ac:dyDescent="0.3">
      <c r="A44" s="2">
        <v>42</v>
      </c>
      <c r="B44" s="11">
        <f>IF(A44&gt;'Ennemis - stats de base'!$F$7,Crocodile!B43*1,$B$3*($N$13^A44))</f>
        <v>600.00000000000296</v>
      </c>
      <c r="C44" s="12">
        <f>IF(A44&gt;'Ennemis - stats de base'!$F$7,Crocodile!C43*1,$C$3*($N$19^A44))</f>
        <v>24.999999999999982</v>
      </c>
      <c r="G44" s="17">
        <f t="shared" si="1"/>
        <v>1</v>
      </c>
      <c r="H44" s="17">
        <f t="shared" si="2"/>
        <v>1</v>
      </c>
      <c r="I44" s="16">
        <f t="shared" si="4"/>
        <v>1</v>
      </c>
      <c r="J44"/>
    </row>
    <row r="45" spans="1:10" ht="16.5" thickTop="1" thickBot="1" x14ac:dyDescent="0.3">
      <c r="A45" s="2">
        <v>43</v>
      </c>
      <c r="B45" s="11">
        <f>IF(A45&gt;'Ennemis - stats de base'!$F$7,Crocodile!B44*1,$B$3*($N$13^A45))</f>
        <v>600.00000000000296</v>
      </c>
      <c r="C45" s="12">
        <f>IF(A45&gt;'Ennemis - stats de base'!$F$7,Crocodile!C44*1,$C$3*($N$19^A45))</f>
        <v>24.999999999999982</v>
      </c>
      <c r="G45" s="17">
        <f t="shared" si="1"/>
        <v>1</v>
      </c>
      <c r="H45" s="17">
        <f t="shared" si="2"/>
        <v>1</v>
      </c>
      <c r="I45" s="16">
        <f t="shared" si="4"/>
        <v>1</v>
      </c>
      <c r="J45"/>
    </row>
    <row r="46" spans="1:10" ht="16.5" thickTop="1" thickBot="1" x14ac:dyDescent="0.3">
      <c r="A46" s="2">
        <v>44</v>
      </c>
      <c r="B46" s="11">
        <f>IF(A46&gt;'Ennemis - stats de base'!$F$7,Crocodile!B45*1,$B$3*($N$13^A46))</f>
        <v>600.00000000000296</v>
      </c>
      <c r="C46" s="12">
        <f>IF(A46&gt;'Ennemis - stats de base'!$F$7,Crocodile!C45*1,$C$3*($N$19^A46))</f>
        <v>24.999999999999982</v>
      </c>
      <c r="G46" s="17">
        <f t="shared" si="1"/>
        <v>1</v>
      </c>
      <c r="H46" s="17">
        <f t="shared" si="2"/>
        <v>1</v>
      </c>
      <c r="I46" s="16">
        <f t="shared" si="4"/>
        <v>1</v>
      </c>
      <c r="J46"/>
    </row>
    <row r="47" spans="1:10" ht="16.5" thickTop="1" thickBot="1" x14ac:dyDescent="0.3">
      <c r="A47" s="2">
        <v>45</v>
      </c>
      <c r="B47" s="11">
        <f>IF(A47&gt;'Ennemis - stats de base'!$F$7,Crocodile!B46*1,$B$3*($N$13^A47))</f>
        <v>600.00000000000296</v>
      </c>
      <c r="C47" s="12">
        <f>IF(A47&gt;'Ennemis - stats de base'!$F$7,Crocodile!C46*1,$C$3*($N$19^A47))</f>
        <v>24.999999999999982</v>
      </c>
      <c r="G47" s="17">
        <f t="shared" si="1"/>
        <v>1</v>
      </c>
      <c r="H47" s="17">
        <f t="shared" si="2"/>
        <v>1</v>
      </c>
      <c r="I47" s="16">
        <f t="shared" si="4"/>
        <v>1</v>
      </c>
      <c r="J47"/>
    </row>
    <row r="48" spans="1:10" ht="16.5" thickTop="1" thickBot="1" x14ac:dyDescent="0.3">
      <c r="A48" s="2">
        <v>46</v>
      </c>
      <c r="B48" s="11">
        <f>IF(A48&gt;'Ennemis - stats de base'!$F$7,Crocodile!B47*1,$B$3*($N$13^A48))</f>
        <v>600.00000000000296</v>
      </c>
      <c r="C48" s="12">
        <f>IF(A48&gt;'Ennemis - stats de base'!$F$7,Crocodile!C47*1,$C$3*($N$19^A48))</f>
        <v>24.999999999999982</v>
      </c>
      <c r="G48" s="17">
        <f t="shared" si="1"/>
        <v>1</v>
      </c>
      <c r="H48" s="17">
        <f t="shared" si="2"/>
        <v>1</v>
      </c>
      <c r="I48" s="16">
        <f t="shared" si="4"/>
        <v>1</v>
      </c>
      <c r="J48"/>
    </row>
    <row r="49" spans="1:10" ht="16.5" thickTop="1" thickBot="1" x14ac:dyDescent="0.3">
      <c r="A49" s="2">
        <v>47</v>
      </c>
      <c r="B49" s="11">
        <f>IF(A49&gt;'Ennemis - stats de base'!$F$7,Crocodile!B48*1,$B$3*($N$13^A49))</f>
        <v>600.00000000000296</v>
      </c>
      <c r="C49" s="12">
        <f>IF(A49&gt;'Ennemis - stats de base'!$F$7,Crocodile!C48*1,$C$3*($N$19^A49))</f>
        <v>24.999999999999982</v>
      </c>
      <c r="G49" s="17">
        <f t="shared" si="1"/>
        <v>1</v>
      </c>
      <c r="H49" s="17">
        <f t="shared" si="2"/>
        <v>1</v>
      </c>
      <c r="I49" s="16">
        <f t="shared" si="4"/>
        <v>1</v>
      </c>
      <c r="J49"/>
    </row>
    <row r="50" spans="1:10" ht="16.5" thickTop="1" thickBot="1" x14ac:dyDescent="0.3">
      <c r="A50" s="2">
        <v>48</v>
      </c>
      <c r="B50" s="11">
        <f>IF(A50&gt;'Ennemis - stats de base'!$F$7,Crocodile!B49*1,$B$3*($N$13^A50))</f>
        <v>600.00000000000296</v>
      </c>
      <c r="C50" s="12">
        <f>IF(A50&gt;'Ennemis - stats de base'!$F$7,Crocodile!C49*1,$C$3*($N$19^A50))</f>
        <v>24.999999999999982</v>
      </c>
      <c r="G50" s="17">
        <f t="shared" si="1"/>
        <v>1</v>
      </c>
      <c r="H50" s="17">
        <f t="shared" si="2"/>
        <v>1</v>
      </c>
      <c r="I50" s="16">
        <f t="shared" si="4"/>
        <v>1</v>
      </c>
      <c r="J50"/>
    </row>
    <row r="51" spans="1:10" ht="16.5" thickTop="1" thickBot="1" x14ac:dyDescent="0.3">
      <c r="A51" s="2">
        <v>49</v>
      </c>
      <c r="B51" s="11">
        <f>IF(A51&gt;'Ennemis - stats de base'!$F$7,Crocodile!B50*1,$B$3*($N$13^A51))</f>
        <v>600.00000000000296</v>
      </c>
      <c r="C51" s="12">
        <f>IF(A51&gt;'Ennemis - stats de base'!$F$7,Crocodile!C50*1,$C$3*($N$19^A51))</f>
        <v>24.999999999999982</v>
      </c>
      <c r="G51" s="17">
        <f t="shared" si="1"/>
        <v>1</v>
      </c>
      <c r="H51" s="17">
        <f t="shared" si="2"/>
        <v>1</v>
      </c>
      <c r="I51" s="16">
        <f t="shared" si="4"/>
        <v>1</v>
      </c>
      <c r="J51"/>
    </row>
    <row r="52" spans="1:10" ht="16.5" thickTop="1" thickBot="1" x14ac:dyDescent="0.3">
      <c r="A52" s="2">
        <v>50</v>
      </c>
      <c r="B52" s="11">
        <f>IF(A52&gt;'Ennemis - stats de base'!$F$7,Crocodile!B51*1,$B$3*($N$13^A52))</f>
        <v>600.00000000000296</v>
      </c>
      <c r="C52" s="12">
        <f>IF(A52&gt;'Ennemis - stats de base'!$F$7,Crocodile!C51*1,$C$3*($N$19^A52))</f>
        <v>24.999999999999982</v>
      </c>
      <c r="G52" s="17">
        <f t="shared" si="1"/>
        <v>1</v>
      </c>
      <c r="H52" s="17">
        <f t="shared" si="2"/>
        <v>1</v>
      </c>
      <c r="I52" s="16">
        <f t="shared" si="4"/>
        <v>1</v>
      </c>
      <c r="J52"/>
    </row>
    <row r="53" spans="1:10" ht="16.5" thickTop="1" thickBot="1" x14ac:dyDescent="0.3">
      <c r="A53" s="2">
        <v>51</v>
      </c>
      <c r="B53" s="11">
        <f>IF(A53&gt;'Ennemis - stats de base'!$F$7,Crocodile!B52*1,$B$3*($N$13^A53))</f>
        <v>600.00000000000296</v>
      </c>
      <c r="C53" s="12">
        <f>IF(A53&gt;'Ennemis - stats de base'!$F$7,Crocodile!C52*1,$C$3*($N$19^A53))</f>
        <v>24.999999999999982</v>
      </c>
      <c r="G53" s="17">
        <f t="shared" si="1"/>
        <v>1</v>
      </c>
      <c r="H53" s="17">
        <f t="shared" si="2"/>
        <v>1</v>
      </c>
      <c r="I53" s="16">
        <f t="shared" si="4"/>
        <v>1</v>
      </c>
      <c r="J53"/>
    </row>
    <row r="54" spans="1:10" ht="16.5" thickTop="1" thickBot="1" x14ac:dyDescent="0.3">
      <c r="A54" s="2">
        <v>52</v>
      </c>
      <c r="B54" s="11">
        <f>IF(A54&gt;'Ennemis - stats de base'!$F$7,Crocodile!B53*1,$B$3*($N$13^A54))</f>
        <v>600.00000000000296</v>
      </c>
      <c r="C54" s="12">
        <f>IF(A54&gt;'Ennemis - stats de base'!$F$7,Crocodile!C53*1,$C$3*($N$19^A54))</f>
        <v>24.999999999999982</v>
      </c>
      <c r="G54" s="17">
        <f t="shared" si="1"/>
        <v>1</v>
      </c>
      <c r="H54" s="17">
        <f t="shared" si="2"/>
        <v>1</v>
      </c>
      <c r="I54" s="16">
        <f t="shared" si="4"/>
        <v>1</v>
      </c>
      <c r="J54"/>
    </row>
    <row r="55" spans="1:10" ht="16.5" thickTop="1" thickBot="1" x14ac:dyDescent="0.3">
      <c r="A55" s="2">
        <v>53</v>
      </c>
      <c r="B55" s="11">
        <f>IF(A55&gt;'Ennemis - stats de base'!$F$7,Crocodile!B54*1,$B$3*($N$13^A55))</f>
        <v>600.00000000000296</v>
      </c>
      <c r="C55" s="12">
        <f>IF(A55&gt;'Ennemis - stats de base'!$F$7,Crocodile!C54*1,$C$3*($N$19^A55))</f>
        <v>24.999999999999982</v>
      </c>
      <c r="G55" s="17">
        <f t="shared" si="1"/>
        <v>1</v>
      </c>
      <c r="H55" s="17">
        <f t="shared" si="2"/>
        <v>1</v>
      </c>
      <c r="I55" s="16">
        <f t="shared" si="4"/>
        <v>1</v>
      </c>
      <c r="J55"/>
    </row>
    <row r="56" spans="1:10" ht="16.5" thickTop="1" thickBot="1" x14ac:dyDescent="0.3">
      <c r="A56" s="2">
        <v>54</v>
      </c>
      <c r="B56" s="11">
        <f>IF(A56&gt;'Ennemis - stats de base'!$F$7,Crocodile!B55*1,$B$3*($N$13^A56))</f>
        <v>600.00000000000296</v>
      </c>
      <c r="C56" s="12">
        <f>IF(A56&gt;'Ennemis - stats de base'!$F$7,Crocodile!C55*1,$C$3*($N$19^A56))</f>
        <v>24.999999999999982</v>
      </c>
      <c r="G56" s="17">
        <f t="shared" si="1"/>
        <v>1</v>
      </c>
      <c r="H56" s="17">
        <f t="shared" si="2"/>
        <v>1</v>
      </c>
      <c r="I56" s="16">
        <f t="shared" si="4"/>
        <v>1</v>
      </c>
      <c r="J56"/>
    </row>
    <row r="57" spans="1:10" ht="16.5" thickTop="1" thickBot="1" x14ac:dyDescent="0.3">
      <c r="A57" s="2">
        <v>55</v>
      </c>
      <c r="B57" s="11">
        <f>IF(A57&gt;'Ennemis - stats de base'!$F$7,Crocodile!B56*1,$B$3*($N$13^A57))</f>
        <v>600.00000000000296</v>
      </c>
      <c r="C57" s="12">
        <f>IF(A57&gt;'Ennemis - stats de base'!$F$7,Crocodile!C56*1,$C$3*($N$19^A57))</f>
        <v>24.999999999999982</v>
      </c>
      <c r="G57" s="17">
        <f t="shared" si="1"/>
        <v>1</v>
      </c>
      <c r="H57" s="17">
        <f t="shared" si="2"/>
        <v>1</v>
      </c>
      <c r="I57" s="16">
        <f t="shared" si="4"/>
        <v>1</v>
      </c>
      <c r="J57"/>
    </row>
    <row r="58" spans="1:10" ht="16.5" thickTop="1" thickBot="1" x14ac:dyDescent="0.3">
      <c r="A58" s="2">
        <v>56</v>
      </c>
      <c r="B58" s="11">
        <f>IF(A58&gt;'Ennemis - stats de base'!$F$7,Crocodile!B57*1,$B$3*($N$13^A58))</f>
        <v>600.00000000000296</v>
      </c>
      <c r="C58" s="12">
        <f>IF(A58&gt;'Ennemis - stats de base'!$F$7,Crocodile!C57*1,$C$3*($N$19^A58))</f>
        <v>24.999999999999982</v>
      </c>
      <c r="G58" s="17">
        <f t="shared" si="1"/>
        <v>1</v>
      </c>
      <c r="H58" s="17">
        <f t="shared" si="2"/>
        <v>1</v>
      </c>
      <c r="I58" s="16">
        <f t="shared" si="4"/>
        <v>1</v>
      </c>
      <c r="J58"/>
    </row>
    <row r="59" spans="1:10" ht="16.5" thickTop="1" thickBot="1" x14ac:dyDescent="0.3">
      <c r="A59" s="2">
        <v>57</v>
      </c>
      <c r="B59" s="11">
        <f>IF(A59&gt;'Ennemis - stats de base'!$F$7,Crocodile!B58*1,$B$3*($N$13^A59))</f>
        <v>600.00000000000296</v>
      </c>
      <c r="C59" s="12">
        <f>IF(A59&gt;'Ennemis - stats de base'!$F$7,Crocodile!C58*1,$C$3*($N$19^A59))</f>
        <v>24.999999999999982</v>
      </c>
      <c r="G59" s="17">
        <f t="shared" si="1"/>
        <v>1</v>
      </c>
      <c r="H59" s="17">
        <f t="shared" si="2"/>
        <v>1</v>
      </c>
      <c r="I59" s="16">
        <f t="shared" si="4"/>
        <v>1</v>
      </c>
      <c r="J59"/>
    </row>
    <row r="60" spans="1:10" ht="16.5" thickTop="1" thickBot="1" x14ac:dyDescent="0.3">
      <c r="A60" s="2">
        <v>58</v>
      </c>
      <c r="B60" s="11">
        <f>IF(A60&gt;'Ennemis - stats de base'!$F$7,Crocodile!B59*1,$B$3*($N$13^A60))</f>
        <v>600.00000000000296</v>
      </c>
      <c r="C60" s="12">
        <f>IF(A60&gt;'Ennemis - stats de base'!$F$7,Crocodile!C59*1,$C$3*($N$19^A60))</f>
        <v>24.999999999999982</v>
      </c>
      <c r="G60" s="17">
        <f t="shared" si="1"/>
        <v>1</v>
      </c>
      <c r="H60" s="17">
        <f t="shared" si="2"/>
        <v>1</v>
      </c>
      <c r="I60" s="16">
        <f t="shared" si="4"/>
        <v>1</v>
      </c>
      <c r="J60"/>
    </row>
    <row r="61" spans="1:10" ht="16.5" thickTop="1" thickBot="1" x14ac:dyDescent="0.3">
      <c r="A61" s="2">
        <v>59</v>
      </c>
      <c r="B61" s="11">
        <f>IF(A61&gt;'Ennemis - stats de base'!$F$7,Crocodile!B60*1,$B$3*($N$13^A61))</f>
        <v>600.00000000000296</v>
      </c>
      <c r="C61" s="12">
        <f>IF(A61&gt;'Ennemis - stats de base'!$F$7,Crocodile!C60*1,$C$3*($N$19^A61))</f>
        <v>24.999999999999982</v>
      </c>
      <c r="G61" s="17">
        <f t="shared" si="1"/>
        <v>1</v>
      </c>
      <c r="H61" s="17">
        <f t="shared" si="2"/>
        <v>1</v>
      </c>
      <c r="I61" s="16">
        <f t="shared" si="4"/>
        <v>1</v>
      </c>
      <c r="J61"/>
    </row>
    <row r="62" spans="1:10" ht="16.5" thickTop="1" thickBot="1" x14ac:dyDescent="0.3">
      <c r="A62" s="2">
        <v>60</v>
      </c>
      <c r="B62" s="11">
        <f>IF(A62&gt;'Ennemis - stats de base'!$F$7,Crocodile!B61*1,$B$3*($N$13^A62))</f>
        <v>600.00000000000296</v>
      </c>
      <c r="C62" s="12">
        <f>IF(A62&gt;'Ennemis - stats de base'!$F$7,Crocodile!C61*1,$C$3*($N$19^A62))</f>
        <v>24.999999999999982</v>
      </c>
      <c r="G62" s="17">
        <f t="shared" si="1"/>
        <v>1</v>
      </c>
      <c r="H62" s="17">
        <f t="shared" si="2"/>
        <v>1</v>
      </c>
      <c r="I62" s="16">
        <f t="shared" si="4"/>
        <v>1</v>
      </c>
      <c r="J62"/>
    </row>
    <row r="63" spans="1:10" ht="16.5" thickTop="1" thickBot="1" x14ac:dyDescent="0.3">
      <c r="A63" s="2">
        <v>61</v>
      </c>
      <c r="B63" s="11">
        <f>IF(A63&gt;'Ennemis - stats de base'!$F$7,Crocodile!B62*1,$B$3*($N$13^A63))</f>
        <v>600.00000000000296</v>
      </c>
      <c r="C63" s="12">
        <f>IF(A63&gt;'Ennemis - stats de base'!$F$7,Crocodile!C62*1,$C$3*($N$19^A63))</f>
        <v>24.999999999999982</v>
      </c>
      <c r="G63" s="17">
        <f t="shared" si="1"/>
        <v>1</v>
      </c>
      <c r="H63" s="17">
        <f t="shared" si="2"/>
        <v>1</v>
      </c>
      <c r="I63" s="16">
        <f t="shared" si="4"/>
        <v>1</v>
      </c>
      <c r="J63"/>
    </row>
    <row r="64" spans="1:10" ht="16.5" thickTop="1" thickBot="1" x14ac:dyDescent="0.3">
      <c r="A64" s="2">
        <v>62</v>
      </c>
      <c r="B64" s="11">
        <f>IF(A64&gt;'Ennemis - stats de base'!$F$7,Crocodile!B63*1,$B$3*($N$13^A64))</f>
        <v>600.00000000000296</v>
      </c>
      <c r="C64" s="12">
        <f>IF(A64&gt;'Ennemis - stats de base'!$F$7,Crocodile!C63*1,$C$3*($N$19^A64))</f>
        <v>24.999999999999982</v>
      </c>
      <c r="G64" s="17">
        <f t="shared" si="1"/>
        <v>1</v>
      </c>
      <c r="H64" s="17">
        <f t="shared" si="2"/>
        <v>1</v>
      </c>
      <c r="I64" s="16">
        <f t="shared" si="4"/>
        <v>1</v>
      </c>
      <c r="J64"/>
    </row>
    <row r="65" spans="1:10" ht="16.5" thickTop="1" thickBot="1" x14ac:dyDescent="0.3">
      <c r="A65" s="2">
        <v>63</v>
      </c>
      <c r="B65" s="11">
        <f>IF(A65&gt;'Ennemis - stats de base'!$F$7,Crocodile!B64*1,$B$3*($N$13^A65))</f>
        <v>600.00000000000296</v>
      </c>
      <c r="C65" s="12">
        <f>IF(A65&gt;'Ennemis - stats de base'!$F$7,Crocodile!C64*1,$C$3*($N$19^A65))</f>
        <v>24.999999999999982</v>
      </c>
      <c r="G65" s="17">
        <f t="shared" si="1"/>
        <v>1</v>
      </c>
      <c r="H65" s="17">
        <f t="shared" si="2"/>
        <v>1</v>
      </c>
      <c r="I65" s="16">
        <f t="shared" si="4"/>
        <v>1</v>
      </c>
      <c r="J65"/>
    </row>
    <row r="66" spans="1:10" ht="16.5" thickTop="1" thickBot="1" x14ac:dyDescent="0.3">
      <c r="A66" s="2">
        <v>64</v>
      </c>
      <c r="B66" s="11">
        <f>IF(A66&gt;'Ennemis - stats de base'!$F$7,Crocodile!B65*1,$B$3*($N$13^A66))</f>
        <v>600.00000000000296</v>
      </c>
      <c r="C66" s="12">
        <f>IF(A66&gt;'Ennemis - stats de base'!$F$7,Crocodile!C65*1,$C$3*($N$19^A66))</f>
        <v>24.999999999999982</v>
      </c>
      <c r="G66" s="17">
        <f t="shared" si="1"/>
        <v>1</v>
      </c>
      <c r="H66" s="17">
        <f t="shared" si="2"/>
        <v>1</v>
      </c>
      <c r="I66" s="16">
        <f t="shared" si="4"/>
        <v>1</v>
      </c>
      <c r="J66"/>
    </row>
    <row r="67" spans="1:10" ht="16.5" thickTop="1" thickBot="1" x14ac:dyDescent="0.3">
      <c r="A67" s="2">
        <v>65</v>
      </c>
      <c r="B67" s="11">
        <f>IF(A67&gt;'Ennemis - stats de base'!$F$7,Crocodile!B66*1,$B$3*($N$13^A67))</f>
        <v>600.00000000000296</v>
      </c>
      <c r="C67" s="12">
        <f>IF(A67&gt;'Ennemis - stats de base'!$F$7,Crocodile!C66*1,$C$3*($N$19^A67))</f>
        <v>24.999999999999982</v>
      </c>
      <c r="G67" s="17">
        <f t="shared" si="1"/>
        <v>1</v>
      </c>
      <c r="H67" s="17">
        <f t="shared" si="2"/>
        <v>1</v>
      </c>
      <c r="I67" s="16">
        <f t="shared" ref="I67" si="5">(G67+H67)/2</f>
        <v>1</v>
      </c>
      <c r="J67"/>
    </row>
    <row r="68" spans="1:10" ht="16.5" thickTop="1" thickBot="1" x14ac:dyDescent="0.3">
      <c r="A68" s="2">
        <v>66</v>
      </c>
      <c r="B68" s="11">
        <f>IF(A68&gt;'Ennemis - stats de base'!$F$7,Crocodile!B67*1,$B$3*($N$13^A68))</f>
        <v>600.00000000000296</v>
      </c>
      <c r="C68" s="12">
        <f>IF(A68&gt;'Ennemis - stats de base'!$F$7,Crocodile!C67*1,$C$3*($N$19^A68))</f>
        <v>24.999999999999982</v>
      </c>
      <c r="G68" s="17">
        <f t="shared" ref="G68:G102" si="6">(B68/MAX(B:B))</f>
        <v>1</v>
      </c>
      <c r="H68" s="17">
        <f t="shared" ref="H68:H102" si="7">(C68/MAX(C:C))</f>
        <v>1</v>
      </c>
      <c r="I68" s="16">
        <f t="shared" ref="I68:I102" si="8">(G68+H68)/2</f>
        <v>1</v>
      </c>
      <c r="J68"/>
    </row>
    <row r="69" spans="1:10" ht="16.5" thickTop="1" thickBot="1" x14ac:dyDescent="0.3">
      <c r="A69" s="2">
        <v>67</v>
      </c>
      <c r="B69" s="11">
        <f>IF(A69&gt;'Ennemis - stats de base'!$F$7,Crocodile!B68*1,$B$3*($N$13^A69))</f>
        <v>600.00000000000296</v>
      </c>
      <c r="C69" s="12">
        <f>IF(A69&gt;'Ennemis - stats de base'!$F$7,Crocodile!C68*1,$C$3*($N$19^A69))</f>
        <v>24.999999999999982</v>
      </c>
      <c r="G69" s="17">
        <f t="shared" si="6"/>
        <v>1</v>
      </c>
      <c r="H69" s="17">
        <f t="shared" si="7"/>
        <v>1</v>
      </c>
      <c r="I69" s="16">
        <f t="shared" si="8"/>
        <v>1</v>
      </c>
      <c r="J69"/>
    </row>
    <row r="70" spans="1:10" ht="16.5" thickTop="1" thickBot="1" x14ac:dyDescent="0.3">
      <c r="A70" s="2">
        <v>68</v>
      </c>
      <c r="B70" s="11">
        <f>IF(A70&gt;'Ennemis - stats de base'!$F$7,Crocodile!B69*1,$B$3*($N$13^A70))</f>
        <v>600.00000000000296</v>
      </c>
      <c r="C70" s="12">
        <f>IF(A70&gt;'Ennemis - stats de base'!$F$7,Crocodile!C69*1,$C$3*($N$19^A70))</f>
        <v>24.999999999999982</v>
      </c>
      <c r="G70" s="17">
        <f t="shared" si="6"/>
        <v>1</v>
      </c>
      <c r="H70" s="17">
        <f t="shared" si="7"/>
        <v>1</v>
      </c>
      <c r="I70" s="16">
        <f t="shared" si="8"/>
        <v>1</v>
      </c>
      <c r="J70"/>
    </row>
    <row r="71" spans="1:10" ht="16.5" thickTop="1" thickBot="1" x14ac:dyDescent="0.3">
      <c r="A71" s="2">
        <v>69</v>
      </c>
      <c r="B71" s="11">
        <f>IF(A71&gt;'Ennemis - stats de base'!$F$7,Crocodile!B70*1,$B$3*($N$13^A71))</f>
        <v>600.00000000000296</v>
      </c>
      <c r="C71" s="12">
        <f>IF(A71&gt;'Ennemis - stats de base'!$F$7,Crocodile!C70*1,$C$3*($N$19^A71))</f>
        <v>24.999999999999982</v>
      </c>
      <c r="G71" s="17">
        <f t="shared" si="6"/>
        <v>1</v>
      </c>
      <c r="H71" s="17">
        <f t="shared" si="7"/>
        <v>1</v>
      </c>
      <c r="I71" s="16">
        <f t="shared" si="8"/>
        <v>1</v>
      </c>
      <c r="J71"/>
    </row>
    <row r="72" spans="1:10" ht="16.5" thickTop="1" thickBot="1" x14ac:dyDescent="0.3">
      <c r="A72" s="2">
        <v>70</v>
      </c>
      <c r="B72" s="11">
        <f>IF(A72&gt;'Ennemis - stats de base'!$F$7,Crocodile!B71*1,$B$3*($N$13^A72))</f>
        <v>600.00000000000296</v>
      </c>
      <c r="C72" s="12">
        <f>IF(A72&gt;'Ennemis - stats de base'!$F$7,Crocodile!C71*1,$C$3*($N$19^A72))</f>
        <v>24.999999999999982</v>
      </c>
      <c r="G72" s="17">
        <f t="shared" si="6"/>
        <v>1</v>
      </c>
      <c r="H72" s="17">
        <f t="shared" si="7"/>
        <v>1</v>
      </c>
      <c r="I72" s="16">
        <f t="shared" si="8"/>
        <v>1</v>
      </c>
      <c r="J72"/>
    </row>
    <row r="73" spans="1:10" ht="16.5" thickTop="1" thickBot="1" x14ac:dyDescent="0.3">
      <c r="A73" s="2">
        <v>71</v>
      </c>
      <c r="B73" s="11">
        <f>IF(A73&gt;'Ennemis - stats de base'!$F$7,Crocodile!B72*1,$B$3*($N$13^A73))</f>
        <v>600.00000000000296</v>
      </c>
      <c r="C73" s="12">
        <f>IF(A73&gt;'Ennemis - stats de base'!$F$7,Crocodile!C72*1,$C$3*($N$19^A73))</f>
        <v>24.999999999999982</v>
      </c>
      <c r="G73" s="17">
        <f t="shared" si="6"/>
        <v>1</v>
      </c>
      <c r="H73" s="17">
        <f t="shared" si="7"/>
        <v>1</v>
      </c>
      <c r="I73" s="16">
        <f t="shared" si="8"/>
        <v>1</v>
      </c>
      <c r="J73"/>
    </row>
    <row r="74" spans="1:10" ht="16.5" thickTop="1" thickBot="1" x14ac:dyDescent="0.3">
      <c r="A74" s="2">
        <v>72</v>
      </c>
      <c r="B74" s="11">
        <f>IF(A74&gt;'Ennemis - stats de base'!$F$7,Crocodile!B73*1,$B$3*($N$13^A74))</f>
        <v>600.00000000000296</v>
      </c>
      <c r="C74" s="12">
        <f>IF(A74&gt;'Ennemis - stats de base'!$F$7,Crocodile!C73*1,$C$3*($N$19^A74))</f>
        <v>24.999999999999982</v>
      </c>
      <c r="G74" s="17">
        <f t="shared" si="6"/>
        <v>1</v>
      </c>
      <c r="H74" s="17">
        <f t="shared" si="7"/>
        <v>1</v>
      </c>
      <c r="I74" s="16">
        <f t="shared" si="8"/>
        <v>1</v>
      </c>
      <c r="J74"/>
    </row>
    <row r="75" spans="1:10" ht="16.5" thickTop="1" thickBot="1" x14ac:dyDescent="0.3">
      <c r="A75" s="2">
        <v>73</v>
      </c>
      <c r="B75" s="11">
        <f>IF(A75&gt;'Ennemis - stats de base'!$F$7,Crocodile!B74*1,$B$3*($N$13^A75))</f>
        <v>600.00000000000296</v>
      </c>
      <c r="C75" s="12">
        <f>IF(A75&gt;'Ennemis - stats de base'!$F$7,Crocodile!C74*1,$C$3*($N$19^A75))</f>
        <v>24.999999999999982</v>
      </c>
      <c r="G75" s="17">
        <f t="shared" si="6"/>
        <v>1</v>
      </c>
      <c r="H75" s="17">
        <f t="shared" si="7"/>
        <v>1</v>
      </c>
      <c r="I75" s="16">
        <f t="shared" si="8"/>
        <v>1</v>
      </c>
      <c r="J75"/>
    </row>
    <row r="76" spans="1:10" ht="16.5" thickTop="1" thickBot="1" x14ac:dyDescent="0.3">
      <c r="A76" s="2">
        <v>74</v>
      </c>
      <c r="B76" s="11">
        <f>IF(A76&gt;'Ennemis - stats de base'!$F$7,Crocodile!B75*1,$B$3*($N$13^A76))</f>
        <v>600.00000000000296</v>
      </c>
      <c r="C76" s="12">
        <f>IF(A76&gt;'Ennemis - stats de base'!$F$7,Crocodile!C75*1,$C$3*($N$19^A76))</f>
        <v>24.999999999999982</v>
      </c>
      <c r="G76" s="17">
        <f t="shared" si="6"/>
        <v>1</v>
      </c>
      <c r="H76" s="17">
        <f t="shared" si="7"/>
        <v>1</v>
      </c>
      <c r="I76" s="16">
        <f t="shared" si="8"/>
        <v>1</v>
      </c>
      <c r="J76"/>
    </row>
    <row r="77" spans="1:10" ht="16.5" thickTop="1" thickBot="1" x14ac:dyDescent="0.3">
      <c r="A77" s="2">
        <v>75</v>
      </c>
      <c r="B77" s="11">
        <f>IF(A77&gt;'Ennemis - stats de base'!$F$7,Crocodile!B76*1,$B$3*($N$13^A77))</f>
        <v>600.00000000000296</v>
      </c>
      <c r="C77" s="12">
        <f>IF(A77&gt;'Ennemis - stats de base'!$F$7,Crocodile!C76*1,$C$3*($N$19^A77))</f>
        <v>24.999999999999982</v>
      </c>
      <c r="G77" s="17">
        <f t="shared" si="6"/>
        <v>1</v>
      </c>
      <c r="H77" s="17">
        <f t="shared" si="7"/>
        <v>1</v>
      </c>
      <c r="I77" s="16">
        <f t="shared" si="8"/>
        <v>1</v>
      </c>
      <c r="J77"/>
    </row>
    <row r="78" spans="1:10" ht="16.5" thickTop="1" thickBot="1" x14ac:dyDescent="0.3">
      <c r="A78" s="2">
        <v>76</v>
      </c>
      <c r="B78" s="11">
        <f>IF(A78&gt;'Ennemis - stats de base'!$F$7,Crocodile!B77*1,$B$3*($N$13^A78))</f>
        <v>600.00000000000296</v>
      </c>
      <c r="C78" s="12">
        <f>IF(A78&gt;'Ennemis - stats de base'!$F$7,Crocodile!C77*1,$C$3*($N$19^A78))</f>
        <v>24.999999999999982</v>
      </c>
      <c r="G78" s="17">
        <f t="shared" si="6"/>
        <v>1</v>
      </c>
      <c r="H78" s="17">
        <f t="shared" si="7"/>
        <v>1</v>
      </c>
      <c r="I78" s="16">
        <f t="shared" si="8"/>
        <v>1</v>
      </c>
      <c r="J78"/>
    </row>
    <row r="79" spans="1:10" ht="16.5" thickTop="1" thickBot="1" x14ac:dyDescent="0.3">
      <c r="A79" s="2">
        <v>77</v>
      </c>
      <c r="B79" s="11">
        <f>IF(A79&gt;'Ennemis - stats de base'!$F$7,Crocodile!B78*1,$B$3*($N$13^A79))</f>
        <v>600.00000000000296</v>
      </c>
      <c r="C79" s="12">
        <f>IF(A79&gt;'Ennemis - stats de base'!$F$7,Crocodile!C78*1,$C$3*($N$19^A79))</f>
        <v>24.999999999999982</v>
      </c>
      <c r="G79" s="17">
        <f t="shared" si="6"/>
        <v>1</v>
      </c>
      <c r="H79" s="17">
        <f t="shared" si="7"/>
        <v>1</v>
      </c>
      <c r="I79" s="16">
        <f t="shared" si="8"/>
        <v>1</v>
      </c>
      <c r="J79"/>
    </row>
    <row r="80" spans="1:10" ht="16.5" thickTop="1" thickBot="1" x14ac:dyDescent="0.3">
      <c r="A80" s="2">
        <v>78</v>
      </c>
      <c r="B80" s="11">
        <f>IF(A80&gt;'Ennemis - stats de base'!$F$7,Crocodile!B79*1,$B$3*($N$13^A80))</f>
        <v>600.00000000000296</v>
      </c>
      <c r="C80" s="12">
        <f>IF(A80&gt;'Ennemis - stats de base'!$F$7,Crocodile!C79*1,$C$3*($N$19^A80))</f>
        <v>24.999999999999982</v>
      </c>
      <c r="G80" s="17">
        <f t="shared" si="6"/>
        <v>1</v>
      </c>
      <c r="H80" s="17">
        <f t="shared" si="7"/>
        <v>1</v>
      </c>
      <c r="I80" s="16">
        <f t="shared" si="8"/>
        <v>1</v>
      </c>
      <c r="J80"/>
    </row>
    <row r="81" spans="1:10" ht="16.5" thickTop="1" thickBot="1" x14ac:dyDescent="0.3">
      <c r="A81" s="2">
        <v>79</v>
      </c>
      <c r="B81" s="11">
        <f>IF(A81&gt;'Ennemis - stats de base'!$F$7,Crocodile!B80*1,$B$3*($N$13^A81))</f>
        <v>600.00000000000296</v>
      </c>
      <c r="C81" s="12">
        <f>IF(A81&gt;'Ennemis - stats de base'!$F$7,Crocodile!C80*1,$C$3*($N$19^A81))</f>
        <v>24.999999999999982</v>
      </c>
      <c r="G81" s="17">
        <f t="shared" si="6"/>
        <v>1</v>
      </c>
      <c r="H81" s="17">
        <f t="shared" si="7"/>
        <v>1</v>
      </c>
      <c r="I81" s="16">
        <f t="shared" si="8"/>
        <v>1</v>
      </c>
      <c r="J81"/>
    </row>
    <row r="82" spans="1:10" ht="16.5" thickTop="1" thickBot="1" x14ac:dyDescent="0.3">
      <c r="A82" s="2">
        <v>80</v>
      </c>
      <c r="B82" s="11">
        <f>IF(A82&gt;'Ennemis - stats de base'!$F$7,Crocodile!B81*1,$B$3*($N$13^A82))</f>
        <v>600.00000000000296</v>
      </c>
      <c r="C82" s="12">
        <f>IF(A82&gt;'Ennemis - stats de base'!$F$7,Crocodile!C81*1,$C$3*($N$19^A82))</f>
        <v>24.999999999999982</v>
      </c>
      <c r="G82" s="17">
        <f t="shared" si="6"/>
        <v>1</v>
      </c>
      <c r="H82" s="17">
        <f t="shared" si="7"/>
        <v>1</v>
      </c>
      <c r="I82" s="16">
        <f t="shared" si="8"/>
        <v>1</v>
      </c>
      <c r="J82"/>
    </row>
    <row r="83" spans="1:10" ht="16.5" thickTop="1" thickBot="1" x14ac:dyDescent="0.3">
      <c r="A83" s="2">
        <v>81</v>
      </c>
      <c r="B83" s="11">
        <f>IF(A83&gt;'Ennemis - stats de base'!$F$7,Crocodile!B82*1,$B$3*($N$13^A83))</f>
        <v>600.00000000000296</v>
      </c>
      <c r="C83" s="12">
        <f>IF(A83&gt;'Ennemis - stats de base'!$F$7,Crocodile!C82*1,$C$3*($N$19^A83))</f>
        <v>24.999999999999982</v>
      </c>
      <c r="G83" s="17">
        <f t="shared" si="6"/>
        <v>1</v>
      </c>
      <c r="H83" s="17">
        <f t="shared" si="7"/>
        <v>1</v>
      </c>
      <c r="I83" s="16">
        <f t="shared" si="8"/>
        <v>1</v>
      </c>
      <c r="J83"/>
    </row>
    <row r="84" spans="1:10" ht="16.5" thickTop="1" thickBot="1" x14ac:dyDescent="0.3">
      <c r="A84" s="2">
        <v>82</v>
      </c>
      <c r="B84" s="11">
        <f>IF(A84&gt;'Ennemis - stats de base'!$F$7,Crocodile!B83*1,$B$3*($N$13^A84))</f>
        <v>600.00000000000296</v>
      </c>
      <c r="C84" s="12">
        <f>IF(A84&gt;'Ennemis - stats de base'!$F$7,Crocodile!C83*1,$C$3*($N$19^A84))</f>
        <v>24.999999999999982</v>
      </c>
      <c r="G84" s="17">
        <f t="shared" si="6"/>
        <v>1</v>
      </c>
      <c r="H84" s="17">
        <f t="shared" si="7"/>
        <v>1</v>
      </c>
      <c r="I84" s="16">
        <f t="shared" si="8"/>
        <v>1</v>
      </c>
      <c r="J84"/>
    </row>
    <row r="85" spans="1:10" ht="16.5" thickTop="1" thickBot="1" x14ac:dyDescent="0.3">
      <c r="A85" s="2">
        <v>83</v>
      </c>
      <c r="B85" s="11">
        <f>IF(A85&gt;'Ennemis - stats de base'!$F$7,Crocodile!B84*1,$B$3*($N$13^A85))</f>
        <v>600.00000000000296</v>
      </c>
      <c r="C85" s="12">
        <f>IF(A85&gt;'Ennemis - stats de base'!$F$7,Crocodile!C84*1,$C$3*($N$19^A85))</f>
        <v>24.999999999999982</v>
      </c>
      <c r="G85" s="17">
        <f t="shared" si="6"/>
        <v>1</v>
      </c>
      <c r="H85" s="17">
        <f t="shared" si="7"/>
        <v>1</v>
      </c>
      <c r="I85" s="16">
        <f t="shared" si="8"/>
        <v>1</v>
      </c>
      <c r="J85"/>
    </row>
    <row r="86" spans="1:10" ht="16.5" thickTop="1" thickBot="1" x14ac:dyDescent="0.3">
      <c r="A86" s="2">
        <v>84</v>
      </c>
      <c r="B86" s="11">
        <f>IF(A86&gt;'Ennemis - stats de base'!$F$7,Crocodile!B85*1,$B$3*($N$13^A86))</f>
        <v>600.00000000000296</v>
      </c>
      <c r="C86" s="12">
        <f>IF(A86&gt;'Ennemis - stats de base'!$F$7,Crocodile!C85*1,$C$3*($N$19^A86))</f>
        <v>24.999999999999982</v>
      </c>
      <c r="G86" s="17">
        <f t="shared" si="6"/>
        <v>1</v>
      </c>
      <c r="H86" s="17">
        <f t="shared" si="7"/>
        <v>1</v>
      </c>
      <c r="I86" s="16">
        <f t="shared" si="8"/>
        <v>1</v>
      </c>
      <c r="J86"/>
    </row>
    <row r="87" spans="1:10" ht="16.5" thickTop="1" thickBot="1" x14ac:dyDescent="0.3">
      <c r="A87" s="2">
        <v>85</v>
      </c>
      <c r="B87" s="11">
        <f>IF(A87&gt;'Ennemis - stats de base'!$F$7,Crocodile!B86*1,$B$3*($N$13^A87))</f>
        <v>600.00000000000296</v>
      </c>
      <c r="C87" s="12">
        <f>IF(A87&gt;'Ennemis - stats de base'!$F$7,Crocodile!C86*1,$C$3*($N$19^A87))</f>
        <v>24.999999999999982</v>
      </c>
      <c r="G87" s="17">
        <f t="shared" si="6"/>
        <v>1</v>
      </c>
      <c r="H87" s="17">
        <f t="shared" si="7"/>
        <v>1</v>
      </c>
      <c r="I87" s="16">
        <f t="shared" si="8"/>
        <v>1</v>
      </c>
      <c r="J87"/>
    </row>
    <row r="88" spans="1:10" ht="16.5" thickTop="1" thickBot="1" x14ac:dyDescent="0.3">
      <c r="A88" s="2">
        <v>86</v>
      </c>
      <c r="B88" s="11">
        <f>IF(A88&gt;'Ennemis - stats de base'!$F$7,Crocodile!B87*1,$B$3*($N$13^A88))</f>
        <v>600.00000000000296</v>
      </c>
      <c r="C88" s="12">
        <f>IF(A88&gt;'Ennemis - stats de base'!$F$7,Crocodile!C87*1,$C$3*($N$19^A88))</f>
        <v>24.999999999999982</v>
      </c>
      <c r="G88" s="17">
        <f t="shared" si="6"/>
        <v>1</v>
      </c>
      <c r="H88" s="17">
        <f t="shared" si="7"/>
        <v>1</v>
      </c>
      <c r="I88" s="16">
        <f t="shared" si="8"/>
        <v>1</v>
      </c>
      <c r="J88"/>
    </row>
    <row r="89" spans="1:10" ht="16.5" thickTop="1" thickBot="1" x14ac:dyDescent="0.3">
      <c r="A89" s="2">
        <v>87</v>
      </c>
      <c r="B89" s="11">
        <f>IF(A89&gt;'Ennemis - stats de base'!$F$7,Crocodile!B88*1,$B$3*($N$13^A89))</f>
        <v>600.00000000000296</v>
      </c>
      <c r="C89" s="12">
        <f>IF(A89&gt;'Ennemis - stats de base'!$F$7,Crocodile!C88*1,$C$3*($N$19^A89))</f>
        <v>24.999999999999982</v>
      </c>
      <c r="G89" s="17">
        <f t="shared" si="6"/>
        <v>1</v>
      </c>
      <c r="H89" s="17">
        <f t="shared" si="7"/>
        <v>1</v>
      </c>
      <c r="I89" s="16">
        <f t="shared" si="8"/>
        <v>1</v>
      </c>
      <c r="J89"/>
    </row>
    <row r="90" spans="1:10" ht="16.5" thickTop="1" thickBot="1" x14ac:dyDescent="0.3">
      <c r="A90" s="2">
        <v>88</v>
      </c>
      <c r="B90" s="11">
        <f>IF(A90&gt;'Ennemis - stats de base'!$F$7,Crocodile!B89*1,$B$3*($N$13^A90))</f>
        <v>600.00000000000296</v>
      </c>
      <c r="C90" s="12">
        <f>IF(A90&gt;'Ennemis - stats de base'!$F$7,Crocodile!C89*1,$C$3*($N$19^A90))</f>
        <v>24.999999999999982</v>
      </c>
      <c r="G90" s="17">
        <f t="shared" si="6"/>
        <v>1</v>
      </c>
      <c r="H90" s="17">
        <f t="shared" si="7"/>
        <v>1</v>
      </c>
      <c r="I90" s="16">
        <f t="shared" si="8"/>
        <v>1</v>
      </c>
      <c r="J90"/>
    </row>
    <row r="91" spans="1:10" ht="16.5" thickTop="1" thickBot="1" x14ac:dyDescent="0.3">
      <c r="A91" s="2">
        <v>89</v>
      </c>
      <c r="B91" s="11">
        <f>IF(A91&gt;'Ennemis - stats de base'!$F$7,Crocodile!B90*1,$B$3*($N$13^A91))</f>
        <v>600.00000000000296</v>
      </c>
      <c r="C91" s="12">
        <f>IF(A91&gt;'Ennemis - stats de base'!$F$7,Crocodile!C90*1,$C$3*($N$19^A91))</f>
        <v>24.999999999999982</v>
      </c>
      <c r="G91" s="17">
        <f t="shared" si="6"/>
        <v>1</v>
      </c>
      <c r="H91" s="17">
        <f t="shared" si="7"/>
        <v>1</v>
      </c>
      <c r="I91" s="16">
        <f t="shared" si="8"/>
        <v>1</v>
      </c>
      <c r="J91"/>
    </row>
    <row r="92" spans="1:10" ht="16.5" thickTop="1" thickBot="1" x14ac:dyDescent="0.3">
      <c r="A92" s="2">
        <v>90</v>
      </c>
      <c r="B92" s="11">
        <f>IF(A92&gt;'Ennemis - stats de base'!$F$7,Crocodile!B91*1,$B$3*($N$13^A92))</f>
        <v>600.00000000000296</v>
      </c>
      <c r="C92" s="12">
        <f>IF(A92&gt;'Ennemis - stats de base'!$F$7,Crocodile!C91*1,$C$3*($N$19^A92))</f>
        <v>24.999999999999982</v>
      </c>
      <c r="G92" s="17">
        <f t="shared" si="6"/>
        <v>1</v>
      </c>
      <c r="H92" s="17">
        <f t="shared" si="7"/>
        <v>1</v>
      </c>
      <c r="I92" s="16">
        <f t="shared" si="8"/>
        <v>1</v>
      </c>
      <c r="J92"/>
    </row>
    <row r="93" spans="1:10" ht="16.5" thickTop="1" thickBot="1" x14ac:dyDescent="0.3">
      <c r="A93" s="2">
        <v>91</v>
      </c>
      <c r="B93" s="11">
        <f>IF(A93&gt;'Ennemis - stats de base'!$F$7,Crocodile!B92*1,$B$3*($N$13^A93))</f>
        <v>600.00000000000296</v>
      </c>
      <c r="C93" s="12">
        <f>IF(A93&gt;'Ennemis - stats de base'!$F$7,Crocodile!C92*1,$C$3*($N$19^A93))</f>
        <v>24.999999999999982</v>
      </c>
      <c r="G93" s="17">
        <f t="shared" si="6"/>
        <v>1</v>
      </c>
      <c r="H93" s="17">
        <f t="shared" si="7"/>
        <v>1</v>
      </c>
      <c r="I93" s="16">
        <f t="shared" si="8"/>
        <v>1</v>
      </c>
      <c r="J93"/>
    </row>
    <row r="94" spans="1:10" ht="16.5" thickTop="1" thickBot="1" x14ac:dyDescent="0.3">
      <c r="A94" s="2">
        <v>92</v>
      </c>
      <c r="B94" s="11">
        <f>IF(A94&gt;'Ennemis - stats de base'!$F$7,Crocodile!B93*1,$B$3*($N$13^A94))</f>
        <v>600.00000000000296</v>
      </c>
      <c r="C94" s="12">
        <f>IF(A94&gt;'Ennemis - stats de base'!$F$7,Crocodile!C93*1,$C$3*($N$19^A94))</f>
        <v>24.999999999999982</v>
      </c>
      <c r="G94" s="17">
        <f t="shared" si="6"/>
        <v>1</v>
      </c>
      <c r="H94" s="17">
        <f t="shared" si="7"/>
        <v>1</v>
      </c>
      <c r="I94" s="16">
        <f t="shared" si="8"/>
        <v>1</v>
      </c>
      <c r="J94"/>
    </row>
    <row r="95" spans="1:10" ht="16.5" thickTop="1" thickBot="1" x14ac:dyDescent="0.3">
      <c r="A95" s="2">
        <v>93</v>
      </c>
      <c r="B95" s="11">
        <f>IF(A95&gt;'Ennemis - stats de base'!$F$7,Crocodile!B94*1,$B$3*($N$13^A95))</f>
        <v>600.00000000000296</v>
      </c>
      <c r="C95" s="12">
        <f>IF(A95&gt;'Ennemis - stats de base'!$F$7,Crocodile!C94*1,$C$3*($N$19^A95))</f>
        <v>24.999999999999982</v>
      </c>
      <c r="G95" s="17">
        <f t="shared" si="6"/>
        <v>1</v>
      </c>
      <c r="H95" s="17">
        <f t="shared" si="7"/>
        <v>1</v>
      </c>
      <c r="I95" s="16">
        <f t="shared" si="8"/>
        <v>1</v>
      </c>
      <c r="J95"/>
    </row>
    <row r="96" spans="1:10" ht="16.5" thickTop="1" thickBot="1" x14ac:dyDescent="0.3">
      <c r="A96" s="2">
        <v>94</v>
      </c>
      <c r="B96" s="11">
        <f>IF(A96&gt;'Ennemis - stats de base'!$F$7,Crocodile!B95*1,$B$3*($N$13^A96))</f>
        <v>600.00000000000296</v>
      </c>
      <c r="C96" s="12">
        <f>IF(A96&gt;'Ennemis - stats de base'!$F$7,Crocodile!C95*1,$C$3*($N$19^A96))</f>
        <v>24.999999999999982</v>
      </c>
      <c r="G96" s="17">
        <f t="shared" si="6"/>
        <v>1</v>
      </c>
      <c r="H96" s="17">
        <f t="shared" si="7"/>
        <v>1</v>
      </c>
      <c r="I96" s="16">
        <f t="shared" si="8"/>
        <v>1</v>
      </c>
      <c r="J96"/>
    </row>
    <row r="97" spans="1:10" ht="16.5" thickTop="1" thickBot="1" x14ac:dyDescent="0.3">
      <c r="A97" s="2">
        <v>95</v>
      </c>
      <c r="B97" s="11">
        <f>IF(A97&gt;'Ennemis - stats de base'!$F$7,Crocodile!B96*1,$B$3*($N$13^A97))</f>
        <v>600.00000000000296</v>
      </c>
      <c r="C97" s="12">
        <f>IF(A97&gt;'Ennemis - stats de base'!$F$7,Crocodile!C96*1,$C$3*($N$19^A97))</f>
        <v>24.999999999999982</v>
      </c>
      <c r="G97" s="17">
        <f t="shared" si="6"/>
        <v>1</v>
      </c>
      <c r="H97" s="17">
        <f t="shared" si="7"/>
        <v>1</v>
      </c>
      <c r="I97" s="16">
        <f t="shared" si="8"/>
        <v>1</v>
      </c>
      <c r="J97"/>
    </row>
    <row r="98" spans="1:10" ht="16.5" thickTop="1" thickBot="1" x14ac:dyDescent="0.3">
      <c r="A98" s="2">
        <v>96</v>
      </c>
      <c r="B98" s="11">
        <f>IF(A98&gt;'Ennemis - stats de base'!$F$7,Crocodile!B97*1,$B$3*($N$13^A98))</f>
        <v>600.00000000000296</v>
      </c>
      <c r="C98" s="12">
        <f>IF(A98&gt;'Ennemis - stats de base'!$F$7,Crocodile!C97*1,$C$3*($N$19^A98))</f>
        <v>24.999999999999982</v>
      </c>
      <c r="G98" s="17">
        <f t="shared" si="6"/>
        <v>1</v>
      </c>
      <c r="H98" s="17">
        <f t="shared" si="7"/>
        <v>1</v>
      </c>
      <c r="I98" s="16">
        <f t="shared" si="8"/>
        <v>1</v>
      </c>
      <c r="J98"/>
    </row>
    <row r="99" spans="1:10" ht="16.5" thickTop="1" thickBot="1" x14ac:dyDescent="0.3">
      <c r="A99" s="2">
        <v>97</v>
      </c>
      <c r="B99" s="11">
        <f>IF(A99&gt;'Ennemis - stats de base'!$F$7,Crocodile!B98*1,$B$3*($N$13^A99))</f>
        <v>600.00000000000296</v>
      </c>
      <c r="C99" s="12">
        <f>IF(A99&gt;'Ennemis - stats de base'!$F$7,Crocodile!C98*1,$C$3*($N$19^A99))</f>
        <v>24.999999999999982</v>
      </c>
      <c r="G99" s="17">
        <f t="shared" si="6"/>
        <v>1</v>
      </c>
      <c r="H99" s="17">
        <f t="shared" si="7"/>
        <v>1</v>
      </c>
      <c r="I99" s="16">
        <f t="shared" si="8"/>
        <v>1</v>
      </c>
      <c r="J99"/>
    </row>
    <row r="100" spans="1:10" ht="16.5" thickTop="1" thickBot="1" x14ac:dyDescent="0.3">
      <c r="A100" s="2">
        <v>98</v>
      </c>
      <c r="B100" s="11">
        <f>IF(A100&gt;'Ennemis - stats de base'!$F$7,Crocodile!B99*1,$B$3*($N$13^A100))</f>
        <v>600.00000000000296</v>
      </c>
      <c r="C100" s="12">
        <f>IF(A100&gt;'Ennemis - stats de base'!$F$7,Crocodile!C99*1,$C$3*($N$19^A100))</f>
        <v>24.999999999999982</v>
      </c>
      <c r="G100" s="17">
        <f t="shared" si="6"/>
        <v>1</v>
      </c>
      <c r="H100" s="17">
        <f t="shared" si="7"/>
        <v>1</v>
      </c>
      <c r="I100" s="16">
        <f t="shared" si="8"/>
        <v>1</v>
      </c>
      <c r="J100"/>
    </row>
    <row r="101" spans="1:10" ht="16.5" thickTop="1" thickBot="1" x14ac:dyDescent="0.3">
      <c r="A101" s="2">
        <v>99</v>
      </c>
      <c r="B101" s="11">
        <f>IF(A101&gt;'Ennemis - stats de base'!$F$7,Crocodile!B100*1,$B$3*($N$13^A101))</f>
        <v>600.00000000000296</v>
      </c>
      <c r="C101" s="12">
        <f>IF(A101&gt;'Ennemis - stats de base'!$F$7,Crocodile!C100*1,$C$3*($N$19^A101))</f>
        <v>24.999999999999982</v>
      </c>
      <c r="G101" s="17">
        <f t="shared" si="6"/>
        <v>1</v>
      </c>
      <c r="H101" s="17">
        <f t="shared" si="7"/>
        <v>1</v>
      </c>
      <c r="I101" s="16">
        <f t="shared" si="8"/>
        <v>1</v>
      </c>
      <c r="J101"/>
    </row>
    <row r="102" spans="1:10" ht="16.5" thickTop="1" thickBot="1" x14ac:dyDescent="0.3">
      <c r="A102" s="2">
        <v>100</v>
      </c>
      <c r="B102" s="11">
        <f>IF(A102&gt;'Ennemis - stats de base'!$F$7,Crocodile!B101*1,$B$3*($N$13^A102))</f>
        <v>600.00000000000296</v>
      </c>
      <c r="C102" s="12">
        <f>IF(A102&gt;'Ennemis - stats de base'!$F$7,Crocodile!C101*1,$C$3*($N$19^A102))</f>
        <v>24.999999999999982</v>
      </c>
      <c r="G102" s="17">
        <f t="shared" si="6"/>
        <v>1</v>
      </c>
      <c r="H102" s="17">
        <f t="shared" si="7"/>
        <v>1</v>
      </c>
      <c r="I102" s="16">
        <f t="shared" si="8"/>
        <v>1</v>
      </c>
      <c r="J102"/>
    </row>
    <row r="103" spans="1:1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Taux d'apparition des questions</vt:lpstr>
      <vt:lpstr>Questions par salle</vt:lpstr>
      <vt:lpstr>Choix questions</vt:lpstr>
      <vt:lpstr>Ennemis - stats de base</vt:lpstr>
      <vt:lpstr>Sucette</vt:lpstr>
      <vt:lpstr>Gelée</vt:lpstr>
      <vt:lpstr>Cake monster</vt:lpstr>
      <vt:lpstr>Ourson</vt:lpstr>
      <vt:lpstr>Crocodile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Henriot joris</dc:creator>
  <cp:lastModifiedBy>Adrien GIVRY</cp:lastModifiedBy>
  <dcterms:created xsi:type="dcterms:W3CDTF">2017-12-02T13:37:55Z</dcterms:created>
  <dcterms:modified xsi:type="dcterms:W3CDTF">2017-12-15T22:47:48Z</dcterms:modified>
</cp:coreProperties>
</file>