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lides with (Potential) Data" sheetId="1" r:id="rId3"/>
    <sheet state="visible" name="D1R Counts" sheetId="2" r:id="rId4"/>
    <sheet state="visible" name="D2R Counts" sheetId="3" r:id="rId5"/>
    <sheet state="visible" name="D5R Counts" sheetId="4" r:id="rId6"/>
  </sheets>
  <definedNames/>
  <calcPr/>
</workbook>
</file>

<file path=xl/sharedStrings.xml><?xml version="1.0" encoding="utf-8"?>
<sst xmlns="http://schemas.openxmlformats.org/spreadsheetml/2006/main" count="933" uniqueCount="175">
  <si>
    <t>Animal</t>
  </si>
  <si>
    <t>Accounted For:</t>
  </si>
  <si>
    <t>Section</t>
  </si>
  <si>
    <t>Box</t>
  </si>
  <si>
    <t>CTB488 Only</t>
  </si>
  <si>
    <t>CTB488 / D2R</t>
  </si>
  <si>
    <t>CTB488 / D1R</t>
  </si>
  <si>
    <t>CTB555 Only</t>
  </si>
  <si>
    <t>CTB555 / D2R</t>
  </si>
  <si>
    <t>Total</t>
  </si>
  <si>
    <t>Notes</t>
  </si>
  <si>
    <t>BJ23</t>
  </si>
  <si>
    <t>FEF</t>
  </si>
  <si>
    <t>FEF 3</t>
  </si>
  <si>
    <t>E7</t>
  </si>
  <si>
    <t>CTB555 / D1R</t>
  </si>
  <si>
    <t>E2</t>
  </si>
  <si>
    <t>X</t>
  </si>
  <si>
    <t>Benny</t>
  </si>
  <si>
    <t>A1</t>
  </si>
  <si>
    <t>D1R 1:100</t>
  </si>
  <si>
    <t>Found CTB-labeled cells around FEF. Signal good, but lots of lipofuscin background - despite CuSO4 treatment! D1R and CTB costain.</t>
  </si>
  <si>
    <t>B1</t>
  </si>
  <si>
    <t>D2R 1:100</t>
  </si>
  <si>
    <t>Found CTB-labeled cells around FEF. Signal good, but lots of lipofuscin background - despite CuSO4 treatment! D2R label weak - not much evidence of costaining.</t>
  </si>
  <si>
    <t>C1</t>
  </si>
  <si>
    <t>D5R 1:100</t>
  </si>
  <si>
    <t>Found CTB-labeled cells around FEF. Signal good, but lots of lipofuscin background - despite CuSO4 treatment! D5R labeling fainter than D1R - appears to label almost all cells. Evidence of colabeling with CTB-labeled cells.</t>
  </si>
  <si>
    <t>D1</t>
  </si>
  <si>
    <t>E3</t>
  </si>
  <si>
    <t>E8</t>
  </si>
  <si>
    <t>E4</t>
  </si>
  <si>
    <t>dlPFC Imaging</t>
  </si>
  <si>
    <t>Was obliged to mount with cysoseal, not Fluorimount. Staining okay - looks a little blurry. Found some cells very, verry deep to dorsomedial sulcus and photographed.</t>
  </si>
  <si>
    <t>E9</t>
  </si>
  <si>
    <t>E5</t>
  </si>
  <si>
    <t>Possible Show-Fig.</t>
  </si>
  <si>
    <t>E6</t>
  </si>
  <si>
    <t>Was obliged to mount with cysoseal, not Fluorimount. Staining okay - a little trashy. Found same cluster of a few CTB cells deep to dorsomedial sulcus.</t>
  </si>
  <si>
    <t>dlPFC</t>
  </si>
  <si>
    <t>dlPFC 3</t>
  </si>
  <si>
    <t>E10</t>
  </si>
  <si>
    <t>Was obliged to mount with cysoseal, not Fluorimount. Staining pretty good.</t>
  </si>
  <si>
    <t>A2</t>
  </si>
  <si>
    <t>E11</t>
  </si>
  <si>
    <t>03/31/2016</t>
  </si>
  <si>
    <t>Lots of lipofuscin noise, but some pretty CTB cells on ventral dlpfc and buried in mean of ventrolateral FEF. D1R labeling looks great.</t>
  </si>
  <si>
    <t>A3</t>
  </si>
  <si>
    <t>H12</t>
  </si>
  <si>
    <t>03/31/2017</t>
  </si>
  <si>
    <t>Also quite a bit of lipofuscin noise but CTB Cells are on fire. D2R stain looks good. Got several cells along dlPFC region - again, at tail of dlPFC, so maybe more para-FEF? Some more cells deep in sulcus of ventrolateral FEF.</t>
  </si>
  <si>
    <t>FEF 5</t>
  </si>
  <si>
    <t>A4</t>
  </si>
  <si>
    <t>03/31/2018</t>
  </si>
  <si>
    <t>Same lipofuscin noise. Several CTB cells in dlPFC zone. D5R staining fantastic. All the cells have it. FEF area - CTB cells a little fainter maybe, but there. More in deeper layers that didn't photograph because tile too big.</t>
  </si>
  <si>
    <t>A5</t>
  </si>
  <si>
    <t>Should ditch because D2R too trashy? Do see clear cells elsewhere. Nice region. Should stain here again with new antibody.</t>
  </si>
  <si>
    <t>NeuN 1:500</t>
  </si>
  <si>
    <t>FEF 4</t>
  </si>
  <si>
    <t>Used 647 secondary for NeuN. Worked. Nice triple-labeling.</t>
  </si>
  <si>
    <t>A6</t>
  </si>
  <si>
    <t>Counted with type 1 = ctb 555 only, type 2 = co-label. Didn't save out 488 counts because only two cells.</t>
  </si>
  <si>
    <t>Used 647 secondary for NeuN. Triple labeling looks pretty good. D2R variable - hard to say how much is real signal.</t>
  </si>
  <si>
    <t xml:space="preserve"> </t>
  </si>
  <si>
    <t>BJ28</t>
  </si>
  <si>
    <t>A7</t>
  </si>
  <si>
    <t>D5R 1:200</t>
  </si>
  <si>
    <t xml:space="preserve">Used 647 secondary for NeuN. Triple labeling looks great. </t>
  </si>
  <si>
    <t>B2</t>
  </si>
  <si>
    <t>SMI-32 1:500 / 647</t>
  </si>
  <si>
    <t>4/25/2016</t>
  </si>
  <si>
    <t>Looks okay. SMI-32 weak. Nice CTB cells.</t>
  </si>
  <si>
    <t>B3</t>
  </si>
  <si>
    <t>B4</t>
  </si>
  <si>
    <t>Looks okay. SMI-32 weak. Few CTB cells.</t>
  </si>
  <si>
    <t>C9</t>
  </si>
  <si>
    <t>Parvalbumin 1:500 / 647</t>
  </si>
  <si>
    <t>Great D1R staining. Lipofuscin? Red still looks a little weak.</t>
  </si>
  <si>
    <t>C10</t>
  </si>
  <si>
    <t>Looks okay.</t>
  </si>
  <si>
    <t>C11</t>
  </si>
  <si>
    <t>Tons of CTB Cells. Lipofuscin? Red looks weak somehow.</t>
  </si>
  <si>
    <t>D2</t>
  </si>
  <si>
    <t>Calbindin 1:500 / 647</t>
  </si>
  <si>
    <t>Few CTB Cells.</t>
  </si>
  <si>
    <t>D3</t>
  </si>
  <si>
    <t>Looks good. Maybe Calbindin channel weak. Some lipofuscin still. Nice patch of CTB Cells.</t>
  </si>
  <si>
    <t>Good candidate for re-imaging.</t>
  </si>
  <si>
    <t>G12</t>
  </si>
  <si>
    <t>D4</t>
  </si>
  <si>
    <t>Counted with type 1 = ctb 555 only, type 2 = co-label.</t>
  </si>
  <si>
    <t>F10</t>
  </si>
  <si>
    <t>Calretinin 1:500 / 647</t>
  </si>
  <si>
    <t>H1</t>
  </si>
  <si>
    <t>Also had full dlPFC, FEF image, but didn't count that one.</t>
  </si>
  <si>
    <t>E1</t>
  </si>
  <si>
    <t>dlPFC Imaged.</t>
  </si>
  <si>
    <t>Looks pretty good. Tissue folded over so got picture from dorsomedial sulcus instead. One CTB cell.</t>
  </si>
  <si>
    <t>F11</t>
  </si>
  <si>
    <t>Looks okay. D2R kind of faint. Calretinin also maybe a little faint? 2 Cells ventrolateral, superficial near dlPFC</t>
  </si>
  <si>
    <t>F12</t>
  </si>
  <si>
    <t>Looks okay. D5R is great, but not much calretinin? FEF lobule missing so could only get sulcal. No CTB cells. Although there were some deep  in remained of FEF lobule nearby.</t>
  </si>
  <si>
    <t>FEF 2</t>
  </si>
  <si>
    <t>Neurogranin PC</t>
  </si>
  <si>
    <t>Only stained with 488 secondary for receptor.</t>
  </si>
  <si>
    <t>Ran out of Neurogranin MC</t>
  </si>
  <si>
    <t>dlPFC first, FEF second.</t>
  </si>
  <si>
    <t>D1R 1:100-647</t>
  </si>
  <si>
    <t>No green cells, so didn't image for that, but lots of gorgeous red CTB cells and D1R expression. Imaged entire lobule. Also took one high resolution stack.</t>
  </si>
  <si>
    <t>Got nice patch, but filled with red cells, primarily in superficial layers, all along FEF and dlPFC. Should do 10x version to show locations. Found a green cell but didn't image.</t>
  </si>
  <si>
    <t>Got nice patch of red. Also found a green cell and imaged. Was superficial.</t>
  </si>
  <si>
    <t>Got a great patch of red, and also distributed cells, and also a nice patch of green (in a different area).</t>
  </si>
  <si>
    <t>D5R 1:100-647</t>
  </si>
  <si>
    <t>Looks great. Didn't see green cells anywhere, but got really nice red zone. Also did 10x.</t>
  </si>
  <si>
    <t>dlPFC First, FEF second.</t>
  </si>
  <si>
    <t>D2R 1:100-488</t>
  </si>
  <si>
    <t>Looks good. Some speckling in D2R channel.</t>
  </si>
  <si>
    <t>À1</t>
  </si>
  <si>
    <t>Looks okay. D2R kind of crappy. Got red patch.</t>
  </si>
  <si>
    <t>Section broken, so can't telll whether dorsal or ventral but got a couple of green cells and red patches. Photographed all three simultaneously.</t>
  </si>
  <si>
    <t>5/24/2017</t>
  </si>
  <si>
    <t>D1R hard to see, but beautiful MT-projecters labeling.</t>
  </si>
  <si>
    <t>D2R looks weak, but definitely some cells. More gorgeous MT labeling.</t>
  </si>
  <si>
    <t>TOTAL:</t>
  </si>
  <si>
    <t>D2R Alomone 1:100</t>
  </si>
  <si>
    <t>8/22/2017</t>
  </si>
  <si>
    <t>TOTAL</t>
  </si>
  <si>
    <t>Worked! Imaged one tile. Imaged again at a later date with CTB cells (sparse - only two individual).</t>
  </si>
  <si>
    <t>D1R 1:100 647</t>
  </si>
  <si>
    <t>MAP-2 1:500 405</t>
  </si>
  <si>
    <t>Didn't see 405 again. Still wrong antibody? Nice D1R staining and an MT-patch. Imaged. Didn't see any green cells in dlPFC/FEF region.</t>
  </si>
  <si>
    <t>Rat Pyr 1:200</t>
  </si>
  <si>
    <t>Imaged red patch with D1R, didn't try for 405.</t>
  </si>
  <si>
    <t>Parvalbumin 1:500</t>
  </si>
  <si>
    <t>Imaged different red patch with D1R, didn't try for 405.</t>
  </si>
  <si>
    <t>Calbindin 1:500</t>
  </si>
  <si>
    <t>Calretinin 1:500</t>
  </si>
  <si>
    <t>Some red cells. Nice D1R staining. Imaged. Didn't look for green (or 405).</t>
  </si>
  <si>
    <t>Some red cells in similar location. D1R a little fainter but still good. Didn't look for green or 405. Imaged.</t>
  </si>
  <si>
    <t>Similar area, maybe different cells - definitely got larger chunk. Otherwise didn't look for green or 405. Imaged. D1R looks good.</t>
  </si>
  <si>
    <t>Similar area. Imaged red and nice D1R. Didn't look for 405 or green.</t>
  </si>
  <si>
    <t>Imaged FEF. Cells distriubuted broadly throughout layers here. Only looked for 555. Ignored 405.</t>
  </si>
  <si>
    <t>Imaged other side of FEF. Nice red cells. Didn't look for green.</t>
  </si>
  <si>
    <t>Imaged FEF red cells, didn't look for green. Nice D1R staining.</t>
  </si>
  <si>
    <t>Imaged dlPFC piece with nice cells, and D1Rs. Did CTB-555 only (looked for and imaged).</t>
  </si>
  <si>
    <t>Didn't try to image calretinin but found and imaged nice FEF patch with D1Rs; CTB-555 only sought and imaged.</t>
  </si>
  <si>
    <t>No green cells, but one red one. Imaged. D1R staining looked good. Didn't try for 405.</t>
  </si>
  <si>
    <t>Several faint red cells in a patch. D1R also slightly weaker-seeming. Imaged. Didn't look for green.</t>
  </si>
  <si>
    <t>Like one red cell. Imaged with D1R. Didn't look for green.</t>
  </si>
  <si>
    <t>CTB488 / D5R</t>
  </si>
  <si>
    <t>CTB555 / D5R</t>
  </si>
  <si>
    <t>Found three faint red cells. Imaged with D1R. Didn't look for green/405.</t>
  </si>
  <si>
    <t>Used Type 5 counter for 488/D5R combined.</t>
  </si>
  <si>
    <t>Found at least one good cell. Imaged with D1R. Didn't look for green or 405.</t>
  </si>
  <si>
    <t>In dlPFC folder. Imaged FEF chunk?</t>
  </si>
  <si>
    <t>Nice region for cells. Candidate display image.</t>
  </si>
  <si>
    <t>D2R 1:200 647</t>
  </si>
  <si>
    <t>Rat Pyr 1:200 (1:500?)</t>
  </si>
  <si>
    <t>8/25/2017</t>
  </si>
  <si>
    <t>CTB fantastic - lots of good cells. D2R still anemic. Imaged anyway.</t>
  </si>
  <si>
    <t>Great CTB-555 patch, D2R looks a little weak. Imaged.</t>
  </si>
  <si>
    <t>D2R pretty weak. Found nice red cells. Didn't check for green. Imaged.</t>
  </si>
  <si>
    <t>D2R a littl weak. Should have done 1:100 instead. Imaged.</t>
  </si>
  <si>
    <t>Somatostatin 1:250</t>
  </si>
  <si>
    <t>Imaged FEF. Good patch. D2R weak. Should also image gorgeous dlPFC.</t>
  </si>
  <si>
    <t>First one dlPFC, second one FEF.</t>
  </si>
  <si>
    <t>CTB fantastic. Lots of cells. D2R a little better.</t>
  </si>
  <si>
    <t>CTB good. Lots of cells. D2R doesn't look great, but didn't scope it out a lot. Imaged.</t>
  </si>
  <si>
    <t>Photographed FEF patch with nice cells. D2R looks maybe usable.</t>
  </si>
  <si>
    <t>Photographed great dlPFC area. D2R maybe usable?</t>
  </si>
  <si>
    <t>CTB good, but D2R weak. Imaged anyway.</t>
  </si>
  <si>
    <t>D2R 1:100 647</t>
  </si>
  <si>
    <t>9/26/2017</t>
  </si>
  <si>
    <t>Didn't see any green. Found some nice red cells. Part of slice with FEF missing - sliced off. Looks like worked.</t>
  </si>
  <si>
    <t>Looks better than BJ23's. Didn't look for green cells. Imaged large patch of red. D2R looks like probably okay - section slightly undulant.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</si>
</sst>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
    <font>
      <sz val="10.0"/>
      <color rgb="FF000000"/>
      <name val="Arial"/>
    </font>
    <font>
      <b/>
    </font>
    <font>
      <name val="Arial"/>
    </font>
    <font>
      <b/>
      <color rgb="FF000000"/>
      <name val="Arial"/>
    </font>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1" numFmtId="0" xfId="0" applyFont="1"/>
    <xf borderId="0" fillId="0" fontId="2" numFmtId="14" xfId="0" applyAlignment="1" applyFont="1" applyNumberFormat="1">
      <alignment horizontal="right" vertical="bottom"/>
    </xf>
    <xf borderId="0" fillId="2" fontId="3" numFmtId="0" xfId="0" applyAlignment="1" applyFill="1" applyFont="1">
      <alignment horizontal="left" readingOrder="0"/>
    </xf>
    <xf borderId="0" fillId="0" fontId="2" numFmtId="0" xfId="0" applyAlignment="1" applyFont="1">
      <alignment shrinkToFit="0" vertical="bottom" wrapText="0"/>
    </xf>
    <xf borderId="0" fillId="0" fontId="4" numFmtId="0" xfId="0" applyAlignment="1" applyFont="1">
      <alignment readingOrder="0"/>
    </xf>
    <xf borderId="0" fillId="0" fontId="2" numFmtId="0" xfId="0" applyAlignment="1" applyFont="1">
      <alignment horizontal="right" vertical="bottom"/>
    </xf>
    <xf borderId="0" fillId="0" fontId="2" numFmtId="0" xfId="0" applyAlignment="1" applyFont="1">
      <alignment vertical="bottom"/>
    </xf>
    <xf borderId="0" fillId="0" fontId="2" numFmtId="164" xfId="0" applyAlignment="1" applyFont="1" applyNumberFormat="1">
      <alignment horizontal="right" vertical="bottom"/>
    </xf>
    <xf borderId="1" fillId="0"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v>
      </c>
      <c r="B1" s="3"/>
      <c r="C1" s="3"/>
      <c r="D1" s="3"/>
      <c r="E1" s="3"/>
      <c r="F1" s="4"/>
      <c r="G1" s="3"/>
      <c r="H1" s="3"/>
      <c r="I1" s="6"/>
      <c r="J1" s="3"/>
      <c r="K1" s="4"/>
      <c r="L1" s="4"/>
      <c r="M1" s="8"/>
    </row>
    <row r="2">
      <c r="A2" s="2" t="s">
        <v>17</v>
      </c>
      <c r="B2" s="3" t="s">
        <v>18</v>
      </c>
      <c r="C2" s="3" t="s">
        <v>12</v>
      </c>
      <c r="D2" s="3" t="s">
        <v>13</v>
      </c>
      <c r="E2" s="3" t="s">
        <v>19</v>
      </c>
      <c r="F2" s="4">
        <v>20.0</v>
      </c>
      <c r="G2" s="3" t="s">
        <v>20</v>
      </c>
      <c r="H2" s="3"/>
      <c r="I2" s="6">
        <v>42432.0</v>
      </c>
      <c r="J2" s="3"/>
      <c r="K2" s="4">
        <v>9.0</v>
      </c>
      <c r="L2" s="4">
        <v>16.0</v>
      </c>
      <c r="M2" s="8" t="s">
        <v>21</v>
      </c>
    </row>
    <row r="3">
      <c r="A3" s="2" t="s">
        <v>17</v>
      </c>
      <c r="B3" s="3" t="s">
        <v>18</v>
      </c>
      <c r="C3" s="3" t="s">
        <v>12</v>
      </c>
      <c r="D3" s="3" t="s">
        <v>13</v>
      </c>
      <c r="E3" s="3" t="s">
        <v>22</v>
      </c>
      <c r="F3" s="4">
        <v>20.0</v>
      </c>
      <c r="G3" s="3" t="s">
        <v>23</v>
      </c>
      <c r="H3" s="3"/>
      <c r="I3" s="6">
        <v>42432.0</v>
      </c>
      <c r="J3" s="3"/>
      <c r="K3" s="4">
        <v>9.0</v>
      </c>
      <c r="L3" s="4">
        <v>17.0</v>
      </c>
      <c r="M3" s="8" t="s">
        <v>24</v>
      </c>
    </row>
    <row r="4">
      <c r="A4" s="2" t="s">
        <v>17</v>
      </c>
      <c r="B4" s="3" t="s">
        <v>18</v>
      </c>
      <c r="C4" s="3" t="s">
        <v>12</v>
      </c>
      <c r="D4" s="3" t="s">
        <v>13</v>
      </c>
      <c r="E4" s="3" t="s">
        <v>25</v>
      </c>
      <c r="F4" s="4">
        <v>20.0</v>
      </c>
      <c r="G4" s="3" t="s">
        <v>26</v>
      </c>
      <c r="H4" s="3"/>
      <c r="I4" s="6">
        <v>42432.0</v>
      </c>
      <c r="J4" s="3"/>
      <c r="K4" s="4">
        <v>9.0</v>
      </c>
      <c r="L4" s="4">
        <v>18.0</v>
      </c>
      <c r="M4" s="8" t="s">
        <v>27</v>
      </c>
    </row>
    <row r="5">
      <c r="A5" s="2" t="s">
        <v>17</v>
      </c>
      <c r="B5" s="3" t="s">
        <v>18</v>
      </c>
      <c r="C5" s="3" t="s">
        <v>12</v>
      </c>
      <c r="D5" s="3" t="s">
        <v>13</v>
      </c>
      <c r="E5" s="3" t="s">
        <v>28</v>
      </c>
      <c r="F5" s="4">
        <v>20.0</v>
      </c>
      <c r="G5" s="3" t="s">
        <v>20</v>
      </c>
      <c r="H5" s="3"/>
      <c r="I5" s="6">
        <v>42432.0</v>
      </c>
      <c r="J5" s="3"/>
      <c r="K5" s="4">
        <v>9.0</v>
      </c>
      <c r="L5" s="4">
        <v>19.0</v>
      </c>
      <c r="M5" s="8" t="s">
        <v>21</v>
      </c>
    </row>
    <row r="6">
      <c r="A6" s="2" t="s">
        <v>17</v>
      </c>
      <c r="B6" s="3" t="s">
        <v>18</v>
      </c>
      <c r="C6" s="3" t="s">
        <v>12</v>
      </c>
      <c r="D6" s="3" t="s">
        <v>13</v>
      </c>
      <c r="E6" s="3" t="s">
        <v>30</v>
      </c>
      <c r="F6" s="4">
        <v>20.0</v>
      </c>
      <c r="G6" s="3" t="s">
        <v>26</v>
      </c>
      <c r="H6" s="3"/>
      <c r="I6" s="6">
        <v>42677.0</v>
      </c>
      <c r="J6" s="3"/>
      <c r="K6" s="4">
        <v>10.0</v>
      </c>
      <c r="L6" s="4">
        <v>1.0</v>
      </c>
      <c r="M6" s="8" t="s">
        <v>33</v>
      </c>
    </row>
    <row r="7">
      <c r="A7" s="2" t="s">
        <v>17</v>
      </c>
      <c r="B7" s="3" t="s">
        <v>18</v>
      </c>
      <c r="C7" s="3" t="s">
        <v>12</v>
      </c>
      <c r="D7" s="3" t="s">
        <v>13</v>
      </c>
      <c r="E7" s="3" t="s">
        <v>34</v>
      </c>
      <c r="F7" s="4">
        <v>20.0</v>
      </c>
      <c r="G7" s="3" t="s">
        <v>23</v>
      </c>
      <c r="H7" s="3"/>
      <c r="I7" s="6">
        <v>42677.0</v>
      </c>
      <c r="J7" s="3"/>
      <c r="K7" s="4">
        <v>10.0</v>
      </c>
      <c r="L7" s="4">
        <v>2.0</v>
      </c>
      <c r="M7" s="8" t="s">
        <v>38</v>
      </c>
    </row>
    <row r="8">
      <c r="A8" s="2" t="s">
        <v>17</v>
      </c>
      <c r="B8" s="3" t="s">
        <v>18</v>
      </c>
      <c r="C8" s="3" t="s">
        <v>12</v>
      </c>
      <c r="D8" s="3" t="s">
        <v>13</v>
      </c>
      <c r="E8" s="3" t="s">
        <v>41</v>
      </c>
      <c r="F8" s="4">
        <v>20.0</v>
      </c>
      <c r="G8" s="3" t="s">
        <v>20</v>
      </c>
      <c r="H8" s="3"/>
      <c r="I8" s="6">
        <v>42677.0</v>
      </c>
      <c r="J8" s="3"/>
      <c r="K8" s="4">
        <v>10.0</v>
      </c>
      <c r="L8" s="4">
        <v>3.0</v>
      </c>
      <c r="M8" s="8" t="s">
        <v>42</v>
      </c>
    </row>
    <row r="9">
      <c r="A9" s="2" t="s">
        <v>17</v>
      </c>
      <c r="B9" s="3" t="s">
        <v>18</v>
      </c>
      <c r="C9" s="3" t="s">
        <v>12</v>
      </c>
      <c r="D9" s="3" t="s">
        <v>13</v>
      </c>
      <c r="E9" s="3" t="s">
        <v>43</v>
      </c>
      <c r="F9" s="4">
        <v>20.0</v>
      </c>
      <c r="G9" s="3" t="s">
        <v>20</v>
      </c>
      <c r="H9" s="3"/>
      <c r="I9" s="4" t="s">
        <v>45</v>
      </c>
      <c r="J9" s="3"/>
      <c r="K9" s="4">
        <v>10.0</v>
      </c>
      <c r="L9" s="4">
        <v>9.0</v>
      </c>
      <c r="M9" s="8" t="s">
        <v>46</v>
      </c>
    </row>
    <row r="10">
      <c r="A10" s="2" t="s">
        <v>17</v>
      </c>
      <c r="B10" s="3" t="s">
        <v>18</v>
      </c>
      <c r="C10" s="3" t="s">
        <v>12</v>
      </c>
      <c r="D10" s="3" t="s">
        <v>13</v>
      </c>
      <c r="E10" s="3" t="s">
        <v>47</v>
      </c>
      <c r="F10" s="4">
        <v>20.0</v>
      </c>
      <c r="G10" s="3" t="s">
        <v>23</v>
      </c>
      <c r="H10" s="3"/>
      <c r="I10" s="4" t="s">
        <v>49</v>
      </c>
      <c r="J10" s="3"/>
      <c r="K10" s="4">
        <v>10.0</v>
      </c>
      <c r="L10" s="4">
        <v>10.0</v>
      </c>
      <c r="M10" s="8" t="s">
        <v>50</v>
      </c>
    </row>
    <row r="11">
      <c r="A11" s="2" t="s">
        <v>17</v>
      </c>
      <c r="B11" s="3" t="s">
        <v>18</v>
      </c>
      <c r="C11" s="3" t="s">
        <v>12</v>
      </c>
      <c r="D11" s="3" t="s">
        <v>13</v>
      </c>
      <c r="E11" s="3" t="s">
        <v>52</v>
      </c>
      <c r="F11" s="4">
        <v>20.0</v>
      </c>
      <c r="G11" s="3" t="s">
        <v>26</v>
      </c>
      <c r="H11" s="3"/>
      <c r="I11" s="4" t="s">
        <v>53</v>
      </c>
      <c r="J11" s="3"/>
      <c r="K11" s="4">
        <v>10.0</v>
      </c>
      <c r="L11" s="4">
        <v>11.0</v>
      </c>
      <c r="M11" s="8" t="s">
        <v>54</v>
      </c>
    </row>
    <row r="12">
      <c r="A12" s="2" t="s">
        <v>17</v>
      </c>
      <c r="B12" s="3" t="s">
        <v>18</v>
      </c>
      <c r="C12" s="3" t="s">
        <v>12</v>
      </c>
      <c r="D12" s="3" t="s">
        <v>13</v>
      </c>
      <c r="E12" s="3" t="s">
        <v>55</v>
      </c>
      <c r="F12" s="4">
        <v>20.0</v>
      </c>
      <c r="G12" s="3" t="s">
        <v>20</v>
      </c>
      <c r="H12" s="3" t="s">
        <v>57</v>
      </c>
      <c r="I12" s="6">
        <v>42525.0</v>
      </c>
      <c r="J12" s="3"/>
      <c r="K12" s="4">
        <v>10.0</v>
      </c>
      <c r="L12" s="4">
        <v>13.0</v>
      </c>
      <c r="M12" s="3" t="s">
        <v>59</v>
      </c>
    </row>
    <row r="13">
      <c r="A13" s="2" t="s">
        <v>17</v>
      </c>
      <c r="B13" s="3" t="s">
        <v>18</v>
      </c>
      <c r="C13" s="3" t="s">
        <v>12</v>
      </c>
      <c r="D13" s="3" t="s">
        <v>13</v>
      </c>
      <c r="E13" s="3" t="s">
        <v>60</v>
      </c>
      <c r="F13" s="4">
        <v>20.0</v>
      </c>
      <c r="G13" s="3" t="s">
        <v>23</v>
      </c>
      <c r="H13" s="3" t="s">
        <v>57</v>
      </c>
      <c r="I13" s="6">
        <v>42525.0</v>
      </c>
      <c r="J13" s="3"/>
      <c r="K13" s="4">
        <v>10.0</v>
      </c>
      <c r="L13" s="4">
        <v>14.0</v>
      </c>
      <c r="M13" s="8" t="s">
        <v>62</v>
      </c>
    </row>
    <row r="14">
      <c r="A14" s="2" t="s">
        <v>17</v>
      </c>
      <c r="B14" s="3" t="s">
        <v>18</v>
      </c>
      <c r="C14" s="3" t="s">
        <v>12</v>
      </c>
      <c r="D14" s="3" t="s">
        <v>13</v>
      </c>
      <c r="E14" s="3" t="s">
        <v>65</v>
      </c>
      <c r="F14" s="4">
        <v>20.0</v>
      </c>
      <c r="G14" s="3" t="s">
        <v>66</v>
      </c>
      <c r="H14" s="3" t="s">
        <v>57</v>
      </c>
      <c r="I14" s="6">
        <v>42525.0</v>
      </c>
      <c r="J14" s="3"/>
      <c r="K14" s="4">
        <v>10.0</v>
      </c>
      <c r="L14" s="4">
        <v>15.0</v>
      </c>
      <c r="M14" s="3" t="s">
        <v>67</v>
      </c>
    </row>
    <row r="15">
      <c r="A15" s="2" t="s">
        <v>17</v>
      </c>
      <c r="B15" s="3" t="s">
        <v>18</v>
      </c>
      <c r="C15" s="3" t="s">
        <v>12</v>
      </c>
      <c r="D15" s="3" t="s">
        <v>13</v>
      </c>
      <c r="E15" s="3" t="s">
        <v>68</v>
      </c>
      <c r="F15" s="4">
        <v>20.0</v>
      </c>
      <c r="G15" s="3" t="s">
        <v>20</v>
      </c>
      <c r="H15" s="3" t="s">
        <v>69</v>
      </c>
      <c r="I15" s="4" t="s">
        <v>70</v>
      </c>
      <c r="J15" s="3"/>
      <c r="K15" s="4">
        <v>11.0</v>
      </c>
      <c r="L15" s="4">
        <v>15.0</v>
      </c>
      <c r="M15" s="3" t="s">
        <v>71</v>
      </c>
    </row>
    <row r="16">
      <c r="A16" s="2" t="s">
        <v>17</v>
      </c>
      <c r="B16" s="3" t="s">
        <v>18</v>
      </c>
      <c r="C16" s="3" t="s">
        <v>12</v>
      </c>
      <c r="D16" s="3" t="s">
        <v>13</v>
      </c>
      <c r="E16" s="3" t="s">
        <v>72</v>
      </c>
      <c r="F16" s="4">
        <v>20.0</v>
      </c>
      <c r="G16" s="3" t="s">
        <v>23</v>
      </c>
      <c r="H16" s="3" t="s">
        <v>69</v>
      </c>
      <c r="I16" s="4" t="s">
        <v>70</v>
      </c>
      <c r="J16" s="3"/>
      <c r="K16" s="4">
        <v>11.0</v>
      </c>
      <c r="L16" s="4">
        <v>16.0</v>
      </c>
      <c r="M16" s="3" t="s">
        <v>71</v>
      </c>
    </row>
    <row r="17">
      <c r="A17" s="2" t="s">
        <v>17</v>
      </c>
      <c r="B17" s="3" t="s">
        <v>18</v>
      </c>
      <c r="C17" s="3" t="s">
        <v>12</v>
      </c>
      <c r="D17" s="3" t="s">
        <v>13</v>
      </c>
      <c r="E17" s="3" t="s">
        <v>73</v>
      </c>
      <c r="F17" s="4">
        <v>20.0</v>
      </c>
      <c r="G17" s="3" t="s">
        <v>66</v>
      </c>
      <c r="H17" s="3" t="s">
        <v>69</v>
      </c>
      <c r="I17" s="4" t="s">
        <v>70</v>
      </c>
      <c r="J17" s="3"/>
      <c r="K17" s="4">
        <v>11.0</v>
      </c>
      <c r="L17" s="4">
        <v>17.0</v>
      </c>
      <c r="M17" s="3" t="s">
        <v>74</v>
      </c>
    </row>
    <row r="18">
      <c r="A18" s="2" t="s">
        <v>17</v>
      </c>
      <c r="B18" s="3" t="s">
        <v>18</v>
      </c>
      <c r="C18" s="3" t="s">
        <v>12</v>
      </c>
      <c r="D18" s="3" t="s">
        <v>13</v>
      </c>
      <c r="E18" s="3" t="s">
        <v>75</v>
      </c>
      <c r="F18" s="4">
        <v>20.0</v>
      </c>
      <c r="G18" s="3" t="s">
        <v>20</v>
      </c>
      <c r="H18" s="3" t="s">
        <v>76</v>
      </c>
      <c r="I18" s="4" t="s">
        <v>70</v>
      </c>
      <c r="J18" s="3"/>
      <c r="K18" s="4">
        <v>11.0</v>
      </c>
      <c r="L18" s="4">
        <v>18.0</v>
      </c>
      <c r="M18" s="3" t="s">
        <v>77</v>
      </c>
    </row>
    <row r="19">
      <c r="A19" s="2" t="s">
        <v>17</v>
      </c>
      <c r="B19" s="3" t="s">
        <v>18</v>
      </c>
      <c r="C19" s="3" t="s">
        <v>12</v>
      </c>
      <c r="D19" s="3" t="s">
        <v>13</v>
      </c>
      <c r="E19" s="3" t="s">
        <v>78</v>
      </c>
      <c r="F19" s="4">
        <v>20.0</v>
      </c>
      <c r="G19" s="3" t="s">
        <v>23</v>
      </c>
      <c r="H19" s="3" t="s">
        <v>76</v>
      </c>
      <c r="I19" s="4" t="s">
        <v>70</v>
      </c>
      <c r="J19" s="3"/>
      <c r="K19" s="4">
        <v>11.0</v>
      </c>
      <c r="L19" s="4">
        <v>19.0</v>
      </c>
      <c r="M19" s="3" t="s">
        <v>79</v>
      </c>
    </row>
    <row r="20">
      <c r="A20" s="2" t="s">
        <v>17</v>
      </c>
      <c r="B20" s="3" t="s">
        <v>18</v>
      </c>
      <c r="C20" s="3" t="s">
        <v>12</v>
      </c>
      <c r="D20" s="3" t="s">
        <v>13</v>
      </c>
      <c r="E20" s="3" t="s">
        <v>80</v>
      </c>
      <c r="F20" s="4">
        <v>20.0</v>
      </c>
      <c r="G20" s="3" t="s">
        <v>66</v>
      </c>
      <c r="H20" s="3" t="s">
        <v>76</v>
      </c>
      <c r="I20" s="4" t="s">
        <v>70</v>
      </c>
      <c r="J20" s="3"/>
      <c r="K20" s="4">
        <v>11.0</v>
      </c>
      <c r="L20" s="4">
        <v>20.0</v>
      </c>
      <c r="M20" s="3" t="s">
        <v>81</v>
      </c>
    </row>
    <row r="21">
      <c r="A21" s="2" t="s">
        <v>17</v>
      </c>
      <c r="B21" s="3" t="s">
        <v>18</v>
      </c>
      <c r="C21" s="3" t="s">
        <v>12</v>
      </c>
      <c r="D21" s="3" t="s">
        <v>13</v>
      </c>
      <c r="E21" s="3" t="s">
        <v>82</v>
      </c>
      <c r="F21" s="4">
        <v>20.0</v>
      </c>
      <c r="G21" s="3" t="s">
        <v>20</v>
      </c>
      <c r="H21" s="3" t="s">
        <v>83</v>
      </c>
      <c r="I21" s="4" t="s">
        <v>70</v>
      </c>
      <c r="J21" s="3"/>
      <c r="K21" s="4">
        <v>11.0</v>
      </c>
      <c r="L21" s="4">
        <v>21.0</v>
      </c>
      <c r="M21" s="3" t="s">
        <v>84</v>
      </c>
    </row>
    <row r="22">
      <c r="A22" s="2" t="s">
        <v>17</v>
      </c>
      <c r="B22" s="3" t="s">
        <v>18</v>
      </c>
      <c r="C22" s="3" t="s">
        <v>12</v>
      </c>
      <c r="D22" s="3" t="s">
        <v>13</v>
      </c>
      <c r="E22" s="3" t="s">
        <v>85</v>
      </c>
      <c r="F22" s="4">
        <v>20.0</v>
      </c>
      <c r="G22" s="3" t="s">
        <v>23</v>
      </c>
      <c r="H22" s="3" t="s">
        <v>83</v>
      </c>
      <c r="I22" s="4" t="s">
        <v>70</v>
      </c>
      <c r="J22" s="3"/>
      <c r="K22" s="4">
        <v>11.0</v>
      </c>
      <c r="L22" s="4">
        <v>22.0</v>
      </c>
      <c r="M22" s="8" t="s">
        <v>86</v>
      </c>
    </row>
    <row r="23">
      <c r="A23" s="2" t="s">
        <v>17</v>
      </c>
      <c r="B23" s="3" t="s">
        <v>18</v>
      </c>
      <c r="C23" s="3" t="s">
        <v>12</v>
      </c>
      <c r="D23" s="3" t="s">
        <v>13</v>
      </c>
      <c r="E23" s="3" t="s">
        <v>89</v>
      </c>
      <c r="F23" s="4">
        <v>20.0</v>
      </c>
      <c r="G23" s="3" t="s">
        <v>66</v>
      </c>
      <c r="H23" s="3" t="s">
        <v>83</v>
      </c>
      <c r="I23" s="4" t="s">
        <v>70</v>
      </c>
      <c r="J23" s="3"/>
      <c r="K23" s="4">
        <v>11.0</v>
      </c>
      <c r="L23" s="4">
        <v>23.0</v>
      </c>
      <c r="M23" s="8" t="s">
        <v>86</v>
      </c>
    </row>
    <row r="24">
      <c r="A24" s="2" t="s">
        <v>17</v>
      </c>
      <c r="B24" s="3" t="s">
        <v>18</v>
      </c>
      <c r="C24" s="3" t="s">
        <v>12</v>
      </c>
      <c r="D24" s="3" t="s">
        <v>13</v>
      </c>
      <c r="E24" s="3" t="s">
        <v>91</v>
      </c>
      <c r="F24" s="4">
        <v>20.0</v>
      </c>
      <c r="G24" s="3" t="s">
        <v>20</v>
      </c>
      <c r="H24" s="3" t="s">
        <v>92</v>
      </c>
      <c r="I24" s="4" t="s">
        <v>70</v>
      </c>
      <c r="J24" s="3"/>
      <c r="K24" s="4">
        <v>11.0</v>
      </c>
      <c r="L24" s="4">
        <v>24.0</v>
      </c>
      <c r="M24" s="8" t="s">
        <v>97</v>
      </c>
    </row>
    <row r="25">
      <c r="A25" s="2" t="s">
        <v>17</v>
      </c>
      <c r="B25" s="3" t="s">
        <v>18</v>
      </c>
      <c r="C25" s="3" t="s">
        <v>12</v>
      </c>
      <c r="D25" s="3" t="s">
        <v>13</v>
      </c>
      <c r="E25" s="3" t="s">
        <v>98</v>
      </c>
      <c r="F25" s="4">
        <v>20.0</v>
      </c>
      <c r="G25" s="3" t="s">
        <v>23</v>
      </c>
      <c r="H25" s="3" t="s">
        <v>92</v>
      </c>
      <c r="I25" s="4" t="s">
        <v>70</v>
      </c>
      <c r="J25" s="3"/>
      <c r="K25" s="4">
        <v>11.0</v>
      </c>
      <c r="L25" s="4">
        <v>25.0</v>
      </c>
      <c r="M25" s="8" t="s">
        <v>99</v>
      </c>
    </row>
    <row r="26">
      <c r="A26" s="2" t="s">
        <v>17</v>
      </c>
      <c r="B26" s="3" t="s">
        <v>18</v>
      </c>
      <c r="C26" s="3" t="s">
        <v>12</v>
      </c>
      <c r="D26" s="3" t="s">
        <v>13</v>
      </c>
      <c r="E26" s="3" t="s">
        <v>100</v>
      </c>
      <c r="F26" s="4">
        <v>20.0</v>
      </c>
      <c r="G26" s="3" t="s">
        <v>66</v>
      </c>
      <c r="H26" s="3" t="s">
        <v>92</v>
      </c>
      <c r="I26" s="4" t="s">
        <v>70</v>
      </c>
      <c r="J26" s="3"/>
      <c r="K26" s="4">
        <v>12.0</v>
      </c>
      <c r="L26" s="4">
        <v>1.0</v>
      </c>
      <c r="M26" s="8" t="s">
        <v>101</v>
      </c>
    </row>
    <row r="27">
      <c r="A27" s="2" t="s">
        <v>17</v>
      </c>
      <c r="B27" s="3" t="s">
        <v>18</v>
      </c>
      <c r="C27" s="3" t="s">
        <v>12</v>
      </c>
      <c r="D27" s="3" t="s">
        <v>102</v>
      </c>
      <c r="E27" s="3" t="s">
        <v>19</v>
      </c>
      <c r="F27" s="4">
        <v>20.0</v>
      </c>
      <c r="G27" s="3" t="s">
        <v>20</v>
      </c>
      <c r="H27" s="3" t="s">
        <v>103</v>
      </c>
      <c r="I27" s="12">
        <v>42560.0</v>
      </c>
      <c r="J27" s="3"/>
      <c r="K27" s="4">
        <v>14.0</v>
      </c>
      <c r="L27" s="4">
        <v>92.0</v>
      </c>
      <c r="M27" s="3" t="s">
        <v>104</v>
      </c>
    </row>
    <row r="28">
      <c r="A28" s="2" t="s">
        <v>17</v>
      </c>
      <c r="B28" s="3" t="s">
        <v>18</v>
      </c>
      <c r="C28" s="3" t="s">
        <v>12</v>
      </c>
      <c r="D28" s="3" t="s">
        <v>102</v>
      </c>
      <c r="E28" s="3" t="s">
        <v>43</v>
      </c>
      <c r="F28" s="4">
        <v>20.0</v>
      </c>
      <c r="G28" s="3" t="s">
        <v>23</v>
      </c>
      <c r="H28" s="3" t="s">
        <v>105</v>
      </c>
      <c r="I28" s="12">
        <v>42560.0</v>
      </c>
      <c r="J28" s="3"/>
      <c r="K28" s="4">
        <v>14.0</v>
      </c>
      <c r="L28" s="4">
        <v>93.0</v>
      </c>
      <c r="M28" s="3" t="s">
        <v>104</v>
      </c>
    </row>
    <row r="29">
      <c r="A29" s="2" t="s">
        <v>17</v>
      </c>
      <c r="B29" s="3" t="s">
        <v>18</v>
      </c>
      <c r="C29" s="3" t="s">
        <v>12</v>
      </c>
      <c r="D29" s="3" t="s">
        <v>102</v>
      </c>
      <c r="E29" s="3" t="s">
        <v>47</v>
      </c>
      <c r="F29" s="4">
        <v>20.0</v>
      </c>
      <c r="G29" s="3" t="s">
        <v>66</v>
      </c>
      <c r="H29" s="3" t="s">
        <v>103</v>
      </c>
      <c r="I29" s="12">
        <v>42560.0</v>
      </c>
      <c r="J29" s="3"/>
      <c r="K29" s="4">
        <v>14.0</v>
      </c>
      <c r="L29" s="4">
        <v>94.0</v>
      </c>
      <c r="M29" s="3" t="s">
        <v>104</v>
      </c>
    </row>
    <row r="30">
      <c r="A30" s="2" t="s">
        <v>17</v>
      </c>
      <c r="B30" s="3" t="s">
        <v>64</v>
      </c>
      <c r="C30" s="3" t="s">
        <v>12</v>
      </c>
      <c r="D30" s="3" t="s">
        <v>13</v>
      </c>
      <c r="E30" s="3" t="s">
        <v>19</v>
      </c>
      <c r="F30" s="4">
        <v>20.0</v>
      </c>
      <c r="G30" s="3" t="s">
        <v>107</v>
      </c>
      <c r="H30" s="3"/>
      <c r="I30" s="12">
        <v>43013.0</v>
      </c>
      <c r="J30" s="3"/>
      <c r="K30" s="4">
        <v>15.0</v>
      </c>
      <c r="L30" s="4">
        <v>98.0</v>
      </c>
      <c r="M30" s="8" t="s">
        <v>108</v>
      </c>
    </row>
    <row r="31">
      <c r="A31" s="2" t="s">
        <v>17</v>
      </c>
      <c r="B31" s="3" t="s">
        <v>64</v>
      </c>
      <c r="C31" s="3" t="s">
        <v>12</v>
      </c>
      <c r="D31" s="3" t="s">
        <v>13</v>
      </c>
      <c r="E31" s="3" t="s">
        <v>93</v>
      </c>
      <c r="F31" s="4">
        <v>20.0</v>
      </c>
      <c r="G31" s="3" t="s">
        <v>107</v>
      </c>
      <c r="H31" s="3"/>
      <c r="I31" s="12">
        <v>43013.0</v>
      </c>
      <c r="J31" s="3"/>
      <c r="K31" s="4">
        <v>15.0</v>
      </c>
      <c r="L31" s="4">
        <v>99.0</v>
      </c>
      <c r="M31" s="8" t="s">
        <v>109</v>
      </c>
    </row>
    <row r="32">
      <c r="A32" s="2" t="s">
        <v>17</v>
      </c>
      <c r="B32" s="3" t="s">
        <v>64</v>
      </c>
      <c r="C32" s="3" t="s">
        <v>12</v>
      </c>
      <c r="D32" s="3" t="s">
        <v>58</v>
      </c>
      <c r="E32" s="3" t="s">
        <v>95</v>
      </c>
      <c r="F32" s="4">
        <v>20.0</v>
      </c>
      <c r="G32" s="3" t="s">
        <v>107</v>
      </c>
      <c r="H32" s="3"/>
      <c r="I32" s="12">
        <v>43013.0</v>
      </c>
      <c r="J32" s="3"/>
      <c r="K32" s="4">
        <v>15.0</v>
      </c>
      <c r="L32" s="4">
        <v>100.0</v>
      </c>
      <c r="M32" s="8" t="s">
        <v>110</v>
      </c>
    </row>
    <row r="33">
      <c r="A33" s="2" t="s">
        <v>17</v>
      </c>
      <c r="B33" s="3" t="s">
        <v>64</v>
      </c>
      <c r="C33" s="3" t="s">
        <v>12</v>
      </c>
      <c r="D33" s="3" t="s">
        <v>51</v>
      </c>
      <c r="E33" s="3" t="s">
        <v>95</v>
      </c>
      <c r="F33" s="4">
        <v>20.0</v>
      </c>
      <c r="G33" s="3" t="s">
        <v>107</v>
      </c>
      <c r="H33" s="3"/>
      <c r="I33" s="12">
        <v>43013.0</v>
      </c>
      <c r="J33" s="3"/>
      <c r="K33" s="4">
        <v>16.0</v>
      </c>
      <c r="L33" s="4">
        <v>1.0</v>
      </c>
      <c r="M33" s="8" t="s">
        <v>111</v>
      </c>
    </row>
    <row r="34">
      <c r="A34" s="2" t="s">
        <v>17</v>
      </c>
      <c r="B34" s="3" t="s">
        <v>64</v>
      </c>
      <c r="C34" s="3" t="s">
        <v>12</v>
      </c>
      <c r="D34" s="3" t="s">
        <v>58</v>
      </c>
      <c r="E34" s="3" t="s">
        <v>43</v>
      </c>
      <c r="F34" s="4">
        <v>20.0</v>
      </c>
      <c r="G34" s="3" t="s">
        <v>112</v>
      </c>
      <c r="H34" s="3"/>
      <c r="I34" s="3"/>
      <c r="J34" s="3"/>
      <c r="K34" s="4">
        <v>16.0</v>
      </c>
      <c r="L34" s="4">
        <v>3.0</v>
      </c>
      <c r="M34" s="8" t="s">
        <v>113</v>
      </c>
    </row>
    <row r="35">
      <c r="A35" s="2" t="s">
        <v>17</v>
      </c>
      <c r="B35" s="3" t="s">
        <v>64</v>
      </c>
      <c r="C35" s="3" t="s">
        <v>12</v>
      </c>
      <c r="D35" s="3" t="s">
        <v>58</v>
      </c>
      <c r="E35" s="3" t="s">
        <v>19</v>
      </c>
      <c r="F35" s="4">
        <v>20.0</v>
      </c>
      <c r="G35" s="3" t="s">
        <v>115</v>
      </c>
      <c r="H35" s="3"/>
      <c r="I35" s="3"/>
      <c r="J35" s="3"/>
      <c r="K35" s="4">
        <v>16.0</v>
      </c>
      <c r="L35" s="4">
        <v>2.0</v>
      </c>
      <c r="M35" s="3" t="s">
        <v>116</v>
      </c>
    </row>
    <row r="36">
      <c r="A36" s="2" t="s">
        <v>17</v>
      </c>
      <c r="B36" s="3" t="s">
        <v>64</v>
      </c>
      <c r="C36" s="3" t="s">
        <v>12</v>
      </c>
      <c r="D36" s="3" t="s">
        <v>51</v>
      </c>
      <c r="E36" s="3" t="s">
        <v>117</v>
      </c>
      <c r="F36" s="4">
        <v>20.0</v>
      </c>
      <c r="G36" s="3" t="s">
        <v>115</v>
      </c>
      <c r="H36" s="3"/>
      <c r="I36" s="3"/>
      <c r="J36" s="3"/>
      <c r="K36" s="4">
        <v>16.0</v>
      </c>
      <c r="L36" s="4">
        <v>4.0</v>
      </c>
      <c r="M36" s="3" t="s">
        <v>118</v>
      </c>
    </row>
    <row r="37">
      <c r="A37" s="2" t="s">
        <v>17</v>
      </c>
      <c r="B37" s="3" t="s">
        <v>64</v>
      </c>
      <c r="C37" s="3" t="s">
        <v>12</v>
      </c>
      <c r="D37" s="3" t="s">
        <v>51</v>
      </c>
      <c r="E37" s="3" t="s">
        <v>43</v>
      </c>
      <c r="F37" s="4">
        <v>20.0</v>
      </c>
      <c r="G37" s="3" t="s">
        <v>112</v>
      </c>
      <c r="H37" s="3"/>
      <c r="I37" s="3"/>
      <c r="J37" s="3"/>
      <c r="K37" s="4">
        <v>16.0</v>
      </c>
      <c r="L37" s="4">
        <v>5.0</v>
      </c>
      <c r="M37" s="8" t="s">
        <v>119</v>
      </c>
    </row>
    <row r="38">
      <c r="A38" s="2" t="s">
        <v>17</v>
      </c>
      <c r="B38" s="3" t="s">
        <v>11</v>
      </c>
      <c r="C38" s="3" t="s">
        <v>12</v>
      </c>
      <c r="D38" s="3" t="s">
        <v>13</v>
      </c>
      <c r="E38" s="3" t="s">
        <v>19</v>
      </c>
      <c r="F38" s="4">
        <v>20.0</v>
      </c>
      <c r="G38" s="3" t="s">
        <v>20</v>
      </c>
      <c r="H38" s="3"/>
      <c r="I38" s="4" t="s">
        <v>120</v>
      </c>
      <c r="J38" s="3"/>
      <c r="K38" s="4">
        <v>16.0</v>
      </c>
      <c r="L38" s="4">
        <v>6.0</v>
      </c>
      <c r="M38" s="3" t="s">
        <v>121</v>
      </c>
    </row>
    <row r="39">
      <c r="A39" s="2" t="s">
        <v>17</v>
      </c>
      <c r="B39" s="3" t="s">
        <v>11</v>
      </c>
      <c r="C39" s="3" t="s">
        <v>12</v>
      </c>
      <c r="D39" s="3" t="s">
        <v>13</v>
      </c>
      <c r="E39" s="3" t="s">
        <v>48</v>
      </c>
      <c r="F39" s="4">
        <v>20.0</v>
      </c>
      <c r="G39" s="3" t="s">
        <v>23</v>
      </c>
      <c r="H39" s="3"/>
      <c r="I39" s="4" t="s">
        <v>120</v>
      </c>
      <c r="J39" s="3"/>
      <c r="K39" s="4">
        <v>16.0</v>
      </c>
      <c r="L39" s="4">
        <v>7.0</v>
      </c>
      <c r="M39" s="8" t="s">
        <v>122</v>
      </c>
    </row>
    <row r="40">
      <c r="A40" s="9" t="s">
        <v>17</v>
      </c>
      <c r="B40" s="11" t="s">
        <v>64</v>
      </c>
      <c r="C40" s="3" t="s">
        <v>39</v>
      </c>
      <c r="D40" s="3" t="s">
        <v>40</v>
      </c>
      <c r="E40" s="3" t="s">
        <v>14</v>
      </c>
      <c r="F40" s="4">
        <v>20.0</v>
      </c>
      <c r="G40" s="3" t="s">
        <v>124</v>
      </c>
      <c r="H40" s="3"/>
      <c r="I40" s="4" t="s">
        <v>125</v>
      </c>
      <c r="J40" s="3"/>
      <c r="K40" s="4">
        <v>16.0</v>
      </c>
      <c r="L40" s="4">
        <v>57.0</v>
      </c>
      <c r="M40" s="8" t="s">
        <v>127</v>
      </c>
    </row>
    <row r="41">
      <c r="A41" s="2" t="s">
        <v>17</v>
      </c>
      <c r="B41" s="3" t="s">
        <v>11</v>
      </c>
      <c r="C41" s="3" t="s">
        <v>12</v>
      </c>
      <c r="D41" s="3" t="s">
        <v>13</v>
      </c>
      <c r="E41" s="3" t="s">
        <v>16</v>
      </c>
      <c r="F41" s="4">
        <v>20.0</v>
      </c>
      <c r="G41" s="3" t="s">
        <v>128</v>
      </c>
      <c r="H41" s="3" t="s">
        <v>129</v>
      </c>
      <c r="I41" s="4" t="s">
        <v>125</v>
      </c>
      <c r="J41" s="3"/>
      <c r="K41" s="4">
        <v>16.0</v>
      </c>
      <c r="L41" s="4">
        <v>60.0</v>
      </c>
      <c r="M41" s="8" t="s">
        <v>130</v>
      </c>
    </row>
    <row r="42">
      <c r="A42" s="2" t="s">
        <v>17</v>
      </c>
      <c r="B42" s="3" t="s">
        <v>11</v>
      </c>
      <c r="C42" s="3" t="s">
        <v>12</v>
      </c>
      <c r="D42" s="3" t="s">
        <v>13</v>
      </c>
      <c r="E42" s="3" t="s">
        <v>29</v>
      </c>
      <c r="F42" s="4">
        <v>20.0</v>
      </c>
      <c r="G42" s="3" t="s">
        <v>128</v>
      </c>
      <c r="H42" s="3" t="s">
        <v>131</v>
      </c>
      <c r="I42" s="4" t="s">
        <v>125</v>
      </c>
      <c r="J42" s="3"/>
      <c r="K42" s="4">
        <v>16.0</v>
      </c>
      <c r="L42" s="4">
        <v>61.0</v>
      </c>
      <c r="M42" s="3" t="s">
        <v>132</v>
      </c>
    </row>
    <row r="43">
      <c r="A43" s="2" t="s">
        <v>17</v>
      </c>
      <c r="B43" s="3" t="s">
        <v>11</v>
      </c>
      <c r="C43" s="3" t="s">
        <v>12</v>
      </c>
      <c r="D43" s="3" t="s">
        <v>13</v>
      </c>
      <c r="E43" s="3" t="s">
        <v>31</v>
      </c>
      <c r="F43" s="4">
        <v>20.0</v>
      </c>
      <c r="G43" s="3" t="s">
        <v>128</v>
      </c>
      <c r="H43" s="3" t="s">
        <v>133</v>
      </c>
      <c r="I43" s="4" t="s">
        <v>125</v>
      </c>
      <c r="J43" s="3"/>
      <c r="K43" s="4">
        <v>16.0</v>
      </c>
      <c r="L43" s="4">
        <v>62.0</v>
      </c>
      <c r="M43" s="3" t="s">
        <v>134</v>
      </c>
    </row>
    <row r="44">
      <c r="A44" s="2" t="s">
        <v>17</v>
      </c>
      <c r="B44" s="3" t="s">
        <v>11</v>
      </c>
      <c r="C44" s="3" t="s">
        <v>12</v>
      </c>
      <c r="D44" s="3" t="s">
        <v>13</v>
      </c>
      <c r="E44" s="3" t="s">
        <v>35</v>
      </c>
      <c r="F44" s="4">
        <v>20.0</v>
      </c>
      <c r="G44" s="3" t="s">
        <v>128</v>
      </c>
      <c r="H44" s="3" t="s">
        <v>135</v>
      </c>
      <c r="I44" s="4" t="s">
        <v>125</v>
      </c>
      <c r="J44" s="3"/>
      <c r="K44" s="4">
        <v>16.0</v>
      </c>
      <c r="L44" s="4">
        <v>63.0</v>
      </c>
      <c r="M44" s="3" t="s">
        <v>134</v>
      </c>
    </row>
    <row r="45">
      <c r="A45" s="2" t="s">
        <v>17</v>
      </c>
      <c r="B45" s="3" t="s">
        <v>11</v>
      </c>
      <c r="C45" s="3" t="s">
        <v>12</v>
      </c>
      <c r="D45" s="3" t="s">
        <v>13</v>
      </c>
      <c r="E45" s="3" t="s">
        <v>37</v>
      </c>
      <c r="F45" s="4">
        <v>20.0</v>
      </c>
      <c r="G45" s="3" t="s">
        <v>128</v>
      </c>
      <c r="H45" s="3" t="s">
        <v>136</v>
      </c>
      <c r="I45" s="4" t="s">
        <v>125</v>
      </c>
      <c r="J45" s="3"/>
      <c r="K45" s="4">
        <v>16.0</v>
      </c>
      <c r="L45" s="4">
        <v>64.0</v>
      </c>
      <c r="M45" s="3" t="s">
        <v>132</v>
      </c>
    </row>
    <row r="46">
      <c r="A46" s="2" t="s">
        <v>17</v>
      </c>
      <c r="B46" s="3" t="s">
        <v>11</v>
      </c>
      <c r="C46" s="3" t="s">
        <v>39</v>
      </c>
      <c r="D46" s="3" t="s">
        <v>40</v>
      </c>
      <c r="E46" s="3" t="s">
        <v>16</v>
      </c>
      <c r="F46" s="4">
        <v>20.0</v>
      </c>
      <c r="G46" s="3" t="s">
        <v>128</v>
      </c>
      <c r="H46" s="3" t="s">
        <v>129</v>
      </c>
      <c r="I46" s="4" t="s">
        <v>125</v>
      </c>
      <c r="J46" s="3"/>
      <c r="K46" s="4">
        <v>16.0</v>
      </c>
      <c r="L46" s="4">
        <v>65.0</v>
      </c>
      <c r="M46" s="8" t="s">
        <v>137</v>
      </c>
    </row>
    <row r="47">
      <c r="A47" s="2" t="s">
        <v>17</v>
      </c>
      <c r="B47" s="3" t="s">
        <v>11</v>
      </c>
      <c r="C47" s="3" t="s">
        <v>39</v>
      </c>
      <c r="D47" s="3" t="s">
        <v>40</v>
      </c>
      <c r="E47" s="3" t="s">
        <v>29</v>
      </c>
      <c r="F47" s="4">
        <v>20.0</v>
      </c>
      <c r="G47" s="3" t="s">
        <v>128</v>
      </c>
      <c r="H47" s="3" t="s">
        <v>131</v>
      </c>
      <c r="I47" s="4" t="s">
        <v>125</v>
      </c>
      <c r="J47" s="3"/>
      <c r="K47" s="4">
        <v>16.0</v>
      </c>
      <c r="L47" s="4">
        <v>66.0</v>
      </c>
      <c r="M47" s="8" t="s">
        <v>138</v>
      </c>
    </row>
    <row r="48">
      <c r="A48" s="2" t="s">
        <v>17</v>
      </c>
      <c r="B48" s="3" t="s">
        <v>11</v>
      </c>
      <c r="C48" s="3" t="s">
        <v>39</v>
      </c>
      <c r="D48" s="3" t="s">
        <v>40</v>
      </c>
      <c r="E48" s="3" t="s">
        <v>31</v>
      </c>
      <c r="F48" s="4">
        <v>20.0</v>
      </c>
      <c r="G48" s="3" t="s">
        <v>128</v>
      </c>
      <c r="H48" s="3" t="s">
        <v>133</v>
      </c>
      <c r="I48" s="4" t="s">
        <v>125</v>
      </c>
      <c r="J48" s="3"/>
      <c r="K48" s="4">
        <v>16.0</v>
      </c>
      <c r="L48" s="4">
        <v>67.0</v>
      </c>
      <c r="M48" s="8" t="s">
        <v>139</v>
      </c>
    </row>
    <row r="49">
      <c r="A49" s="2" t="s">
        <v>17</v>
      </c>
      <c r="B49" s="3" t="s">
        <v>11</v>
      </c>
      <c r="C49" s="3" t="s">
        <v>39</v>
      </c>
      <c r="D49" s="3" t="s">
        <v>40</v>
      </c>
      <c r="E49" s="3" t="s">
        <v>35</v>
      </c>
      <c r="F49" s="4">
        <v>20.0</v>
      </c>
      <c r="G49" s="3" t="s">
        <v>128</v>
      </c>
      <c r="H49" s="3" t="s">
        <v>135</v>
      </c>
      <c r="I49" s="4" t="s">
        <v>125</v>
      </c>
      <c r="J49" s="3"/>
      <c r="K49" s="4">
        <v>16.0</v>
      </c>
      <c r="L49" s="4">
        <v>68.0</v>
      </c>
      <c r="M49" s="3" t="s">
        <v>140</v>
      </c>
      <c r="N49" s="3"/>
      <c r="O49" s="3"/>
      <c r="P49" s="3"/>
      <c r="Q49" s="3"/>
      <c r="R49" s="3"/>
      <c r="S49" s="3"/>
      <c r="T49" s="3"/>
      <c r="U49" s="3"/>
      <c r="V49" s="3"/>
      <c r="W49" s="3"/>
      <c r="X49" s="3"/>
      <c r="Y49" s="3"/>
      <c r="Z49" s="3"/>
      <c r="AA49" s="3"/>
      <c r="AB49" s="3"/>
      <c r="AC49" s="3"/>
    </row>
    <row r="50">
      <c r="A50" s="2" t="s">
        <v>17</v>
      </c>
      <c r="B50" s="3" t="s">
        <v>11</v>
      </c>
      <c r="C50" s="3" t="s">
        <v>39</v>
      </c>
      <c r="D50" s="3" t="s">
        <v>40</v>
      </c>
      <c r="E50" s="3" t="s">
        <v>37</v>
      </c>
      <c r="F50" s="4">
        <v>20.0</v>
      </c>
      <c r="G50" s="3" t="s">
        <v>128</v>
      </c>
      <c r="H50" s="3" t="s">
        <v>136</v>
      </c>
      <c r="I50" s="4" t="s">
        <v>125</v>
      </c>
      <c r="J50" s="3"/>
      <c r="K50" s="4">
        <v>16.0</v>
      </c>
      <c r="L50" s="4">
        <v>69.0</v>
      </c>
      <c r="M50" s="3" t="s">
        <v>140</v>
      </c>
      <c r="N50" s="3"/>
      <c r="O50" s="3"/>
      <c r="P50" s="3"/>
      <c r="Q50" s="3"/>
      <c r="R50" s="3"/>
      <c r="S50" s="3"/>
      <c r="T50" s="3"/>
      <c r="U50" s="3"/>
      <c r="V50" s="3"/>
      <c r="W50" s="3"/>
      <c r="X50" s="3"/>
      <c r="Y50" s="3"/>
      <c r="Z50" s="3"/>
      <c r="AA50" s="3"/>
      <c r="AB50" s="3"/>
      <c r="AC50" s="3"/>
    </row>
    <row r="51">
      <c r="A51" s="2" t="s">
        <v>17</v>
      </c>
      <c r="B51" s="3" t="s">
        <v>64</v>
      </c>
      <c r="C51" s="3" t="s">
        <v>12</v>
      </c>
      <c r="D51" s="3" t="s">
        <v>13</v>
      </c>
      <c r="E51" s="3" t="s">
        <v>16</v>
      </c>
      <c r="F51" s="4">
        <v>20.0</v>
      </c>
      <c r="G51" s="3" t="s">
        <v>128</v>
      </c>
      <c r="H51" s="3" t="s">
        <v>129</v>
      </c>
      <c r="I51" s="4" t="s">
        <v>125</v>
      </c>
      <c r="J51" s="3"/>
      <c r="K51" s="4">
        <v>16.0</v>
      </c>
      <c r="L51" s="4">
        <v>70.0</v>
      </c>
      <c r="M51" s="8" t="s">
        <v>141</v>
      </c>
      <c r="N51" s="3"/>
      <c r="O51" s="3"/>
      <c r="P51" s="3"/>
      <c r="Q51" s="3"/>
      <c r="R51" s="3"/>
      <c r="S51" s="3"/>
      <c r="T51" s="3"/>
      <c r="U51" s="3"/>
      <c r="V51" s="3"/>
      <c r="W51" s="3"/>
      <c r="X51" s="3"/>
      <c r="Y51" s="3"/>
      <c r="Z51" s="3"/>
      <c r="AA51" s="3"/>
      <c r="AB51" s="3"/>
      <c r="AC51" s="3"/>
    </row>
    <row r="52">
      <c r="A52" s="2" t="s">
        <v>17</v>
      </c>
      <c r="B52" s="3" t="s">
        <v>64</v>
      </c>
      <c r="C52" s="3" t="s">
        <v>12</v>
      </c>
      <c r="D52" s="3" t="s">
        <v>13</v>
      </c>
      <c r="E52" s="3" t="s">
        <v>29</v>
      </c>
      <c r="F52" s="4">
        <v>20.0</v>
      </c>
      <c r="G52" s="3" t="s">
        <v>128</v>
      </c>
      <c r="H52" s="3" t="s">
        <v>131</v>
      </c>
      <c r="I52" s="4" t="s">
        <v>125</v>
      </c>
      <c r="J52" s="3"/>
      <c r="K52" s="4">
        <v>16.0</v>
      </c>
      <c r="L52" s="4">
        <v>71.0</v>
      </c>
      <c r="M52" s="3" t="s">
        <v>142</v>
      </c>
    </row>
    <row r="53">
      <c r="A53" s="2" t="s">
        <v>17</v>
      </c>
      <c r="B53" s="3" t="s">
        <v>64</v>
      </c>
      <c r="C53" s="3" t="s">
        <v>12</v>
      </c>
      <c r="D53" s="3" t="s">
        <v>13</v>
      </c>
      <c r="E53" s="3" t="s">
        <v>31</v>
      </c>
      <c r="F53" s="4">
        <v>20.0</v>
      </c>
      <c r="G53" s="3" t="s">
        <v>128</v>
      </c>
      <c r="H53" s="3" t="s">
        <v>133</v>
      </c>
      <c r="I53" s="4" t="s">
        <v>125</v>
      </c>
      <c r="J53" s="3"/>
      <c r="K53" s="4">
        <v>16.0</v>
      </c>
      <c r="L53" s="4">
        <v>72.0</v>
      </c>
      <c r="M53" s="3" t="s">
        <v>143</v>
      </c>
    </row>
    <row r="54">
      <c r="A54" s="2" t="s">
        <v>17</v>
      </c>
      <c r="B54" s="3" t="s">
        <v>64</v>
      </c>
      <c r="C54" s="3" t="s">
        <v>12</v>
      </c>
      <c r="D54" s="3" t="s">
        <v>13</v>
      </c>
      <c r="E54" s="3" t="s">
        <v>35</v>
      </c>
      <c r="F54" s="4">
        <v>20.0</v>
      </c>
      <c r="G54" s="3" t="s">
        <v>128</v>
      </c>
      <c r="H54" s="3" t="s">
        <v>135</v>
      </c>
      <c r="I54" s="4" t="s">
        <v>125</v>
      </c>
      <c r="J54" s="3"/>
      <c r="K54" s="4">
        <v>16.0</v>
      </c>
      <c r="L54" s="4">
        <v>73.0</v>
      </c>
      <c r="M54" s="8" t="s">
        <v>144</v>
      </c>
    </row>
    <row r="55">
      <c r="A55" s="2" t="s">
        <v>17</v>
      </c>
      <c r="B55" s="3" t="s">
        <v>64</v>
      </c>
      <c r="C55" s="3" t="s">
        <v>12</v>
      </c>
      <c r="D55" s="3" t="s">
        <v>13</v>
      </c>
      <c r="E55" s="3" t="s">
        <v>37</v>
      </c>
      <c r="F55" s="4">
        <v>20.0</v>
      </c>
      <c r="G55" s="3" t="s">
        <v>128</v>
      </c>
      <c r="H55" s="3" t="s">
        <v>136</v>
      </c>
      <c r="I55" s="4" t="s">
        <v>125</v>
      </c>
      <c r="J55" s="3"/>
      <c r="K55" s="4">
        <v>16.0</v>
      </c>
      <c r="L55" s="4">
        <v>74.0</v>
      </c>
      <c r="M55" s="8" t="s">
        <v>145</v>
      </c>
    </row>
    <row r="56">
      <c r="A56" s="2" t="s">
        <v>17</v>
      </c>
      <c r="B56" s="3" t="s">
        <v>64</v>
      </c>
      <c r="C56" s="3" t="s">
        <v>39</v>
      </c>
      <c r="D56" s="3" t="s">
        <v>40</v>
      </c>
      <c r="E56" s="3" t="s">
        <v>16</v>
      </c>
      <c r="F56" s="4">
        <v>20.0</v>
      </c>
      <c r="G56" s="3" t="s">
        <v>128</v>
      </c>
      <c r="H56" s="3" t="s">
        <v>129</v>
      </c>
      <c r="I56" s="4" t="s">
        <v>125</v>
      </c>
      <c r="J56" s="3"/>
      <c r="K56" s="4">
        <v>16.0</v>
      </c>
      <c r="L56" s="4">
        <v>75.0</v>
      </c>
      <c r="M56" s="8" t="s">
        <v>146</v>
      </c>
    </row>
    <row r="57">
      <c r="A57" s="2" t="s">
        <v>17</v>
      </c>
      <c r="B57" s="3" t="s">
        <v>64</v>
      </c>
      <c r="C57" s="3" t="s">
        <v>39</v>
      </c>
      <c r="D57" s="3" t="s">
        <v>40</v>
      </c>
      <c r="E57" s="3" t="s">
        <v>29</v>
      </c>
      <c r="F57" s="4">
        <v>20.0</v>
      </c>
      <c r="G57" s="3" t="s">
        <v>128</v>
      </c>
      <c r="H57" s="3" t="s">
        <v>131</v>
      </c>
      <c r="I57" s="4" t="s">
        <v>125</v>
      </c>
      <c r="J57" s="3"/>
      <c r="K57" s="4">
        <v>16.0</v>
      </c>
      <c r="L57" s="4">
        <v>76.0</v>
      </c>
      <c r="M57" s="8" t="s">
        <v>147</v>
      </c>
    </row>
    <row r="58">
      <c r="A58" s="2" t="s">
        <v>17</v>
      </c>
      <c r="B58" s="3" t="s">
        <v>64</v>
      </c>
      <c r="C58" s="3" t="s">
        <v>39</v>
      </c>
      <c r="D58" s="3" t="s">
        <v>40</v>
      </c>
      <c r="E58" s="3" t="s">
        <v>31</v>
      </c>
      <c r="F58" s="4">
        <v>20.0</v>
      </c>
      <c r="G58" s="3" t="s">
        <v>128</v>
      </c>
      <c r="H58" s="3" t="s">
        <v>133</v>
      </c>
      <c r="I58" s="4" t="s">
        <v>125</v>
      </c>
      <c r="J58" s="3"/>
      <c r="K58" s="4">
        <v>16.0</v>
      </c>
      <c r="L58" s="4">
        <v>77.0</v>
      </c>
      <c r="M58" s="9" t="s">
        <v>148</v>
      </c>
    </row>
    <row r="59">
      <c r="A59" s="2" t="s">
        <v>17</v>
      </c>
      <c r="B59" s="3" t="s">
        <v>64</v>
      </c>
      <c r="C59" s="3" t="s">
        <v>39</v>
      </c>
      <c r="D59" s="3" t="s">
        <v>40</v>
      </c>
      <c r="E59" s="3" t="s">
        <v>35</v>
      </c>
      <c r="F59" s="4">
        <v>20.0</v>
      </c>
      <c r="G59" s="3" t="s">
        <v>128</v>
      </c>
      <c r="H59" s="3" t="s">
        <v>135</v>
      </c>
      <c r="I59" s="4" t="s">
        <v>125</v>
      </c>
      <c r="J59" s="3"/>
      <c r="K59" s="4">
        <v>16.0</v>
      </c>
      <c r="L59" s="4">
        <v>78.0</v>
      </c>
      <c r="M59" s="8" t="s">
        <v>151</v>
      </c>
    </row>
    <row r="60">
      <c r="A60" s="2" t="s">
        <v>17</v>
      </c>
      <c r="B60" s="3" t="s">
        <v>64</v>
      </c>
      <c r="C60" s="3" t="s">
        <v>39</v>
      </c>
      <c r="D60" s="3" t="s">
        <v>40</v>
      </c>
      <c r="E60" s="3" t="s">
        <v>37</v>
      </c>
      <c r="F60" s="4">
        <v>20.0</v>
      </c>
      <c r="G60" s="3" t="s">
        <v>128</v>
      </c>
      <c r="H60" s="3" t="s">
        <v>136</v>
      </c>
      <c r="I60" s="4" t="s">
        <v>125</v>
      </c>
      <c r="J60" s="3"/>
      <c r="K60" s="4">
        <v>16.0</v>
      </c>
      <c r="L60" s="4">
        <v>79.0</v>
      </c>
      <c r="M60" s="8" t="s">
        <v>153</v>
      </c>
    </row>
    <row r="61">
      <c r="A61" s="2" t="s">
        <v>17</v>
      </c>
      <c r="B61" s="3" t="s">
        <v>11</v>
      </c>
      <c r="C61" s="3" t="s">
        <v>12</v>
      </c>
      <c r="D61" s="3" t="s">
        <v>13</v>
      </c>
      <c r="E61" s="3" t="s">
        <v>14</v>
      </c>
      <c r="F61" s="4">
        <v>20.0</v>
      </c>
      <c r="G61" s="3" t="s">
        <v>156</v>
      </c>
      <c r="H61" s="3" t="s">
        <v>157</v>
      </c>
      <c r="I61" s="4" t="s">
        <v>158</v>
      </c>
      <c r="J61" s="3"/>
      <c r="K61" s="4">
        <v>16.0</v>
      </c>
      <c r="L61" s="4">
        <v>80.0</v>
      </c>
      <c r="M61" s="3" t="s">
        <v>159</v>
      </c>
    </row>
    <row r="62">
      <c r="A62" s="2" t="s">
        <v>17</v>
      </c>
      <c r="B62" s="3" t="s">
        <v>11</v>
      </c>
      <c r="C62" s="3" t="s">
        <v>12</v>
      </c>
      <c r="D62" s="3" t="s">
        <v>13</v>
      </c>
      <c r="E62" s="3" t="s">
        <v>30</v>
      </c>
      <c r="F62" s="4">
        <v>20.0</v>
      </c>
      <c r="G62" s="3" t="s">
        <v>156</v>
      </c>
      <c r="H62" s="3" t="s">
        <v>133</v>
      </c>
      <c r="I62" s="4" t="s">
        <v>158</v>
      </c>
      <c r="J62" s="3"/>
      <c r="K62" s="4">
        <v>16.0</v>
      </c>
      <c r="L62" s="4">
        <v>81.0</v>
      </c>
      <c r="M62" s="3" t="s">
        <v>160</v>
      </c>
    </row>
    <row r="63">
      <c r="A63" s="2" t="s">
        <v>17</v>
      </c>
      <c r="B63" s="3" t="s">
        <v>11</v>
      </c>
      <c r="C63" s="3" t="s">
        <v>12</v>
      </c>
      <c r="D63" s="3" t="s">
        <v>13</v>
      </c>
      <c r="E63" s="3" t="s">
        <v>34</v>
      </c>
      <c r="F63" s="4">
        <v>20.0</v>
      </c>
      <c r="G63" s="3" t="s">
        <v>156</v>
      </c>
      <c r="H63" s="3" t="s">
        <v>135</v>
      </c>
      <c r="I63" s="4" t="s">
        <v>158</v>
      </c>
      <c r="J63" s="3"/>
      <c r="K63" s="4">
        <v>16.0</v>
      </c>
      <c r="L63" s="4">
        <v>82.0</v>
      </c>
      <c r="M63" s="8" t="s">
        <v>161</v>
      </c>
    </row>
    <row r="64">
      <c r="A64" s="2" t="s">
        <v>17</v>
      </c>
      <c r="B64" s="3" t="s">
        <v>11</v>
      </c>
      <c r="C64" s="3" t="s">
        <v>12</v>
      </c>
      <c r="D64" s="3" t="s">
        <v>13</v>
      </c>
      <c r="E64" s="3" t="s">
        <v>41</v>
      </c>
      <c r="F64" s="4">
        <v>20.0</v>
      </c>
      <c r="G64" s="3" t="s">
        <v>156</v>
      </c>
      <c r="H64" s="3" t="s">
        <v>136</v>
      </c>
      <c r="I64" s="4" t="s">
        <v>158</v>
      </c>
      <c r="J64" s="3"/>
      <c r="K64" s="4">
        <v>16.0</v>
      </c>
      <c r="L64" s="4">
        <v>83.0</v>
      </c>
      <c r="M64" s="3" t="s">
        <v>162</v>
      </c>
    </row>
    <row r="65">
      <c r="A65" s="2" t="s">
        <v>17</v>
      </c>
      <c r="B65" s="3" t="s">
        <v>11</v>
      </c>
      <c r="C65" s="3" t="s">
        <v>12</v>
      </c>
      <c r="D65" s="3" t="s">
        <v>13</v>
      </c>
      <c r="E65" s="3" t="s">
        <v>44</v>
      </c>
      <c r="F65" s="4">
        <v>20.0</v>
      </c>
      <c r="G65" s="3" t="s">
        <v>156</v>
      </c>
      <c r="H65" s="3" t="s">
        <v>163</v>
      </c>
      <c r="I65" s="4" t="s">
        <v>158</v>
      </c>
      <c r="J65" s="3"/>
      <c r="K65" s="4">
        <v>16.0</v>
      </c>
      <c r="L65" s="4">
        <v>84.0</v>
      </c>
      <c r="M65" s="8" t="s">
        <v>164</v>
      </c>
    </row>
    <row r="66">
      <c r="A66" s="2" t="s">
        <v>17</v>
      </c>
      <c r="B66" s="3" t="s">
        <v>64</v>
      </c>
      <c r="C66" s="3" t="s">
        <v>12</v>
      </c>
      <c r="D66" s="3" t="s">
        <v>13</v>
      </c>
      <c r="E66" s="3" t="s">
        <v>14</v>
      </c>
      <c r="F66" s="4">
        <v>20.0</v>
      </c>
      <c r="G66" s="3" t="s">
        <v>156</v>
      </c>
      <c r="H66" s="3" t="s">
        <v>157</v>
      </c>
      <c r="I66" s="4" t="s">
        <v>158</v>
      </c>
      <c r="J66" s="3"/>
      <c r="K66" s="4">
        <v>16.0</v>
      </c>
      <c r="L66" s="4">
        <v>85.0</v>
      </c>
      <c r="M66" s="3" t="s">
        <v>166</v>
      </c>
    </row>
    <row r="67">
      <c r="A67" s="2" t="s">
        <v>17</v>
      </c>
      <c r="B67" s="3" t="s">
        <v>64</v>
      </c>
      <c r="C67" s="3" t="s">
        <v>12</v>
      </c>
      <c r="D67" s="3" t="s">
        <v>13</v>
      </c>
      <c r="E67" s="3" t="s">
        <v>30</v>
      </c>
      <c r="F67" s="4">
        <v>20.0</v>
      </c>
      <c r="G67" s="3" t="s">
        <v>156</v>
      </c>
      <c r="H67" s="3" t="s">
        <v>133</v>
      </c>
      <c r="I67" s="4" t="s">
        <v>158</v>
      </c>
      <c r="J67" s="3"/>
      <c r="K67" s="4">
        <v>16.0</v>
      </c>
      <c r="L67" s="4">
        <v>86.0</v>
      </c>
      <c r="M67" s="8" t="s">
        <v>167</v>
      </c>
    </row>
    <row r="68">
      <c r="A68" s="2" t="s">
        <v>17</v>
      </c>
      <c r="B68" s="3" t="s">
        <v>64</v>
      </c>
      <c r="C68" s="3" t="s">
        <v>12</v>
      </c>
      <c r="D68" s="3" t="s">
        <v>13</v>
      </c>
      <c r="E68" s="3" t="s">
        <v>34</v>
      </c>
      <c r="F68" s="4">
        <v>20.0</v>
      </c>
      <c r="G68" s="3" t="s">
        <v>156</v>
      </c>
      <c r="H68" s="3" t="s">
        <v>135</v>
      </c>
      <c r="I68" s="4" t="s">
        <v>158</v>
      </c>
      <c r="J68" s="3"/>
      <c r="K68" s="4">
        <v>16.0</v>
      </c>
      <c r="L68" s="4">
        <v>87.0</v>
      </c>
      <c r="M68" s="3" t="s">
        <v>168</v>
      </c>
    </row>
    <row r="69">
      <c r="A69" s="2" t="s">
        <v>17</v>
      </c>
      <c r="B69" s="3" t="s">
        <v>64</v>
      </c>
      <c r="C69" s="3" t="s">
        <v>12</v>
      </c>
      <c r="D69" s="3" t="s">
        <v>13</v>
      </c>
      <c r="E69" s="3" t="s">
        <v>41</v>
      </c>
      <c r="F69" s="4">
        <v>20.0</v>
      </c>
      <c r="G69" s="3" t="s">
        <v>156</v>
      </c>
      <c r="H69" s="3" t="s">
        <v>136</v>
      </c>
      <c r="I69" s="4" t="s">
        <v>158</v>
      </c>
      <c r="J69" s="3"/>
      <c r="K69" s="4">
        <v>16.0</v>
      </c>
      <c r="L69" s="4">
        <v>88.0</v>
      </c>
      <c r="M69" s="3" t="s">
        <v>169</v>
      </c>
    </row>
    <row r="70">
      <c r="A70" s="2" t="s">
        <v>17</v>
      </c>
      <c r="B70" s="3" t="s">
        <v>64</v>
      </c>
      <c r="C70" s="3" t="s">
        <v>12</v>
      </c>
      <c r="D70" s="3" t="s">
        <v>13</v>
      </c>
      <c r="E70" s="3" t="s">
        <v>44</v>
      </c>
      <c r="F70" s="4">
        <v>20.0</v>
      </c>
      <c r="G70" s="3" t="s">
        <v>156</v>
      </c>
      <c r="H70" s="3" t="s">
        <v>163</v>
      </c>
      <c r="I70" s="4" t="s">
        <v>158</v>
      </c>
      <c r="J70" s="3"/>
      <c r="K70" s="4">
        <v>16.0</v>
      </c>
      <c r="L70" s="4">
        <v>89.0</v>
      </c>
      <c r="M70" s="3" t="s">
        <v>170</v>
      </c>
    </row>
    <row r="71">
      <c r="A71" s="9" t="s">
        <v>17</v>
      </c>
      <c r="B71" s="11" t="s">
        <v>11</v>
      </c>
      <c r="C71" s="3" t="s">
        <v>12</v>
      </c>
      <c r="D71" s="3" t="s">
        <v>58</v>
      </c>
      <c r="E71" s="3" t="s">
        <v>19</v>
      </c>
      <c r="F71" s="9">
        <v>20.0</v>
      </c>
      <c r="G71" s="3" t="s">
        <v>171</v>
      </c>
      <c r="H71" s="3"/>
      <c r="I71" s="4" t="s">
        <v>172</v>
      </c>
      <c r="J71" s="3"/>
      <c r="K71" s="4">
        <v>16.0</v>
      </c>
      <c r="L71" s="4">
        <v>96.0</v>
      </c>
      <c r="M71" s="13" t="s">
        <v>173</v>
      </c>
    </row>
    <row r="72">
      <c r="A72" s="9" t="s">
        <v>17</v>
      </c>
      <c r="B72" s="3" t="s">
        <v>64</v>
      </c>
      <c r="C72" s="3" t="s">
        <v>12</v>
      </c>
      <c r="D72" s="3" t="s">
        <v>13</v>
      </c>
      <c r="E72" s="3" t="s">
        <v>88</v>
      </c>
      <c r="F72" s="9">
        <v>20.0</v>
      </c>
      <c r="G72" s="3" t="s">
        <v>171</v>
      </c>
      <c r="H72" s="3"/>
      <c r="I72" s="4" t="s">
        <v>172</v>
      </c>
      <c r="J72" s="3"/>
      <c r="K72" s="4">
        <v>16.0</v>
      </c>
      <c r="L72" s="4">
        <v>97.0</v>
      </c>
      <c r="M72" s="13" t="s">
        <v>174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2</v>
      </c>
      <c r="C1" s="1" t="s">
        <v>3</v>
      </c>
      <c r="D1" s="1" t="s">
        <v>2</v>
      </c>
      <c r="E1" s="1"/>
      <c r="F1" s="1" t="s">
        <v>4</v>
      </c>
      <c r="G1" s="1" t="s">
        <v>6</v>
      </c>
      <c r="H1" s="5"/>
      <c r="I1" s="1" t="s">
        <v>7</v>
      </c>
      <c r="J1" s="7" t="s">
        <v>15</v>
      </c>
      <c r="K1" s="1" t="s">
        <v>9</v>
      </c>
      <c r="L1" s="1" t="s">
        <v>10</v>
      </c>
      <c r="M1" s="5"/>
      <c r="N1" s="5"/>
      <c r="O1" s="5"/>
      <c r="P1" s="5"/>
      <c r="Q1" s="5"/>
      <c r="R1" s="5"/>
      <c r="S1" s="5"/>
      <c r="T1" s="5"/>
      <c r="U1" s="5"/>
      <c r="V1" s="5"/>
      <c r="W1" s="5"/>
      <c r="X1" s="5"/>
      <c r="Y1" s="5"/>
      <c r="Z1" s="5"/>
      <c r="AA1" s="5"/>
      <c r="AB1" s="5"/>
      <c r="AC1" s="5"/>
      <c r="AD1" s="5"/>
      <c r="AE1" s="5"/>
    </row>
    <row r="2">
      <c r="A2" s="3" t="s">
        <v>11</v>
      </c>
      <c r="B2" s="3" t="s">
        <v>12</v>
      </c>
      <c r="C2" s="3" t="s">
        <v>13</v>
      </c>
      <c r="D2" s="3" t="s">
        <v>16</v>
      </c>
      <c r="E2" s="3"/>
      <c r="F2" s="3"/>
      <c r="I2" s="9">
        <v>6.0</v>
      </c>
      <c r="J2" s="9">
        <v>27.0</v>
      </c>
      <c r="K2">
        <f t="shared" ref="K2:K43" si="1">SUM(I2:J2)</f>
        <v>33</v>
      </c>
    </row>
    <row r="3">
      <c r="A3" s="3" t="s">
        <v>11</v>
      </c>
      <c r="B3" s="3" t="s">
        <v>12</v>
      </c>
      <c r="C3" s="3" t="s">
        <v>13</v>
      </c>
      <c r="D3" s="3" t="s">
        <v>29</v>
      </c>
      <c r="E3" s="3"/>
      <c r="F3" s="3"/>
      <c r="I3" s="9">
        <v>3.0</v>
      </c>
      <c r="J3" s="9">
        <v>23.0</v>
      </c>
      <c r="K3">
        <f t="shared" si="1"/>
        <v>26</v>
      </c>
    </row>
    <row r="4">
      <c r="A4" s="3" t="s">
        <v>11</v>
      </c>
      <c r="B4" s="3" t="s">
        <v>12</v>
      </c>
      <c r="C4" s="3" t="s">
        <v>13</v>
      </c>
      <c r="D4" s="3" t="s">
        <v>31</v>
      </c>
      <c r="E4" s="2" t="s">
        <v>32</v>
      </c>
      <c r="F4" s="3"/>
      <c r="I4" s="9">
        <v>0.0</v>
      </c>
      <c r="J4" s="9">
        <v>8.0</v>
      </c>
      <c r="K4">
        <f t="shared" si="1"/>
        <v>8</v>
      </c>
    </row>
    <row r="5">
      <c r="A5" s="3" t="s">
        <v>11</v>
      </c>
      <c r="B5" s="3" t="s">
        <v>12</v>
      </c>
      <c r="C5" s="3" t="s">
        <v>13</v>
      </c>
      <c r="D5" s="3" t="s">
        <v>35</v>
      </c>
      <c r="E5" s="3"/>
      <c r="F5" s="3"/>
      <c r="I5" s="9">
        <v>3.0</v>
      </c>
      <c r="J5" s="9">
        <v>31.0</v>
      </c>
      <c r="K5">
        <f t="shared" si="1"/>
        <v>34</v>
      </c>
      <c r="L5" s="9" t="s">
        <v>36</v>
      </c>
    </row>
    <row r="6">
      <c r="A6" s="3" t="s">
        <v>11</v>
      </c>
      <c r="B6" s="3" t="s">
        <v>12</v>
      </c>
      <c r="C6" s="3" t="s">
        <v>13</v>
      </c>
      <c r="D6" s="3" t="s">
        <v>37</v>
      </c>
      <c r="E6" s="3"/>
      <c r="F6" s="3"/>
      <c r="I6" s="9">
        <v>0.0</v>
      </c>
      <c r="J6" s="9">
        <v>16.0</v>
      </c>
      <c r="K6">
        <f t="shared" si="1"/>
        <v>16</v>
      </c>
    </row>
    <row r="7">
      <c r="A7" s="3" t="s">
        <v>11</v>
      </c>
      <c r="B7" s="3" t="s">
        <v>39</v>
      </c>
      <c r="C7" s="3" t="s">
        <v>40</v>
      </c>
      <c r="D7" s="3" t="s">
        <v>16</v>
      </c>
      <c r="E7" s="3"/>
      <c r="F7" s="3"/>
      <c r="I7" s="9">
        <v>1.0</v>
      </c>
      <c r="J7" s="9">
        <v>4.0</v>
      </c>
      <c r="K7">
        <f t="shared" si="1"/>
        <v>5</v>
      </c>
    </row>
    <row r="8">
      <c r="A8" s="3" t="s">
        <v>11</v>
      </c>
      <c r="B8" s="3" t="s">
        <v>39</v>
      </c>
      <c r="C8" s="3" t="s">
        <v>40</v>
      </c>
      <c r="D8" s="3" t="s">
        <v>29</v>
      </c>
      <c r="E8" s="3"/>
      <c r="F8" s="3"/>
      <c r="I8" s="9">
        <v>0.0</v>
      </c>
      <c r="J8" s="9">
        <v>4.0</v>
      </c>
      <c r="K8">
        <f t="shared" si="1"/>
        <v>4</v>
      </c>
    </row>
    <row r="9">
      <c r="A9" s="3" t="s">
        <v>11</v>
      </c>
      <c r="B9" s="3" t="s">
        <v>39</v>
      </c>
      <c r="C9" s="3" t="s">
        <v>40</v>
      </c>
      <c r="D9" s="3" t="s">
        <v>31</v>
      </c>
      <c r="E9" s="3"/>
      <c r="F9" s="3"/>
      <c r="H9" s="10"/>
      <c r="I9" s="2">
        <v>0.0</v>
      </c>
      <c r="J9" s="2">
        <v>12.0</v>
      </c>
      <c r="K9">
        <f t="shared" si="1"/>
        <v>12</v>
      </c>
      <c r="L9" s="3"/>
      <c r="M9" s="10"/>
      <c r="N9" s="10"/>
      <c r="O9" s="11"/>
      <c r="P9" s="3"/>
      <c r="Q9" s="3"/>
      <c r="R9" s="3"/>
      <c r="S9" s="3"/>
      <c r="T9" s="3"/>
      <c r="U9" s="3"/>
      <c r="V9" s="3"/>
      <c r="W9" s="3"/>
      <c r="X9" s="3"/>
      <c r="Y9" s="3"/>
      <c r="Z9" s="3"/>
      <c r="AA9" s="3"/>
      <c r="AB9" s="3"/>
      <c r="AC9" s="3"/>
      <c r="AD9" s="3"/>
      <c r="AE9" s="3"/>
    </row>
    <row r="10">
      <c r="A10" s="3" t="s">
        <v>11</v>
      </c>
      <c r="B10" s="3" t="s">
        <v>39</v>
      </c>
      <c r="C10" s="3" t="s">
        <v>40</v>
      </c>
      <c r="D10" s="3" t="s">
        <v>35</v>
      </c>
      <c r="E10" s="3"/>
      <c r="F10" s="3"/>
      <c r="I10" s="9">
        <v>1.0</v>
      </c>
      <c r="J10" s="9">
        <v>13.0</v>
      </c>
      <c r="K10">
        <f t="shared" si="1"/>
        <v>14</v>
      </c>
    </row>
    <row r="11">
      <c r="A11" s="3" t="s">
        <v>11</v>
      </c>
      <c r="B11" s="3" t="s">
        <v>39</v>
      </c>
      <c r="C11" s="3" t="s">
        <v>40</v>
      </c>
      <c r="D11" s="3" t="s">
        <v>37</v>
      </c>
      <c r="E11" s="3"/>
      <c r="F11" s="3"/>
      <c r="I11" s="9">
        <v>1.0</v>
      </c>
      <c r="J11" s="9">
        <v>13.0</v>
      </c>
      <c r="K11">
        <f t="shared" si="1"/>
        <v>14</v>
      </c>
    </row>
    <row r="12">
      <c r="A12" s="3" t="s">
        <v>11</v>
      </c>
      <c r="B12" s="3" t="s">
        <v>12</v>
      </c>
      <c r="C12" s="3" t="s">
        <v>13</v>
      </c>
      <c r="D12" s="3" t="s">
        <v>19</v>
      </c>
      <c r="I12" s="9">
        <v>6.0</v>
      </c>
      <c r="J12" s="9">
        <v>36.0</v>
      </c>
      <c r="K12">
        <f t="shared" si="1"/>
        <v>42</v>
      </c>
    </row>
    <row r="13">
      <c r="A13" s="9" t="s">
        <v>11</v>
      </c>
      <c r="B13" s="9" t="s">
        <v>12</v>
      </c>
      <c r="C13" s="9" t="s">
        <v>58</v>
      </c>
      <c r="D13" s="9" t="s">
        <v>48</v>
      </c>
      <c r="I13" s="9">
        <v>2.0</v>
      </c>
      <c r="J13" s="9">
        <v>14.0</v>
      </c>
      <c r="K13">
        <f t="shared" si="1"/>
        <v>16</v>
      </c>
    </row>
    <row r="14">
      <c r="K14">
        <f t="shared" si="1"/>
        <v>0</v>
      </c>
    </row>
    <row r="15">
      <c r="K15">
        <f t="shared" si="1"/>
        <v>0</v>
      </c>
    </row>
    <row r="16">
      <c r="A16" s="3" t="s">
        <v>64</v>
      </c>
      <c r="B16" s="3" t="s">
        <v>12</v>
      </c>
      <c r="C16" s="3" t="s">
        <v>13</v>
      </c>
      <c r="D16" s="3" t="s">
        <v>16</v>
      </c>
      <c r="I16" s="9">
        <v>1.0</v>
      </c>
      <c r="J16" s="9">
        <v>6.0</v>
      </c>
      <c r="K16">
        <f t="shared" si="1"/>
        <v>7</v>
      </c>
    </row>
    <row r="17">
      <c r="A17" s="3" t="s">
        <v>64</v>
      </c>
      <c r="B17" s="3" t="s">
        <v>12</v>
      </c>
      <c r="C17" s="3" t="s">
        <v>13</v>
      </c>
      <c r="D17" s="3" t="s">
        <v>29</v>
      </c>
      <c r="I17" s="9">
        <v>0.0</v>
      </c>
      <c r="J17" s="9">
        <v>3.0</v>
      </c>
      <c r="K17">
        <f t="shared" si="1"/>
        <v>3</v>
      </c>
    </row>
    <row r="18">
      <c r="A18" s="3" t="s">
        <v>64</v>
      </c>
      <c r="B18" s="3" t="s">
        <v>12</v>
      </c>
      <c r="C18" s="3" t="s">
        <v>13</v>
      </c>
      <c r="D18" s="3" t="s">
        <v>31</v>
      </c>
      <c r="I18" s="9">
        <v>0.0</v>
      </c>
      <c r="J18" s="9">
        <v>6.0</v>
      </c>
      <c r="K18">
        <f t="shared" si="1"/>
        <v>6</v>
      </c>
    </row>
    <row r="19">
      <c r="A19" s="3" t="s">
        <v>64</v>
      </c>
      <c r="B19" s="3" t="s">
        <v>12</v>
      </c>
      <c r="C19" s="3" t="s">
        <v>13</v>
      </c>
      <c r="D19" s="3" t="s">
        <v>35</v>
      </c>
      <c r="E19" s="9" t="s">
        <v>32</v>
      </c>
      <c r="I19" s="9">
        <v>1.0</v>
      </c>
      <c r="J19" s="9">
        <v>15.0</v>
      </c>
      <c r="K19">
        <f t="shared" si="1"/>
        <v>16</v>
      </c>
    </row>
    <row r="20">
      <c r="A20" s="3" t="s">
        <v>64</v>
      </c>
      <c r="B20" s="3" t="s">
        <v>12</v>
      </c>
      <c r="C20" s="3" t="s">
        <v>13</v>
      </c>
      <c r="D20" s="3" t="s">
        <v>37</v>
      </c>
      <c r="I20" s="9">
        <v>0.0</v>
      </c>
      <c r="J20" s="9">
        <v>3.0</v>
      </c>
      <c r="K20">
        <f t="shared" si="1"/>
        <v>3</v>
      </c>
    </row>
    <row r="21">
      <c r="A21" s="3" t="s">
        <v>64</v>
      </c>
      <c r="B21" s="3" t="s">
        <v>39</v>
      </c>
      <c r="C21" s="3" t="s">
        <v>40</v>
      </c>
      <c r="D21" s="3" t="s">
        <v>16</v>
      </c>
      <c r="I21" s="9">
        <v>0.0</v>
      </c>
      <c r="J21" s="9">
        <v>2.0</v>
      </c>
      <c r="K21">
        <f t="shared" si="1"/>
        <v>2</v>
      </c>
    </row>
    <row r="22">
      <c r="A22" s="3" t="s">
        <v>64</v>
      </c>
      <c r="B22" s="3" t="s">
        <v>39</v>
      </c>
      <c r="C22" s="3" t="s">
        <v>40</v>
      </c>
      <c r="D22" s="3" t="s">
        <v>29</v>
      </c>
      <c r="I22" s="9">
        <v>0.0</v>
      </c>
      <c r="J22" s="9">
        <v>11.0</v>
      </c>
      <c r="K22">
        <f t="shared" si="1"/>
        <v>11</v>
      </c>
    </row>
    <row r="23">
      <c r="A23" s="3" t="s">
        <v>64</v>
      </c>
      <c r="B23" s="3" t="s">
        <v>39</v>
      </c>
      <c r="C23" s="3" t="s">
        <v>40</v>
      </c>
      <c r="D23" s="3" t="s">
        <v>31</v>
      </c>
      <c r="I23" s="9">
        <v>0.0</v>
      </c>
      <c r="J23" s="9">
        <v>3.0</v>
      </c>
      <c r="K23">
        <f t="shared" si="1"/>
        <v>3</v>
      </c>
    </row>
    <row r="24">
      <c r="A24" s="3" t="s">
        <v>64</v>
      </c>
      <c r="B24" s="3" t="s">
        <v>39</v>
      </c>
      <c r="C24" s="3" t="s">
        <v>40</v>
      </c>
      <c r="D24" s="3" t="s">
        <v>35</v>
      </c>
      <c r="I24" s="9">
        <v>0.0</v>
      </c>
      <c r="J24" s="9">
        <v>3.0</v>
      </c>
      <c r="K24">
        <f t="shared" si="1"/>
        <v>3</v>
      </c>
    </row>
    <row r="25">
      <c r="A25" s="3" t="s">
        <v>64</v>
      </c>
      <c r="B25" s="3" t="s">
        <v>39</v>
      </c>
      <c r="C25" s="3" t="s">
        <v>40</v>
      </c>
      <c r="D25" s="3" t="s">
        <v>37</v>
      </c>
      <c r="I25" s="9">
        <v>0.0</v>
      </c>
      <c r="J25" s="9">
        <v>3.0</v>
      </c>
      <c r="K25">
        <f t="shared" si="1"/>
        <v>3</v>
      </c>
    </row>
    <row r="26">
      <c r="A26" s="3" t="s">
        <v>64</v>
      </c>
      <c r="B26" s="3" t="s">
        <v>12</v>
      </c>
      <c r="C26" s="3" t="s">
        <v>13</v>
      </c>
      <c r="D26" s="3" t="s">
        <v>19</v>
      </c>
      <c r="E26" s="4"/>
      <c r="F26" s="4"/>
      <c r="I26" s="9">
        <v>4.0</v>
      </c>
      <c r="J26" s="9">
        <v>20.0</v>
      </c>
      <c r="K26">
        <f t="shared" si="1"/>
        <v>24</v>
      </c>
    </row>
    <row r="27">
      <c r="A27" s="3" t="s">
        <v>64</v>
      </c>
      <c r="B27" s="3" t="s">
        <v>12</v>
      </c>
      <c r="C27" s="3" t="s">
        <v>13</v>
      </c>
      <c r="D27" s="3" t="s">
        <v>93</v>
      </c>
      <c r="E27" s="4"/>
      <c r="F27" s="4"/>
      <c r="I27" s="9">
        <v>2.0</v>
      </c>
      <c r="J27" s="9">
        <v>32.0</v>
      </c>
      <c r="K27">
        <f t="shared" si="1"/>
        <v>34</v>
      </c>
      <c r="L27" s="9" t="s">
        <v>94</v>
      </c>
    </row>
    <row r="28">
      <c r="A28" s="3" t="s">
        <v>64</v>
      </c>
      <c r="B28" s="3" t="s">
        <v>12</v>
      </c>
      <c r="C28" s="3" t="s">
        <v>58</v>
      </c>
      <c r="D28" s="3" t="s">
        <v>95</v>
      </c>
      <c r="E28" s="4"/>
      <c r="F28" s="4"/>
      <c r="I28" s="9">
        <v>4.0</v>
      </c>
      <c r="J28" s="9">
        <v>37.0</v>
      </c>
      <c r="K28">
        <f t="shared" si="1"/>
        <v>41</v>
      </c>
    </row>
    <row r="29">
      <c r="A29" s="3" t="s">
        <v>64</v>
      </c>
      <c r="B29" s="3" t="s">
        <v>12</v>
      </c>
      <c r="C29" s="3" t="s">
        <v>51</v>
      </c>
      <c r="D29" s="3" t="s">
        <v>95</v>
      </c>
      <c r="E29" s="4"/>
      <c r="F29" s="4"/>
      <c r="I29" s="9">
        <f>1 + 0</f>
        <v>1</v>
      </c>
      <c r="J29" s="9">
        <f> 21 + 35</f>
        <v>56</v>
      </c>
      <c r="K29">
        <f t="shared" si="1"/>
        <v>57</v>
      </c>
    </row>
    <row r="30">
      <c r="A30" s="9"/>
      <c r="B30" s="9"/>
      <c r="C30" s="9"/>
      <c r="D30" s="9"/>
      <c r="E30" s="9"/>
      <c r="K30">
        <f t="shared" si="1"/>
        <v>0</v>
      </c>
    </row>
    <row r="31">
      <c r="G31" s="9"/>
      <c r="K31">
        <f t="shared" si="1"/>
        <v>0</v>
      </c>
    </row>
    <row r="32">
      <c r="K32">
        <f t="shared" si="1"/>
        <v>0</v>
      </c>
    </row>
    <row r="33">
      <c r="A33" s="3" t="s">
        <v>18</v>
      </c>
      <c r="B33" s="3" t="s">
        <v>12</v>
      </c>
      <c r="C33" s="3" t="s">
        <v>13</v>
      </c>
      <c r="D33" s="3" t="s">
        <v>19</v>
      </c>
      <c r="I33" s="9">
        <v>1.0</v>
      </c>
      <c r="J33" s="9">
        <v>5.0</v>
      </c>
      <c r="K33">
        <f t="shared" si="1"/>
        <v>6</v>
      </c>
    </row>
    <row r="34">
      <c r="A34" s="3" t="s">
        <v>18</v>
      </c>
      <c r="B34" s="3" t="s">
        <v>12</v>
      </c>
      <c r="C34" s="3" t="s">
        <v>13</v>
      </c>
      <c r="D34" s="3" t="s">
        <v>28</v>
      </c>
      <c r="K34">
        <f t="shared" si="1"/>
        <v>0</v>
      </c>
    </row>
    <row r="35">
      <c r="A35" s="3" t="s">
        <v>18</v>
      </c>
      <c r="B35" s="3" t="s">
        <v>12</v>
      </c>
      <c r="C35" s="3" t="s">
        <v>13</v>
      </c>
      <c r="D35" s="3" t="s">
        <v>41</v>
      </c>
      <c r="I35" s="9">
        <v>1.0</v>
      </c>
      <c r="J35" s="9">
        <v>5.0</v>
      </c>
      <c r="K35">
        <f t="shared" si="1"/>
        <v>6</v>
      </c>
    </row>
    <row r="36">
      <c r="A36" s="3" t="s">
        <v>18</v>
      </c>
      <c r="B36" s="3" t="s">
        <v>12</v>
      </c>
      <c r="C36" s="3" t="s">
        <v>13</v>
      </c>
      <c r="D36" s="3" t="s">
        <v>43</v>
      </c>
      <c r="E36" s="9" t="s">
        <v>96</v>
      </c>
      <c r="I36" s="9">
        <f> 0 + 1</f>
        <v>1</v>
      </c>
      <c r="J36" s="9">
        <f> 5 + 6</f>
        <v>11</v>
      </c>
      <c r="K36">
        <f t="shared" si="1"/>
        <v>12</v>
      </c>
      <c r="L36" s="9" t="s">
        <v>114</v>
      </c>
    </row>
    <row r="37">
      <c r="A37" s="3" t="s">
        <v>18</v>
      </c>
      <c r="B37" s="3" t="s">
        <v>12</v>
      </c>
      <c r="C37" s="3" t="s">
        <v>13</v>
      </c>
      <c r="D37" s="3" t="s">
        <v>55</v>
      </c>
      <c r="I37" s="9">
        <v>0.0</v>
      </c>
      <c r="J37" s="9">
        <v>10.0</v>
      </c>
      <c r="K37">
        <f t="shared" si="1"/>
        <v>10</v>
      </c>
    </row>
    <row r="38">
      <c r="A38" s="3" t="s">
        <v>18</v>
      </c>
      <c r="B38" s="3" t="s">
        <v>12</v>
      </c>
      <c r="C38" s="3" t="s">
        <v>13</v>
      </c>
      <c r="D38" s="3" t="s">
        <v>68</v>
      </c>
      <c r="I38" s="9">
        <v>0.0</v>
      </c>
      <c r="J38" s="9">
        <v>6.0</v>
      </c>
      <c r="K38">
        <f t="shared" si="1"/>
        <v>6</v>
      </c>
    </row>
    <row r="39">
      <c r="A39" s="3" t="s">
        <v>18</v>
      </c>
      <c r="B39" s="3" t="s">
        <v>12</v>
      </c>
      <c r="C39" s="3" t="s">
        <v>13</v>
      </c>
      <c r="D39" s="3" t="s">
        <v>75</v>
      </c>
      <c r="I39" s="9">
        <v>0.0</v>
      </c>
      <c r="J39" s="9">
        <v>7.0</v>
      </c>
      <c r="K39">
        <f t="shared" si="1"/>
        <v>7</v>
      </c>
    </row>
    <row r="40">
      <c r="A40" s="3" t="s">
        <v>18</v>
      </c>
      <c r="B40" s="3" t="s">
        <v>12</v>
      </c>
      <c r="C40" s="3" t="s">
        <v>13</v>
      </c>
      <c r="D40" s="3" t="s">
        <v>82</v>
      </c>
      <c r="I40" s="9">
        <v>0.0</v>
      </c>
      <c r="J40" s="9">
        <v>1.0</v>
      </c>
      <c r="K40">
        <f t="shared" si="1"/>
        <v>1</v>
      </c>
    </row>
    <row r="41">
      <c r="A41" s="3" t="s">
        <v>18</v>
      </c>
      <c r="B41" s="3" t="s">
        <v>12</v>
      </c>
      <c r="C41" s="3" t="s">
        <v>13</v>
      </c>
      <c r="D41" s="3" t="s">
        <v>91</v>
      </c>
      <c r="I41" s="9">
        <v>0.0</v>
      </c>
      <c r="J41" s="9">
        <v>1.0</v>
      </c>
      <c r="K41">
        <f t="shared" si="1"/>
        <v>1</v>
      </c>
    </row>
    <row r="42">
      <c r="A42" s="3" t="s">
        <v>18</v>
      </c>
      <c r="B42" s="3" t="s">
        <v>12</v>
      </c>
      <c r="C42" s="3" t="s">
        <v>102</v>
      </c>
      <c r="D42" s="3" t="s">
        <v>19</v>
      </c>
      <c r="I42" s="9">
        <v>0.0</v>
      </c>
      <c r="J42" s="9">
        <v>1.0</v>
      </c>
      <c r="K42">
        <f t="shared" si="1"/>
        <v>1</v>
      </c>
    </row>
    <row r="43">
      <c r="I43" s="9">
        <v>1.0</v>
      </c>
      <c r="J43" s="9">
        <v>0.0</v>
      </c>
      <c r="K43">
        <f t="shared" si="1"/>
        <v>1</v>
      </c>
    </row>
    <row r="44">
      <c r="H44" s="9" t="s">
        <v>123</v>
      </c>
      <c r="I44">
        <f t="shared" ref="I44:K44" si="2">SUM(I2:I43)</f>
        <v>40</v>
      </c>
      <c r="J44">
        <f t="shared" si="2"/>
        <v>448</v>
      </c>
      <c r="K44">
        <f t="shared" si="2"/>
        <v>488</v>
      </c>
    </row>
    <row r="45">
      <c r="I45">
        <f>I44/K44</f>
        <v>0.08196721311</v>
      </c>
      <c r="J45">
        <f>J44/K44</f>
        <v>0.9180327869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2</v>
      </c>
      <c r="E1" s="1"/>
      <c r="F1" s="1" t="s">
        <v>4</v>
      </c>
      <c r="G1" s="1" t="s">
        <v>5</v>
      </c>
      <c r="H1" s="5"/>
      <c r="I1" s="1" t="s">
        <v>7</v>
      </c>
      <c r="J1" s="1" t="s">
        <v>8</v>
      </c>
      <c r="K1" s="1" t="s">
        <v>9</v>
      </c>
      <c r="L1" s="1" t="s">
        <v>10</v>
      </c>
    </row>
    <row r="2">
      <c r="A2" s="3" t="s">
        <v>11</v>
      </c>
      <c r="B2" s="3" t="s">
        <v>12</v>
      </c>
      <c r="C2" s="3" t="s">
        <v>13</v>
      </c>
      <c r="D2" s="3" t="s">
        <v>14</v>
      </c>
      <c r="I2" s="9">
        <v>6.0</v>
      </c>
      <c r="J2" s="9">
        <v>10.0</v>
      </c>
      <c r="K2">
        <f t="shared" ref="K2:K9" si="1">J2+I2</f>
        <v>16</v>
      </c>
    </row>
    <row r="3">
      <c r="A3" s="3" t="s">
        <v>11</v>
      </c>
      <c r="B3" s="3" t="s">
        <v>12</v>
      </c>
      <c r="C3" s="3" t="s">
        <v>13</v>
      </c>
      <c r="D3" s="3" t="s">
        <v>30</v>
      </c>
      <c r="I3" s="9">
        <v>12.0</v>
      </c>
      <c r="J3" s="9">
        <v>13.0</v>
      </c>
      <c r="K3">
        <f t="shared" si="1"/>
        <v>25</v>
      </c>
    </row>
    <row r="4">
      <c r="A4" s="3" t="s">
        <v>11</v>
      </c>
      <c r="B4" s="3" t="s">
        <v>12</v>
      </c>
      <c r="C4" s="3" t="s">
        <v>13</v>
      </c>
      <c r="D4" s="3" t="s">
        <v>34</v>
      </c>
      <c r="I4" s="9">
        <v>0.0</v>
      </c>
      <c r="J4" s="9">
        <v>6.0</v>
      </c>
      <c r="K4">
        <f t="shared" si="1"/>
        <v>6</v>
      </c>
    </row>
    <row r="5">
      <c r="A5" s="3" t="s">
        <v>11</v>
      </c>
      <c r="B5" s="3" t="s">
        <v>12</v>
      </c>
      <c r="C5" s="3" t="s">
        <v>13</v>
      </c>
      <c r="D5" s="3" t="s">
        <v>41</v>
      </c>
      <c r="I5" s="9">
        <v>5.0</v>
      </c>
      <c r="J5" s="9">
        <v>7.0</v>
      </c>
      <c r="K5">
        <f t="shared" si="1"/>
        <v>12</v>
      </c>
    </row>
    <row r="6">
      <c r="A6" s="3" t="s">
        <v>11</v>
      </c>
      <c r="B6" s="3" t="s">
        <v>12</v>
      </c>
      <c r="C6" s="3" t="s">
        <v>13</v>
      </c>
      <c r="D6" s="3" t="s">
        <v>44</v>
      </c>
      <c r="I6" s="9">
        <v>6.0</v>
      </c>
      <c r="J6" s="9">
        <v>10.0</v>
      </c>
      <c r="K6">
        <f t="shared" si="1"/>
        <v>16</v>
      </c>
    </row>
    <row r="7">
      <c r="A7" s="3" t="s">
        <v>11</v>
      </c>
      <c r="B7" s="3" t="s">
        <v>12</v>
      </c>
      <c r="C7" s="3" t="s">
        <v>13</v>
      </c>
      <c r="D7" s="3" t="s">
        <v>48</v>
      </c>
      <c r="I7" s="9">
        <v>54.0</v>
      </c>
      <c r="J7" s="9">
        <v>9.0</v>
      </c>
      <c r="K7">
        <f t="shared" si="1"/>
        <v>63</v>
      </c>
    </row>
    <row r="8">
      <c r="A8" s="9" t="s">
        <v>11</v>
      </c>
      <c r="B8" s="9" t="s">
        <v>12</v>
      </c>
      <c r="C8" s="9" t="s">
        <v>51</v>
      </c>
      <c r="D8" s="9" t="s">
        <v>48</v>
      </c>
      <c r="I8" s="9">
        <v>52.0</v>
      </c>
      <c r="J8" s="9">
        <v>2.0</v>
      </c>
      <c r="K8">
        <f t="shared" si="1"/>
        <v>54</v>
      </c>
      <c r="L8" s="9" t="s">
        <v>56</v>
      </c>
    </row>
    <row r="9">
      <c r="A9" s="11" t="s">
        <v>11</v>
      </c>
      <c r="B9" s="3" t="s">
        <v>12</v>
      </c>
      <c r="C9" s="3" t="s">
        <v>58</v>
      </c>
      <c r="D9" s="3" t="s">
        <v>19</v>
      </c>
      <c r="F9" s="9">
        <v>2.0</v>
      </c>
      <c r="G9" s="9">
        <v>0.0</v>
      </c>
      <c r="I9" s="9">
        <v>13.0</v>
      </c>
      <c r="J9" s="9">
        <v>10.0</v>
      </c>
      <c r="K9">
        <f t="shared" si="1"/>
        <v>23</v>
      </c>
      <c r="L9" s="9" t="s">
        <v>61</v>
      </c>
    </row>
    <row r="10">
      <c r="G10" s="9" t="s">
        <v>63</v>
      </c>
      <c r="L10" s="9"/>
    </row>
    <row r="13">
      <c r="A13" s="3" t="s">
        <v>64</v>
      </c>
      <c r="B13" s="3" t="s">
        <v>12</v>
      </c>
      <c r="C13" s="3" t="s">
        <v>13</v>
      </c>
      <c r="D13" s="3" t="s">
        <v>14</v>
      </c>
      <c r="I13" s="9">
        <v>6.0</v>
      </c>
      <c r="J13" s="9">
        <v>4.0</v>
      </c>
      <c r="K13">
        <f t="shared" ref="K13:K21" si="2">J13+I13</f>
        <v>10</v>
      </c>
    </row>
    <row r="14">
      <c r="A14" s="3" t="s">
        <v>64</v>
      </c>
      <c r="B14" s="3" t="s">
        <v>12</v>
      </c>
      <c r="C14" s="3" t="s">
        <v>13</v>
      </c>
      <c r="D14" s="3" t="s">
        <v>30</v>
      </c>
      <c r="I14" s="9">
        <v>4.0</v>
      </c>
      <c r="J14" s="9">
        <v>21.0</v>
      </c>
      <c r="K14">
        <f t="shared" si="2"/>
        <v>25</v>
      </c>
    </row>
    <row r="15">
      <c r="A15" s="3" t="s">
        <v>64</v>
      </c>
      <c r="B15" s="3" t="s">
        <v>12</v>
      </c>
      <c r="C15" s="3" t="s">
        <v>13</v>
      </c>
      <c r="D15" s="3" t="s">
        <v>34</v>
      </c>
      <c r="I15" s="9">
        <v>1.0</v>
      </c>
      <c r="J15" s="9">
        <v>5.0</v>
      </c>
      <c r="K15">
        <f t="shared" si="2"/>
        <v>6</v>
      </c>
    </row>
    <row r="16">
      <c r="A16" s="3" t="s">
        <v>64</v>
      </c>
      <c r="B16" s="3" t="s">
        <v>12</v>
      </c>
      <c r="C16" s="3" t="s">
        <v>13</v>
      </c>
      <c r="D16" s="3" t="s">
        <v>41</v>
      </c>
      <c r="I16" s="9">
        <v>15.0</v>
      </c>
      <c r="J16" s="9">
        <v>12.0</v>
      </c>
      <c r="K16">
        <f t="shared" si="2"/>
        <v>27</v>
      </c>
    </row>
    <row r="17">
      <c r="A17" s="3" t="s">
        <v>64</v>
      </c>
      <c r="B17" s="3" t="s">
        <v>12</v>
      </c>
      <c r="C17" s="3" t="s">
        <v>13</v>
      </c>
      <c r="D17" s="3" t="s">
        <v>44</v>
      </c>
      <c r="I17" s="9">
        <v>9.0</v>
      </c>
      <c r="J17" s="9">
        <v>18.0</v>
      </c>
      <c r="K17">
        <f t="shared" si="2"/>
        <v>27</v>
      </c>
    </row>
    <row r="18">
      <c r="A18" s="11" t="s">
        <v>64</v>
      </c>
      <c r="B18" s="3" t="s">
        <v>39</v>
      </c>
      <c r="C18" s="3" t="s">
        <v>40</v>
      </c>
      <c r="D18" s="3" t="s">
        <v>14</v>
      </c>
      <c r="I18" s="9">
        <v>2.0</v>
      </c>
      <c r="J18" s="9">
        <v>0.0</v>
      </c>
      <c r="K18">
        <f t="shared" si="2"/>
        <v>2</v>
      </c>
    </row>
    <row r="19">
      <c r="A19" s="3" t="s">
        <v>64</v>
      </c>
      <c r="B19" s="3" t="s">
        <v>12</v>
      </c>
      <c r="C19" s="3" t="s">
        <v>58</v>
      </c>
      <c r="D19" s="3" t="s">
        <v>19</v>
      </c>
      <c r="I19" s="9">
        <v>14.0</v>
      </c>
      <c r="J19" s="9">
        <v>29.0</v>
      </c>
      <c r="K19">
        <f t="shared" si="2"/>
        <v>43</v>
      </c>
    </row>
    <row r="20">
      <c r="A20" s="3" t="s">
        <v>64</v>
      </c>
      <c r="B20" s="3" t="s">
        <v>12</v>
      </c>
      <c r="C20" s="3" t="s">
        <v>51</v>
      </c>
      <c r="D20" s="2" t="s">
        <v>19</v>
      </c>
      <c r="I20" s="9">
        <v>38.0</v>
      </c>
      <c r="J20" s="9">
        <v>23.0</v>
      </c>
      <c r="K20">
        <f t="shared" si="2"/>
        <v>61</v>
      </c>
      <c r="L20" s="9" t="s">
        <v>87</v>
      </c>
    </row>
    <row r="21">
      <c r="A21" s="3" t="s">
        <v>64</v>
      </c>
      <c r="B21" s="3" t="s">
        <v>12</v>
      </c>
      <c r="C21" s="3" t="s">
        <v>13</v>
      </c>
      <c r="D21" s="3" t="s">
        <v>88</v>
      </c>
      <c r="I21" s="9">
        <v>15.0</v>
      </c>
      <c r="J21" s="9">
        <v>19.0</v>
      </c>
      <c r="K21">
        <f t="shared" si="2"/>
        <v>34</v>
      </c>
      <c r="L21" s="9" t="s">
        <v>90</v>
      </c>
    </row>
    <row r="24">
      <c r="A24" s="3" t="s">
        <v>18</v>
      </c>
      <c r="B24" s="3" t="s">
        <v>12</v>
      </c>
      <c r="C24" s="3" t="s">
        <v>13</v>
      </c>
      <c r="D24" s="3" t="s">
        <v>22</v>
      </c>
      <c r="I24" s="9">
        <v>0.0</v>
      </c>
      <c r="J24" s="9">
        <v>2.0</v>
      </c>
      <c r="K24">
        <f t="shared" ref="K24:K26" si="3">J24+I24</f>
        <v>2</v>
      </c>
    </row>
    <row r="25">
      <c r="A25" s="3" t="s">
        <v>18</v>
      </c>
      <c r="B25" s="3" t="s">
        <v>12</v>
      </c>
      <c r="C25" s="3" t="s">
        <v>13</v>
      </c>
      <c r="D25" s="3" t="s">
        <v>34</v>
      </c>
      <c r="I25" s="9">
        <v>1.0</v>
      </c>
      <c r="J25" s="9">
        <v>3.0</v>
      </c>
      <c r="K25">
        <f t="shared" si="3"/>
        <v>4</v>
      </c>
    </row>
    <row r="26">
      <c r="A26" s="3" t="s">
        <v>18</v>
      </c>
      <c r="B26" s="3" t="s">
        <v>12</v>
      </c>
      <c r="C26" s="3" t="s">
        <v>13</v>
      </c>
      <c r="D26" s="3" t="s">
        <v>47</v>
      </c>
      <c r="E26" s="9" t="s">
        <v>96</v>
      </c>
      <c r="I26" s="9">
        <f> 1 + 4</f>
        <v>5</v>
      </c>
      <c r="J26" s="9">
        <f> 4 + 2</f>
        <v>6</v>
      </c>
      <c r="K26">
        <f t="shared" si="3"/>
        <v>11</v>
      </c>
      <c r="L26" s="9" t="s">
        <v>106</v>
      </c>
    </row>
    <row r="27">
      <c r="A27" s="3" t="s">
        <v>18</v>
      </c>
      <c r="B27" s="3" t="s">
        <v>12</v>
      </c>
      <c r="C27" s="3" t="s">
        <v>13</v>
      </c>
      <c r="D27" s="3" t="s">
        <v>60</v>
      </c>
    </row>
    <row r="28">
      <c r="A28" s="3" t="s">
        <v>18</v>
      </c>
      <c r="B28" s="3" t="s">
        <v>12</v>
      </c>
      <c r="C28" s="3" t="s">
        <v>13</v>
      </c>
      <c r="D28" s="3" t="s">
        <v>72</v>
      </c>
      <c r="I28" s="9">
        <v>1.0</v>
      </c>
      <c r="J28" s="9">
        <v>4.0</v>
      </c>
      <c r="K28">
        <f t="shared" ref="K28:K32" si="4">J28+I28</f>
        <v>5</v>
      </c>
    </row>
    <row r="29">
      <c r="A29" s="3" t="s">
        <v>18</v>
      </c>
      <c r="B29" s="3" t="s">
        <v>12</v>
      </c>
      <c r="C29" s="3" t="s">
        <v>13</v>
      </c>
      <c r="D29" s="3" t="s">
        <v>78</v>
      </c>
      <c r="I29" s="9">
        <v>0.0</v>
      </c>
      <c r="J29" s="9">
        <v>4.0</v>
      </c>
      <c r="K29">
        <f t="shared" si="4"/>
        <v>4</v>
      </c>
    </row>
    <row r="30">
      <c r="A30" s="3" t="s">
        <v>18</v>
      </c>
      <c r="B30" s="3" t="s">
        <v>12</v>
      </c>
      <c r="C30" s="3" t="s">
        <v>13</v>
      </c>
      <c r="D30" s="3" t="s">
        <v>85</v>
      </c>
      <c r="I30" s="9">
        <f> 0 + 1</f>
        <v>1</v>
      </c>
      <c r="J30" s="9">
        <f> 4 + 3</f>
        <v>7</v>
      </c>
      <c r="K30">
        <f t="shared" si="4"/>
        <v>8</v>
      </c>
    </row>
    <row r="31">
      <c r="A31" s="3" t="s">
        <v>18</v>
      </c>
      <c r="B31" s="3" t="s">
        <v>12</v>
      </c>
      <c r="C31" s="3" t="s">
        <v>13</v>
      </c>
      <c r="D31" s="3" t="s">
        <v>98</v>
      </c>
      <c r="I31" s="9">
        <f> 1 + 0</f>
        <v>1</v>
      </c>
      <c r="J31" s="9">
        <f> 1 + 3</f>
        <v>4</v>
      </c>
      <c r="K31">
        <f t="shared" si="4"/>
        <v>5</v>
      </c>
    </row>
    <row r="32">
      <c r="A32" s="3" t="s">
        <v>18</v>
      </c>
      <c r="B32" s="3" t="s">
        <v>12</v>
      </c>
      <c r="C32" s="3" t="s">
        <v>102</v>
      </c>
      <c r="D32" s="3" t="s">
        <v>43</v>
      </c>
      <c r="I32" s="9">
        <v>0.0</v>
      </c>
      <c r="J32" s="9">
        <v>1.0</v>
      </c>
      <c r="K32">
        <f t="shared" si="4"/>
        <v>1</v>
      </c>
    </row>
    <row r="33">
      <c r="H33" s="9" t="s">
        <v>126</v>
      </c>
      <c r="I33">
        <f t="shared" ref="I33:K33" si="5">SUM(I2:I32)</f>
        <v>261</v>
      </c>
      <c r="J33">
        <f t="shared" si="5"/>
        <v>229</v>
      </c>
      <c r="K33">
        <f t="shared" si="5"/>
        <v>490</v>
      </c>
    </row>
    <row r="34">
      <c r="I34">
        <f>I33/K33</f>
        <v>0.5326530612</v>
      </c>
      <c r="J34">
        <f>J33/K33</f>
        <v>0.4673469388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F1" s="1" t="s">
        <v>4</v>
      </c>
      <c r="G1" s="1" t="s">
        <v>149</v>
      </c>
      <c r="H1" s="5"/>
      <c r="I1" s="1" t="s">
        <v>7</v>
      </c>
      <c r="J1" s="1" t="s">
        <v>150</v>
      </c>
      <c r="K1" s="1" t="s">
        <v>9</v>
      </c>
      <c r="L1" s="1" t="s">
        <v>10</v>
      </c>
    </row>
    <row r="2">
      <c r="A2" s="3" t="s">
        <v>64</v>
      </c>
      <c r="B2" s="3" t="s">
        <v>12</v>
      </c>
      <c r="C2" s="3" t="s">
        <v>51</v>
      </c>
      <c r="D2" s="3" t="s">
        <v>43</v>
      </c>
      <c r="F2" s="9">
        <v>0.0</v>
      </c>
      <c r="G2" s="9">
        <v>4.0</v>
      </c>
      <c r="I2" s="9">
        <v>1.0</v>
      </c>
      <c r="J2" s="9">
        <v>6.0</v>
      </c>
      <c r="L2" s="9" t="s">
        <v>152</v>
      </c>
    </row>
    <row r="3">
      <c r="A3" s="3" t="s">
        <v>64</v>
      </c>
      <c r="B3" s="3" t="s">
        <v>12</v>
      </c>
      <c r="C3" s="3" t="s">
        <v>58</v>
      </c>
      <c r="D3" s="3" t="s">
        <v>43</v>
      </c>
      <c r="E3" s="9" t="s">
        <v>154</v>
      </c>
      <c r="I3" s="9">
        <v>0.0</v>
      </c>
      <c r="J3" s="9">
        <v>40.0</v>
      </c>
      <c r="L3" s="9" t="s">
        <v>155</v>
      </c>
    </row>
    <row r="9">
      <c r="A9" s="3" t="s">
        <v>18</v>
      </c>
      <c r="B9" s="3" t="s">
        <v>12</v>
      </c>
      <c r="C9" s="3" t="s">
        <v>13</v>
      </c>
      <c r="D9" s="3" t="s">
        <v>25</v>
      </c>
      <c r="I9" s="9">
        <v>1.0</v>
      </c>
      <c r="J9" s="9">
        <v>4.0</v>
      </c>
    </row>
    <row r="10">
      <c r="A10" s="3" t="s">
        <v>18</v>
      </c>
      <c r="B10" s="3" t="s">
        <v>12</v>
      </c>
      <c r="C10" s="3" t="s">
        <v>13</v>
      </c>
      <c r="D10" s="3" t="s">
        <v>30</v>
      </c>
      <c r="I10" s="9">
        <v>0.0</v>
      </c>
      <c r="J10" s="9">
        <v>7.0</v>
      </c>
    </row>
    <row r="11">
      <c r="A11" s="3" t="s">
        <v>18</v>
      </c>
      <c r="B11" s="3" t="s">
        <v>12</v>
      </c>
      <c r="C11" s="3" t="s">
        <v>13</v>
      </c>
      <c r="D11" s="3" t="s">
        <v>52</v>
      </c>
      <c r="E11" s="9" t="s">
        <v>96</v>
      </c>
      <c r="I11" s="9">
        <f> 0 + 0</f>
        <v>0</v>
      </c>
      <c r="J11" s="9">
        <f> 8 + 4</f>
        <v>12</v>
      </c>
      <c r="L11" s="9" t="s">
        <v>165</v>
      </c>
    </row>
    <row r="12">
      <c r="A12" s="3" t="s">
        <v>18</v>
      </c>
      <c r="B12" s="3" t="s">
        <v>12</v>
      </c>
      <c r="C12" s="3" t="s">
        <v>13</v>
      </c>
      <c r="D12" s="3" t="s">
        <v>65</v>
      </c>
    </row>
    <row r="13">
      <c r="A13" s="3" t="s">
        <v>18</v>
      </c>
      <c r="B13" s="3" t="s">
        <v>12</v>
      </c>
      <c r="C13" s="3" t="s">
        <v>13</v>
      </c>
      <c r="D13" s="3" t="s">
        <v>73</v>
      </c>
      <c r="I13" s="9">
        <v>0.0</v>
      </c>
      <c r="J13" s="9">
        <v>1.0</v>
      </c>
    </row>
    <row r="14">
      <c r="A14" s="3" t="s">
        <v>18</v>
      </c>
      <c r="B14" s="3" t="s">
        <v>12</v>
      </c>
      <c r="C14" s="3" t="s">
        <v>13</v>
      </c>
      <c r="D14" s="3" t="s">
        <v>80</v>
      </c>
      <c r="I14" s="9">
        <v>0.0</v>
      </c>
      <c r="J14" s="9">
        <v>6.0</v>
      </c>
    </row>
    <row r="15">
      <c r="A15" s="3" t="s">
        <v>18</v>
      </c>
      <c r="B15" s="3" t="s">
        <v>12</v>
      </c>
      <c r="C15" s="3" t="s">
        <v>13</v>
      </c>
      <c r="D15" s="3" t="s">
        <v>89</v>
      </c>
      <c r="I15" s="9">
        <f> 0 + 0</f>
        <v>0</v>
      </c>
      <c r="J15" s="9">
        <f> 5+ 4</f>
        <v>9</v>
      </c>
    </row>
    <row r="16">
      <c r="A16" s="3" t="s">
        <v>18</v>
      </c>
      <c r="B16" s="3" t="s">
        <v>12</v>
      </c>
      <c r="C16" s="3" t="s">
        <v>13</v>
      </c>
      <c r="D16" s="3" t="s">
        <v>100</v>
      </c>
      <c r="I16" s="9">
        <v>0.0</v>
      </c>
      <c r="J16" s="9">
        <v>3.0</v>
      </c>
      <c r="L16" s="9"/>
    </row>
    <row r="17">
      <c r="A17" s="3" t="s">
        <v>18</v>
      </c>
      <c r="B17" s="3" t="s">
        <v>12</v>
      </c>
      <c r="C17" s="3" t="s">
        <v>102</v>
      </c>
      <c r="D17" s="3" t="s">
        <v>47</v>
      </c>
      <c r="I17" s="9">
        <v>0.0</v>
      </c>
      <c r="J17" s="9">
        <v>1.0</v>
      </c>
    </row>
    <row r="18">
      <c r="H18" s="9" t="s">
        <v>126</v>
      </c>
      <c r="I18">
        <f t="shared" ref="I18:J18" si="1">SUM(I2:I17)</f>
        <v>2</v>
      </c>
      <c r="J18">
        <f t="shared" si="1"/>
        <v>89</v>
      </c>
    </row>
  </sheetData>
  <drawing r:id="rId1"/>
</worksheet>
</file>