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driennficsor/Desktop/Turing/M3S3/"/>
    </mc:Choice>
  </mc:AlternateContent>
  <xr:revisionPtr revIDLastSave="0" documentId="13_ncr:1_{AC937267-8633-3246-8E9E-07F7506961A8}" xr6:coauthVersionLast="47" xr6:coauthVersionMax="47" xr10:uidLastSave="{00000000-0000-0000-0000-000000000000}"/>
  <bookViews>
    <workbookView xWindow="0" yWindow="500" windowWidth="33600" windowHeight="18940" xr2:uid="{5EED60B9-BA05-D643-9C70-640BF6EFDC42}"/>
  </bookViews>
  <sheets>
    <sheet name="Results" sheetId="2" r:id="rId1"/>
    <sheet name="Query" sheetId="5" r:id="rId2"/>
  </sheets>
  <definedNames>
    <definedName name="_xlchart.v1.3" hidden="1">Results!$A$34:$C$34</definedName>
    <definedName name="_xlchart.v1.4" hidden="1">Results!$D$19:$O$19</definedName>
    <definedName name="_xlchart.v1.5" hidden="1">Results!$D$34:$O$34</definedName>
    <definedName name="_xlchart.v2.0" hidden="1">Results!$A$34:$C$34</definedName>
    <definedName name="_xlchart.v2.1" hidden="1">Results!$D$19:$O$19</definedName>
    <definedName name="_xlchart.v2.2" hidden="1">Results!$D$34:$O$34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1" i="2" l="1"/>
  <c r="F71" i="2"/>
  <c r="G71" i="2"/>
  <c r="H71" i="2" s="1"/>
  <c r="I71" i="2" s="1"/>
  <c r="J71" i="2" s="1"/>
  <c r="K71" i="2" s="1"/>
  <c r="L71" i="2" s="1"/>
  <c r="M71" i="2" s="1"/>
  <c r="N71" i="2" s="1"/>
  <c r="O71" i="2" s="1"/>
  <c r="E71" i="2"/>
  <c r="P59" i="2"/>
  <c r="P60" i="2"/>
  <c r="P61" i="2"/>
  <c r="P62" i="2"/>
  <c r="P63" i="2"/>
  <c r="P64" i="2"/>
  <c r="P65" i="2"/>
  <c r="P66" i="2"/>
  <c r="P67" i="2"/>
  <c r="P68" i="2"/>
  <c r="P69" i="2"/>
  <c r="P70" i="2"/>
  <c r="P58" i="2"/>
  <c r="O40" i="2"/>
  <c r="D71" i="2"/>
  <c r="C33" i="2"/>
  <c r="C71" i="2"/>
  <c r="E33" i="2"/>
  <c r="D33" i="2"/>
  <c r="O39" i="2"/>
  <c r="E34" i="2"/>
  <c r="E50" i="2" s="1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F24" i="2"/>
  <c r="G24" i="2" s="1"/>
  <c r="H24" i="2" s="1"/>
  <c r="I24" i="2" s="1"/>
  <c r="J24" i="2" s="1"/>
  <c r="K24" i="2" s="1"/>
  <c r="E23" i="2"/>
  <c r="F23" i="2" s="1"/>
  <c r="G23" i="2" s="1"/>
  <c r="H23" i="2" s="1"/>
  <c r="I23" i="2" s="1"/>
  <c r="J23" i="2" s="1"/>
  <c r="K23" i="2" s="1"/>
  <c r="L23" i="2" s="1"/>
  <c r="E24" i="2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D22" i="2"/>
  <c r="E22" i="2" s="1"/>
  <c r="F22" i="2" s="1"/>
  <c r="G22" i="2" s="1"/>
  <c r="H22" i="2" s="1"/>
  <c r="I22" i="2" s="1"/>
  <c r="J22" i="2" s="1"/>
  <c r="K22" i="2" s="1"/>
  <c r="L22" i="2" s="1"/>
  <c r="M22" i="2" s="1"/>
  <c r="D23" i="2"/>
  <c r="D24" i="2"/>
  <c r="D25" i="2"/>
  <c r="E25" i="2" s="1"/>
  <c r="F25" i="2" s="1"/>
  <c r="G25" i="2" s="1"/>
  <c r="H25" i="2" s="1"/>
  <c r="I25" i="2" s="1"/>
  <c r="J25" i="2" s="1"/>
  <c r="D26" i="2"/>
  <c r="E26" i="2" s="1"/>
  <c r="F26" i="2" s="1"/>
  <c r="G26" i="2" s="1"/>
  <c r="H26" i="2" s="1"/>
  <c r="I26" i="2" s="1"/>
  <c r="D27" i="2"/>
  <c r="E27" i="2" s="1"/>
  <c r="F27" i="2" s="1"/>
  <c r="G27" i="2" s="1"/>
  <c r="H27" i="2" s="1"/>
  <c r="D28" i="2"/>
  <c r="E28" i="2" s="1"/>
  <c r="F28" i="2" s="1"/>
  <c r="G28" i="2" s="1"/>
  <c r="D29" i="2"/>
  <c r="E29" i="2" s="1"/>
  <c r="F29" i="2" s="1"/>
  <c r="D30" i="2"/>
  <c r="E30" i="2" s="1"/>
  <c r="D31" i="2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F33" i="2" l="1"/>
  <c r="G33" i="2" s="1"/>
  <c r="H33" i="2" s="1"/>
  <c r="I33" i="2" s="1"/>
  <c r="J33" i="2" s="1"/>
  <c r="K33" i="2" s="1"/>
  <c r="L33" i="2" s="1"/>
  <c r="M33" i="2" s="1"/>
  <c r="N33" i="2" s="1"/>
  <c r="O33" i="2" s="1"/>
  <c r="O34" i="2" s="1"/>
  <c r="M34" i="2"/>
  <c r="M42" i="2" s="1"/>
  <c r="F50" i="2"/>
  <c r="L34" i="2"/>
  <c r="L43" i="2" s="1"/>
  <c r="M43" i="2" s="1"/>
  <c r="J34" i="2"/>
  <c r="J45" i="2" s="1"/>
  <c r="K45" i="2" s="1"/>
  <c r="L45" i="2" s="1"/>
  <c r="M45" i="2" s="1"/>
  <c r="D34" i="2"/>
  <c r="D51" i="2" s="1"/>
  <c r="E51" i="2" s="1"/>
  <c r="F51" i="2" s="1"/>
  <c r="H34" i="2"/>
  <c r="H47" i="2" s="1"/>
  <c r="I47" i="2" s="1"/>
  <c r="J47" i="2" s="1"/>
  <c r="K47" i="2" s="1"/>
  <c r="L47" i="2" s="1"/>
  <c r="M47" i="2" s="1"/>
  <c r="G34" i="2"/>
  <c r="G48" i="2" s="1"/>
  <c r="H48" i="2" s="1"/>
  <c r="I48" i="2" s="1"/>
  <c r="J48" i="2" s="1"/>
  <c r="K48" i="2" s="1"/>
  <c r="L48" i="2" s="1"/>
  <c r="M48" i="2" s="1"/>
  <c r="N34" i="2"/>
  <c r="N41" i="2" s="1"/>
  <c r="O41" i="2" s="1"/>
  <c r="F34" i="2"/>
  <c r="F49" i="2" s="1"/>
  <c r="K34" i="2"/>
  <c r="K44" i="2" s="1"/>
  <c r="I34" i="2"/>
  <c r="I46" i="2" s="1"/>
  <c r="G50" i="2" l="1"/>
  <c r="H50" i="2" s="1"/>
  <c r="I50" i="2" s="1"/>
  <c r="J50" i="2" s="1"/>
  <c r="K50" i="2" s="1"/>
  <c r="L50" i="2" s="1"/>
  <c r="M50" i="2" s="1"/>
  <c r="N50" i="2" s="1"/>
  <c r="O50" i="2" s="1"/>
  <c r="N48" i="2"/>
  <c r="O48" i="2" s="1"/>
  <c r="N45" i="2"/>
  <c r="O45" i="2" s="1"/>
  <c r="N47" i="2"/>
  <c r="O47" i="2" s="1"/>
  <c r="G51" i="2"/>
  <c r="H51" i="2" s="1"/>
  <c r="I51" i="2" s="1"/>
  <c r="J51" i="2" s="1"/>
  <c r="K51" i="2" s="1"/>
  <c r="L51" i="2" s="1"/>
  <c r="M51" i="2" s="1"/>
  <c r="N51" i="2" s="1"/>
  <c r="O51" i="2" s="1"/>
  <c r="J46" i="2"/>
  <c r="K46" i="2" s="1"/>
  <c r="L46" i="2" s="1"/>
  <c r="M46" i="2" s="1"/>
  <c r="N46" i="2" s="1"/>
  <c r="O46" i="2" s="1"/>
  <c r="N43" i="2"/>
  <c r="O43" i="2" s="1"/>
  <c r="L44" i="2"/>
  <c r="M44" i="2" s="1"/>
  <c r="N44" i="2" s="1"/>
  <c r="O44" i="2" s="1"/>
  <c r="G49" i="2"/>
  <c r="H49" i="2" s="1"/>
  <c r="I49" i="2" s="1"/>
  <c r="J49" i="2" s="1"/>
  <c r="K49" i="2" s="1"/>
  <c r="L49" i="2" s="1"/>
  <c r="M49" i="2" s="1"/>
  <c r="N49" i="2" s="1"/>
  <c r="O49" i="2" s="1"/>
  <c r="N42" i="2"/>
  <c r="O42" i="2" s="1"/>
</calcChain>
</file>

<file path=xl/sharedStrings.xml><?xml version="1.0" encoding="utf-8"?>
<sst xmlns="http://schemas.openxmlformats.org/spreadsheetml/2006/main" count="126" uniqueCount="75">
  <si>
    <t>week_start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</si>
  <si>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</si>
  <si>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</si>
  <si>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</si>
  <si>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</si>
  <si>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</si>
  <si>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</si>
  <si>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</si>
  <si>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</si>
  <si>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</si>
  <si>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</si>
  <si>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</si>
  <si>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</si>
  <si>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</si>
  <si>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Average</t>
  </si>
  <si>
    <t>user_count</t>
  </si>
  <si>
    <t>Cumulative Growth</t>
  </si>
  <si>
    <r>
      <t>WITH</t>
    </r>
    <r>
      <rPr>
        <sz val="12"/>
        <color rgb="FF3A474E"/>
        <rFont val="Menlo"/>
        <family val="2"/>
      </rPr>
      <t xml:space="preserve"> </t>
    </r>
  </si>
  <si>
    <r>
      <t>first_visit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37474F"/>
        <rFont val="Menlo"/>
        <family val="2"/>
      </rPr>
      <t>(</t>
    </r>
    <r>
      <rPr>
        <sz val="12"/>
        <color rgb="FF3A474E"/>
        <rFont val="Menlo"/>
        <family val="2"/>
      </rPr>
      <t xml:space="preserve"> </t>
    </r>
    <r>
      <rPr>
        <sz val="12"/>
        <color rgb="FFD81B60"/>
        <rFont val="Menlo"/>
        <family val="2"/>
      </rPr>
      <t>-- gets dates for cohorts and users with first visits</t>
    </r>
  </si>
  <si>
    <t>SELECT</t>
  </si>
  <si>
    <r>
      <t>DISTINCT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user_pseudo_id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distinct_users</t>
    </r>
    <r>
      <rPr>
        <sz val="12"/>
        <color rgb="FF3A474E"/>
        <rFont val="Menlo"/>
        <family val="2"/>
      </rPr>
      <t>,</t>
    </r>
  </si>
  <si>
    <r>
      <t>DATE_TRUNC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PARSE_DATE</t>
    </r>
    <r>
      <rPr>
        <sz val="12"/>
        <color rgb="FF37474F"/>
        <rFont val="Menlo"/>
        <family val="2"/>
      </rPr>
      <t>(</t>
    </r>
    <r>
      <rPr>
        <sz val="12"/>
        <color rgb="FF0D904F"/>
        <rFont val="Menlo"/>
        <family val="2"/>
      </rPr>
      <t>'%Y%m%d'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event_date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>,</t>
    </r>
  </si>
  <si>
    <r>
      <t>FROM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tc-da-1.turing_data_analytics.raw_events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turing</t>
    </r>
  </si>
  <si>
    <r>
      <t>WHERE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event_name</t>
    </r>
    <r>
      <rPr>
        <sz val="12"/>
        <color rgb="FF3A474E"/>
        <rFont val="Menlo"/>
        <family val="2"/>
      </rPr>
      <t xml:space="preserve"> = </t>
    </r>
    <r>
      <rPr>
        <sz val="12"/>
        <color rgb="FF0D904F"/>
        <rFont val="Menlo"/>
        <family val="2"/>
      </rPr>
      <t>'first_visit'</t>
    </r>
  </si>
  <si>
    <r>
      <t>)</t>
    </r>
    <r>
      <rPr>
        <sz val="12"/>
        <color rgb="FF3A474E"/>
        <rFont val="Menlo"/>
        <family val="2"/>
      </rPr>
      <t>,</t>
    </r>
  </si>
  <si>
    <r>
      <t>users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37474F"/>
        <rFont val="Menlo"/>
        <family val="2"/>
      </rPr>
      <t>(</t>
    </r>
    <r>
      <rPr>
        <sz val="12"/>
        <color rgb="FF3A474E"/>
        <rFont val="Menlo"/>
        <family val="2"/>
      </rPr>
      <t xml:space="preserve"> </t>
    </r>
    <r>
      <rPr>
        <sz val="12"/>
        <color rgb="FFD81B60"/>
        <rFont val="Menlo"/>
        <family val="2"/>
      </rPr>
      <t>-- adds number of users in each cohorts</t>
    </r>
  </si>
  <si>
    <r>
      <t>SELECT</t>
    </r>
    <r>
      <rPr>
        <sz val="12"/>
        <color rgb="FF3A474E"/>
        <rFont val="Menlo"/>
        <family val="2"/>
      </rPr>
      <t xml:space="preserve"> </t>
    </r>
  </si>
  <si>
    <t>*</t>
  </si>
  <si>
    <r>
      <t>FROM</t>
    </r>
    <r>
      <rPr>
        <sz val="12"/>
        <color rgb="FF3A474E"/>
        <rFont val="Menlo"/>
        <family val="2"/>
      </rPr>
      <t xml:space="preserve"> </t>
    </r>
    <r>
      <rPr>
        <sz val="12"/>
        <color rgb="FF37474F"/>
        <rFont val="Menlo"/>
        <family val="2"/>
      </rPr>
      <t>(</t>
    </r>
  </si>
  <si>
    <r>
      <t>*</t>
    </r>
    <r>
      <rPr>
        <sz val="12"/>
        <color rgb="FF3A474E"/>
        <rFont val="Menlo"/>
        <family val="2"/>
      </rPr>
      <t>,</t>
    </r>
  </si>
  <si>
    <r>
      <t>COUNT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distinct_users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OVER</t>
    </r>
    <r>
      <rPr>
        <sz val="12"/>
        <color rgb="FF3A474E"/>
        <rFont val="Menlo"/>
        <family val="2"/>
      </rPr>
      <t xml:space="preserve"> 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PARTITION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BY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ORDER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BY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week_start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</si>
  <si>
    <r>
      <t>FROM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first_visit</t>
    </r>
    <r>
      <rPr>
        <sz val="12"/>
        <color rgb="FF37474F"/>
        <rFont val="Menlo"/>
        <family val="2"/>
      </rPr>
      <t>)</t>
    </r>
  </si>
  <si>
    <r>
      <t>user_revenue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37474F"/>
        <rFont val="Menlo"/>
        <family val="2"/>
      </rPr>
      <t>(</t>
    </r>
    <r>
      <rPr>
        <sz val="12"/>
        <color rgb="FF3A474E"/>
        <rFont val="Menlo"/>
        <family val="2"/>
      </rPr>
      <t xml:space="preserve"> </t>
    </r>
    <r>
      <rPr>
        <sz val="12"/>
        <color rgb="FFD81B60"/>
        <rFont val="Menlo"/>
        <family val="2"/>
      </rPr>
      <t>--calculates revenue per users in turing table</t>
    </r>
  </si>
  <si>
    <r>
      <t>user_pseudo_id</t>
    </r>
    <r>
      <rPr>
        <sz val="12"/>
        <color rgb="FF3A474E"/>
        <rFont val="Menlo"/>
        <family val="2"/>
      </rPr>
      <t>,</t>
    </r>
  </si>
  <si>
    <r>
      <t>SUM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purchase_revenue_in_usd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revenue</t>
    </r>
    <r>
      <rPr>
        <sz val="12"/>
        <color rgb="FF3A474E"/>
        <rFont val="Menlo"/>
        <family val="2"/>
      </rPr>
      <t>,</t>
    </r>
  </si>
  <si>
    <r>
      <t>DATE_TRUNC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PARSE_DATE</t>
    </r>
    <r>
      <rPr>
        <sz val="12"/>
        <color rgb="FF37474F"/>
        <rFont val="Menlo"/>
        <family val="2"/>
      </rPr>
      <t>(</t>
    </r>
    <r>
      <rPr>
        <sz val="12"/>
        <color rgb="FF0D904F"/>
        <rFont val="Menlo"/>
        <family val="2"/>
      </rPr>
      <t>'%Y%m%d'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event_date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purchase_week</t>
    </r>
  </si>
  <si>
    <r>
      <t>FROM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tc-da-1.turing_data_analytics.raw_events</t>
    </r>
  </si>
  <si>
    <r>
      <t>WHERE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event_name</t>
    </r>
    <r>
      <rPr>
        <sz val="12"/>
        <color rgb="FF3A474E"/>
        <rFont val="Menlo"/>
        <family val="2"/>
      </rPr>
      <t xml:space="preserve"> = </t>
    </r>
    <r>
      <rPr>
        <sz val="12"/>
        <color rgb="FF0D904F"/>
        <rFont val="Menlo"/>
        <family val="2"/>
      </rPr>
      <t>'purchase'</t>
    </r>
  </si>
  <si>
    <r>
      <t>GROUP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BY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user_pseudo_id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purchase_week</t>
    </r>
  </si>
  <si>
    <r>
      <t>ORDER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BY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user_pseudo_id</t>
    </r>
  </si>
  <si>
    <t>)</t>
  </si>
  <si>
    <r>
      <t>week_start</t>
    </r>
    <r>
      <rPr>
        <sz val="12"/>
        <color rgb="FF3A474E"/>
        <rFont val="Menlo"/>
        <family val="2"/>
      </rPr>
      <t>,</t>
    </r>
  </si>
  <si>
    <r>
      <t>user_count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</si>
  <si>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week_0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</si>
  <si>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1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week_1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</si>
  <si>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2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week_2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</si>
  <si>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3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week_3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</si>
  <si>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4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week_4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</si>
  <si>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5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week_5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</si>
  <si>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6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week_6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</si>
  <si>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7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week_7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</si>
  <si>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8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week_8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</si>
  <si>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9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week_9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</si>
  <si>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10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week_10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</si>
  <si>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11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week_11</t>
    </r>
    <r>
      <rPr>
        <sz val="12"/>
        <color rgb="FF3A474E"/>
        <rFont val="Menlo"/>
        <family val="2"/>
      </rPr>
      <t>,</t>
    </r>
  </si>
  <si>
    <r>
      <t>ROUND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SUM</t>
    </r>
    <r>
      <rPr>
        <sz val="12"/>
        <color rgb="FF37474F"/>
        <rFont val="Menlo"/>
        <family val="2"/>
      </rPr>
      <t>(</t>
    </r>
    <r>
      <rPr>
        <sz val="12"/>
        <color rgb="FF3367D6"/>
        <rFont val="Menlo"/>
        <family val="2"/>
      </rPr>
      <t>IF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purchase_week</t>
    </r>
    <r>
      <rPr>
        <sz val="12"/>
        <color rgb="FF3A474E"/>
        <rFont val="Menlo"/>
        <family val="2"/>
      </rPr>
      <t xml:space="preserve"> = </t>
    </r>
    <r>
      <rPr>
        <sz val="12"/>
        <color rgb="FF3367D6"/>
        <rFont val="Menlo"/>
        <family val="2"/>
      </rPr>
      <t>DATE_ADD</t>
    </r>
    <r>
      <rPr>
        <sz val="12"/>
        <color rgb="FF37474F"/>
        <rFont val="Menlo"/>
        <family val="2"/>
      </rPr>
      <t>(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INTERVAL</t>
    </r>
    <r>
      <rPr>
        <sz val="12"/>
        <color rgb="FF3A474E"/>
        <rFont val="Menlo"/>
        <family val="2"/>
      </rPr>
      <t xml:space="preserve"> </t>
    </r>
    <r>
      <rPr>
        <sz val="12"/>
        <color rgb="FFF4511E"/>
        <rFont val="Menlo"/>
        <family val="2"/>
      </rPr>
      <t>12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revenue</t>
    </r>
    <r>
      <rPr>
        <sz val="12"/>
        <color rgb="FF37474F"/>
        <rFont val="Menlo"/>
        <family val="2"/>
      </rPr>
      <t>/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user_count</t>
    </r>
    <r>
      <rPr>
        <sz val="12"/>
        <color rgb="FF3A474E"/>
        <rFont val="Menlo"/>
        <family val="2"/>
      </rPr>
      <t xml:space="preserve">, </t>
    </r>
    <r>
      <rPr>
        <sz val="12"/>
        <color rgb="FF3367D6"/>
        <rFont val="Menlo"/>
        <family val="2"/>
      </rPr>
      <t>NULL</t>
    </r>
    <r>
      <rPr>
        <sz val="12"/>
        <color rgb="FF37474F"/>
        <rFont val="Menlo"/>
        <family val="2"/>
      </rPr>
      <t>))</t>
    </r>
    <r>
      <rPr>
        <sz val="12"/>
        <color rgb="FF3A474E"/>
        <rFont val="Menlo"/>
        <family val="2"/>
      </rPr>
      <t>,</t>
    </r>
    <r>
      <rPr>
        <sz val="12"/>
        <color rgb="FFF4511E"/>
        <rFont val="Menlo"/>
        <family val="2"/>
      </rPr>
      <t>4</t>
    </r>
    <r>
      <rPr>
        <sz val="12"/>
        <color rgb="FF37474F"/>
        <rFont val="Menlo"/>
        <family val="2"/>
      </rPr>
      <t>)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AS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week_12</t>
    </r>
    <r>
      <rPr>
        <sz val="12"/>
        <color rgb="FF3A474E"/>
        <rFont val="Menlo"/>
        <family val="2"/>
      </rPr>
      <t>,</t>
    </r>
  </si>
  <si>
    <r>
      <t>FROM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user_revenue</t>
    </r>
  </si>
  <si>
    <r>
      <t>LEFT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JOIN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users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ON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users.distinct_users</t>
    </r>
    <r>
      <rPr>
        <sz val="12"/>
        <color rgb="FF3A474E"/>
        <rFont val="Menlo"/>
        <family val="2"/>
      </rPr>
      <t xml:space="preserve"> = </t>
    </r>
    <r>
      <rPr>
        <sz val="12"/>
        <color rgb="FF000000"/>
        <rFont val="Menlo"/>
        <family val="2"/>
      </rPr>
      <t>user_revenue.user_pseudo_id</t>
    </r>
  </si>
  <si>
    <r>
      <t>GROUP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BY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, </t>
    </r>
    <r>
      <rPr>
        <sz val="12"/>
        <color rgb="FF000000"/>
        <rFont val="Menlo"/>
        <family val="2"/>
      </rPr>
      <t>user_count</t>
    </r>
  </si>
  <si>
    <r>
      <t>HAVING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week_start</t>
    </r>
    <r>
      <rPr>
        <sz val="12"/>
        <color rgb="FF3A474E"/>
        <rFont val="Menlo"/>
        <family val="2"/>
      </rPr>
      <t xml:space="preserve"> </t>
    </r>
    <r>
      <rPr>
        <sz val="12"/>
        <color rgb="FF37474F"/>
        <rFont val="Menlo"/>
        <family val="2"/>
      </rPr>
      <t>&lt;=</t>
    </r>
    <r>
      <rPr>
        <sz val="12"/>
        <color rgb="FF3A474E"/>
        <rFont val="Menlo"/>
        <family val="2"/>
      </rPr>
      <t xml:space="preserve"> </t>
    </r>
    <r>
      <rPr>
        <sz val="12"/>
        <color rgb="FF0D904F"/>
        <rFont val="Menlo"/>
        <family val="2"/>
      </rPr>
      <t>'2021-01-24'</t>
    </r>
  </si>
  <si>
    <r>
      <t>ORDER</t>
    </r>
    <r>
      <rPr>
        <sz val="12"/>
        <color rgb="FF3A474E"/>
        <rFont val="Menlo"/>
        <family val="2"/>
      </rPr>
      <t xml:space="preserve"> </t>
    </r>
    <r>
      <rPr>
        <sz val="12"/>
        <color rgb="FF3367D6"/>
        <rFont val="Menlo"/>
        <family val="2"/>
      </rPr>
      <t>BY</t>
    </r>
    <r>
      <rPr>
        <sz val="12"/>
        <color rgb="FF3A474E"/>
        <rFont val="Menlo"/>
        <family val="2"/>
      </rPr>
      <t xml:space="preserve"> </t>
    </r>
    <r>
      <rPr>
        <sz val="12"/>
        <color rgb="FF000000"/>
        <rFont val="Menlo"/>
        <family val="2"/>
      </rPr>
      <t>week_start</t>
    </r>
  </si>
  <si>
    <t>- After week 4 the change is not significant in each cohorts (CLV arrives to a plateau)</t>
  </si>
  <si>
    <t>- CLV reached only once the acquisition cost 2USD (Nov 15)</t>
  </si>
  <si>
    <t>Max - Min</t>
  </si>
  <si>
    <t>- Initial higher values show bigger growth as well</t>
  </si>
  <si>
    <t>Insights:</t>
  </si>
  <si>
    <t>Recommendation:</t>
  </si>
  <si>
    <t>- Push for higher initial sales</t>
  </si>
  <si>
    <t>- Number of customers vary a lot (~10k), but has no pattern with purchases</t>
  </si>
  <si>
    <t>- Reduce marketing costs or find a more effective way</t>
  </si>
  <si>
    <t>- Implement special offers for the holidays</t>
  </si>
  <si>
    <t>- Purchase is very low around the holidays</t>
  </si>
  <si>
    <t>- The lowest CLV can be seen in the last week</t>
  </si>
  <si>
    <t>- Average CVL grew over 0.4USD over the customer lifetime</t>
  </si>
  <si>
    <t>- Follow up more with existing customers, product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</si>
</sst>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A474E"/>
      <name val="Menlo"/>
      <family val="2"/>
    </font>
    <font>
      <sz val="12"/>
      <color rgb="FF3367D6"/>
      <name val="Menlo"/>
      <family val="2"/>
    </font>
    <font>
      <sz val="12"/>
      <color rgb="FF000000"/>
      <name val="Menlo"/>
      <family val="2"/>
    </font>
    <font>
      <sz val="12"/>
      <color rgb="FF37474F"/>
      <name val="Menlo"/>
      <family val="2"/>
    </font>
    <font>
      <sz val="12"/>
      <color rgb="FFD81B60"/>
      <name val="Menlo"/>
      <family val="2"/>
    </font>
    <font>
      <sz val="12"/>
      <color rgb="FF0D904F"/>
      <name val="Menlo"/>
      <family val="2"/>
    </font>
    <font>
      <sz val="12"/>
      <color rgb="FFF4511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77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CLV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Results!$A$33:$B$33</c:f>
              <c:strCache>
                <c:ptCount val="2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Results!$C$19:$O$19</c:f>
              <c:strCache>
                <c:ptCount val="13"/>
                <c:pt idx="0">
                  <c:v>week_0</c:v>
                </c:pt>
                <c:pt idx="1">
                  <c:v>week_1</c:v>
                </c:pt>
                <c:pt idx="2">
                  <c:v>week_2</c:v>
                </c:pt>
                <c:pt idx="3">
                  <c:v>week_3</c:v>
                </c:pt>
                <c:pt idx="4">
                  <c:v>week_4</c:v>
                </c:pt>
                <c:pt idx="5">
                  <c:v>week_5</c:v>
                </c:pt>
                <c:pt idx="6">
                  <c:v>week_6</c:v>
                </c:pt>
                <c:pt idx="7">
                  <c:v>week_7</c:v>
                </c:pt>
                <c:pt idx="8">
                  <c:v>week_8</c:v>
                </c:pt>
                <c:pt idx="9">
                  <c:v>week_9</c:v>
                </c:pt>
                <c:pt idx="10">
                  <c:v>week_10</c:v>
                </c:pt>
                <c:pt idx="11">
                  <c:v>week_11</c:v>
                </c:pt>
                <c:pt idx="12">
                  <c:v>week_12</c:v>
                </c:pt>
              </c:strCache>
            </c:strRef>
          </c:cat>
          <c:val>
            <c:numRef>
              <c:f>Results!$C$33:$O$33</c:f>
              <c:numCache>
                <c:formatCode>0.0000</c:formatCode>
                <c:ptCount val="13"/>
                <c:pt idx="0">
                  <c:v>0.72398461538461534</c:v>
                </c:pt>
                <c:pt idx="1">
                  <c:v>0.88327628205128206</c:v>
                </c:pt>
                <c:pt idx="2">
                  <c:v>0.97015810023310023</c:v>
                </c:pt>
                <c:pt idx="3">
                  <c:v>1.0381581002331002</c:v>
                </c:pt>
                <c:pt idx="4">
                  <c:v>1.1044247668997669</c:v>
                </c:pt>
                <c:pt idx="5">
                  <c:v>1.1261372668997669</c:v>
                </c:pt>
                <c:pt idx="6">
                  <c:v>1.1417229811854812</c:v>
                </c:pt>
                <c:pt idx="7">
                  <c:v>1.1501229811854812</c:v>
                </c:pt>
                <c:pt idx="8">
                  <c:v>1.1598479811854812</c:v>
                </c:pt>
                <c:pt idx="9">
                  <c:v>1.1646979811854812</c:v>
                </c:pt>
                <c:pt idx="10">
                  <c:v>1.1795313145188144</c:v>
                </c:pt>
                <c:pt idx="11">
                  <c:v>1.1833813145188143</c:v>
                </c:pt>
                <c:pt idx="12">
                  <c:v>1.1855813145188143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A-AE40-998C-AFFA9DC18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562991"/>
        <c:axId val="871656975"/>
      </c:lineChart>
      <c:catAx>
        <c:axId val="87156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871656975"/>
        <c:crosses val="autoZero"/>
        <c:auto val="1"/>
        <c:lblAlgn val="ctr"/>
        <c:lblOffset val="100"/>
        <c:noMultiLvlLbl val="0"/>
      </c:catAx>
      <c:valAx>
        <c:axId val="87165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87156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Results!$A$34:$C$34</c:f>
              <c:strCache>
                <c:ptCount val="3"/>
                <c:pt idx="0">
                  <c:v>Cumulative 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Results!$D$19:$O$19</c:f>
              <c:strCache>
                <c:ptCount val="12"/>
                <c:pt idx="0">
                  <c:v>week_1</c:v>
                </c:pt>
                <c:pt idx="1">
                  <c:v>week_2</c:v>
                </c:pt>
                <c:pt idx="2">
                  <c:v>week_3</c:v>
                </c:pt>
                <c:pt idx="3">
                  <c:v>week_4</c:v>
                </c:pt>
                <c:pt idx="4">
                  <c:v>week_5</c:v>
                </c:pt>
                <c:pt idx="5">
                  <c:v>week_6</c:v>
                </c:pt>
                <c:pt idx="6">
                  <c:v>week_7</c:v>
                </c:pt>
                <c:pt idx="7">
                  <c:v>week_8</c:v>
                </c:pt>
                <c:pt idx="8">
                  <c:v>week_9</c:v>
                </c:pt>
                <c:pt idx="9">
                  <c:v>week_10</c:v>
                </c:pt>
                <c:pt idx="10">
                  <c:v>week_11</c:v>
                </c:pt>
                <c:pt idx="11">
                  <c:v>week_12</c:v>
                </c:pt>
              </c:strCache>
            </c:strRef>
          </c:cat>
          <c:val>
            <c:numRef>
              <c:f>Results!$D$34:$O$34</c:f>
              <c:numCache>
                <c:formatCode>0.00%</c:formatCode>
                <c:ptCount val="12"/>
                <c:pt idx="0">
                  <c:v>0.22002078950537274</c:v>
                </c:pt>
                <c:pt idx="1">
                  <c:v>9.8363128216290008E-2</c:v>
                </c:pt>
                <c:pt idx="2">
                  <c:v>7.0091668547282771E-2</c:v>
                </c:pt>
                <c:pt idx="3">
                  <c:v>6.3830997082031882E-2</c:v>
                </c:pt>
                <c:pt idx="4">
                  <c:v>1.9659555499601078E-2</c:v>
                </c:pt>
                <c:pt idx="5">
                  <c:v>1.383997736672149E-2</c:v>
                </c:pt>
                <c:pt idx="6">
                  <c:v>7.3573013230214812E-3</c:v>
                </c:pt>
                <c:pt idx="7">
                  <c:v>8.4556174940317863E-3</c:v>
                </c:pt>
                <c:pt idx="8">
                  <c:v>4.1815824820790048E-3</c:v>
                </c:pt>
                <c:pt idx="9">
                  <c:v>1.273577663304204E-2</c:v>
                </c:pt>
                <c:pt idx="10">
                  <c:v>3.2640082994070951E-3</c:v>
                </c:pt>
                <c:pt idx="11">
                  <c:v>1.8590795485853295E-3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6-684A-ACAF-DF1ABBE78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891599"/>
        <c:axId val="871811279"/>
      </c:lineChart>
      <c:catAx>
        <c:axId val="87189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871811279"/>
        <c:crosses val="autoZero"/>
        <c:auto val="1"/>
        <c:lblAlgn val="ctr"/>
        <c:lblOffset val="100"/>
        <c:noMultiLvlLbl val="0"/>
      </c:catAx>
      <c:valAx>
        <c:axId val="87181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8718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16</xdr:row>
      <xdr:rowOff>152400</xdr:rowOff>
    </xdr:from>
    <xdr:to>
      <xdr:col>21</xdr:col>
      <xdr:colOff>698500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2CA39-A1AD-48E3-DCCE-D04D98C0E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412750</xdr:colOff>
      <xdr:row>30</xdr:row>
      <xdr:rowOff>139700</xdr:rowOff>
    </xdr:from>
    <xdr:to>
      <xdr:col>21</xdr:col>
      <xdr:colOff>685800</xdr:colOff>
      <xdr:row>44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338D5D-0CFD-C7E4-E304-BEC569079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4C5B-8FD6-8F49-B4AD-D203DBD1F725}">
  <dimension ref="A1:R71"/>
  <sheetViews>
    <sheetView tabSelected="1" workbookViewId="0">
      <selection activeCell="R70" sqref="R70"/>
    </sheetView>
  </sheetViews>
  <sheetFormatPr baseColWidth="10" defaultRowHeight="16" x14ac:dyDescent="0.2"/>
  <cols>
    <col min="2" max="2" width="10.83203125" customWidth="1"/>
  </cols>
  <sheetData>
    <row r="1" spans="1:15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1">
        <v>44136</v>
      </c>
      <c r="B2">
        <v>16926</v>
      </c>
      <c r="C2">
        <v>0.51449999999999996</v>
      </c>
      <c r="D2">
        <v>0.113</v>
      </c>
      <c r="E2">
        <v>0.1237</v>
      </c>
      <c r="F2">
        <v>0.1188</v>
      </c>
      <c r="G2">
        <v>8.9700000000000002E-2</v>
      </c>
      <c r="H2">
        <v>5.3100000000000001E-2</v>
      </c>
      <c r="I2">
        <v>4.3400000000000001E-2</v>
      </c>
      <c r="J2">
        <v>1.44E-2</v>
      </c>
      <c r="K2">
        <v>2.0999999999999999E-3</v>
      </c>
      <c r="M2">
        <v>1.1599999999999999E-2</v>
      </c>
      <c r="N2">
        <v>1.9E-3</v>
      </c>
      <c r="O2">
        <v>2.2000000000000001E-3</v>
      </c>
    </row>
    <row r="3" spans="1:15" x14ac:dyDescent="0.2">
      <c r="A3" s="1">
        <v>44143</v>
      </c>
      <c r="B3">
        <v>14547</v>
      </c>
      <c r="C3">
        <v>0.71489999999999998</v>
      </c>
      <c r="D3">
        <v>0.2445</v>
      </c>
      <c r="E3">
        <v>0.14149999999999999</v>
      </c>
      <c r="F3">
        <v>0.12330000000000001</v>
      </c>
      <c r="G3">
        <v>0.223</v>
      </c>
      <c r="H3">
        <v>2.64E-2</v>
      </c>
      <c r="I3">
        <v>2.8899999999999999E-2</v>
      </c>
      <c r="J3">
        <v>9.2999999999999992E-3</v>
      </c>
      <c r="M3">
        <v>3.15E-2</v>
      </c>
      <c r="N3">
        <v>5.7999999999999996E-3</v>
      </c>
    </row>
    <row r="4" spans="1:15" x14ac:dyDescent="0.2">
      <c r="A4" s="1">
        <v>44150</v>
      </c>
      <c r="B4">
        <v>16585</v>
      </c>
      <c r="C4">
        <v>1.2203999999999999</v>
      </c>
      <c r="D4">
        <v>0.27960000000000002</v>
      </c>
      <c r="E4">
        <v>0.14269999999999999</v>
      </c>
      <c r="F4">
        <v>0.1993</v>
      </c>
      <c r="G4">
        <v>0.1671</v>
      </c>
      <c r="H4">
        <v>1.15E-2</v>
      </c>
      <c r="I4">
        <v>1.6400000000000001E-2</v>
      </c>
      <c r="J4">
        <v>6.8999999999999999E-3</v>
      </c>
      <c r="K4">
        <v>4.8999999999999998E-3</v>
      </c>
      <c r="L4">
        <v>6.7000000000000002E-3</v>
      </c>
      <c r="M4">
        <v>1.4E-3</v>
      </c>
    </row>
    <row r="5" spans="1:15" x14ac:dyDescent="0.2">
      <c r="A5" s="1">
        <v>44157</v>
      </c>
      <c r="B5">
        <v>18303</v>
      </c>
      <c r="C5">
        <v>1.3268</v>
      </c>
      <c r="D5">
        <v>0.16320000000000001</v>
      </c>
      <c r="E5">
        <v>0.12889999999999999</v>
      </c>
      <c r="F5">
        <v>8.1799999999999998E-2</v>
      </c>
      <c r="G5">
        <v>2.6599999999999999E-2</v>
      </c>
      <c r="H5">
        <v>9.7999999999999997E-3</v>
      </c>
      <c r="I5">
        <v>5.1000000000000004E-3</v>
      </c>
      <c r="J5">
        <v>1.14E-2</v>
      </c>
      <c r="K5">
        <v>2.7300000000000001E-2</v>
      </c>
      <c r="L5">
        <v>3.0000000000000001E-3</v>
      </c>
    </row>
    <row r="6" spans="1:15" x14ac:dyDescent="0.2">
      <c r="A6" s="1">
        <v>44164</v>
      </c>
      <c r="B6">
        <v>21117</v>
      </c>
      <c r="C6">
        <v>1.2204999999999999</v>
      </c>
      <c r="D6">
        <v>0.3291</v>
      </c>
      <c r="E6">
        <v>0.22900000000000001</v>
      </c>
      <c r="F6">
        <v>4.9799999999999997E-2</v>
      </c>
      <c r="G6">
        <v>6.7999999999999996E-3</v>
      </c>
      <c r="H6">
        <v>1.9199999999999998E-2</v>
      </c>
      <c r="I6">
        <v>3.3999999999999998E-3</v>
      </c>
      <c r="J6">
        <v>6.1000000000000004E-3</v>
      </c>
      <c r="K6">
        <v>4.5999999999999999E-3</v>
      </c>
    </row>
    <row r="7" spans="1:15" x14ac:dyDescent="0.2">
      <c r="A7" s="1">
        <v>44171</v>
      </c>
      <c r="B7">
        <v>27101</v>
      </c>
      <c r="C7">
        <v>1.0927</v>
      </c>
      <c r="D7">
        <v>0.33100000000000002</v>
      </c>
      <c r="E7">
        <v>8.09E-2</v>
      </c>
      <c r="F7">
        <v>3.32E-2</v>
      </c>
      <c r="G7">
        <v>2.1600000000000001E-2</v>
      </c>
      <c r="H7">
        <v>1.7399999999999999E-2</v>
      </c>
      <c r="I7">
        <v>1.1900000000000001E-2</v>
      </c>
      <c r="J7">
        <v>2.3E-3</v>
      </c>
    </row>
    <row r="8" spans="1:15" x14ac:dyDescent="0.2">
      <c r="A8" s="1">
        <v>44178</v>
      </c>
      <c r="B8">
        <v>24531</v>
      </c>
      <c r="C8">
        <v>0.94469999999999998</v>
      </c>
      <c r="D8">
        <v>0.11</v>
      </c>
      <c r="E8">
        <v>3.8600000000000002E-2</v>
      </c>
      <c r="F8">
        <v>2.4299999999999999E-2</v>
      </c>
      <c r="G8">
        <v>3.6999999999999998E-2</v>
      </c>
      <c r="H8">
        <v>2.8000000000000001E-2</v>
      </c>
      <c r="I8">
        <v>0</v>
      </c>
    </row>
    <row r="9" spans="1:15" x14ac:dyDescent="0.2">
      <c r="A9" s="1">
        <v>44185</v>
      </c>
      <c r="B9">
        <v>17398</v>
      </c>
      <c r="C9">
        <v>0.3528</v>
      </c>
      <c r="D9">
        <v>4.7199999999999999E-2</v>
      </c>
      <c r="E9">
        <v>2.0299999999999999E-2</v>
      </c>
      <c r="F9">
        <v>2.3900000000000001E-2</v>
      </c>
      <c r="G9">
        <v>1.8499999999999999E-2</v>
      </c>
      <c r="H9">
        <v>8.3000000000000001E-3</v>
      </c>
    </row>
    <row r="10" spans="1:15" x14ac:dyDescent="0.2">
      <c r="A10" s="1">
        <v>44192</v>
      </c>
      <c r="B10">
        <v>16228</v>
      </c>
      <c r="C10">
        <v>0.3286</v>
      </c>
      <c r="D10">
        <v>5.1799999999999999E-2</v>
      </c>
      <c r="E10">
        <v>4.5999999999999999E-3</v>
      </c>
      <c r="F10">
        <v>2.0799999999999999E-2</v>
      </c>
      <c r="G10">
        <v>6.1000000000000004E-3</v>
      </c>
    </row>
    <row r="11" spans="1:15" x14ac:dyDescent="0.2">
      <c r="A11" s="1">
        <v>44199</v>
      </c>
      <c r="B11">
        <v>22326</v>
      </c>
      <c r="C11">
        <v>0.2306</v>
      </c>
      <c r="D11">
        <v>6.7599999999999993E-2</v>
      </c>
      <c r="E11">
        <v>3.4000000000000002E-2</v>
      </c>
      <c r="F11">
        <v>4.7999999999999996E-3</v>
      </c>
    </row>
    <row r="12" spans="1:15" x14ac:dyDescent="0.2">
      <c r="A12" s="1">
        <v>44206</v>
      </c>
      <c r="B12">
        <v>21028</v>
      </c>
      <c r="C12">
        <v>0.3957</v>
      </c>
      <c r="D12">
        <v>5.9700000000000003E-2</v>
      </c>
      <c r="E12">
        <v>1.15E-2</v>
      </c>
    </row>
    <row r="13" spans="1:15" x14ac:dyDescent="0.2">
      <c r="A13" s="1">
        <v>44213</v>
      </c>
      <c r="B13">
        <v>20328</v>
      </c>
      <c r="C13">
        <v>0.88829999999999998</v>
      </c>
      <c r="D13">
        <v>0.1148</v>
      </c>
    </row>
    <row r="14" spans="1:15" x14ac:dyDescent="0.2">
      <c r="A14" s="1">
        <v>44220</v>
      </c>
      <c r="B14">
        <v>18820</v>
      </c>
      <c r="C14">
        <v>0.18129999999999999</v>
      </c>
    </row>
    <row r="15" spans="1:15" x14ac:dyDescent="0.2">
      <c r="A15" t="s">
        <v>14</v>
      </c>
      <c r="C15" s="2">
        <f>AVERAGE(C2:C14)</f>
        <v>0.72398461538461534</v>
      </c>
      <c r="D15" s="2">
        <f t="shared" ref="D15" si="0">AVERAGE(D2:D14)</f>
        <v>0.15929166666666669</v>
      </c>
      <c r="E15" s="2">
        <f t="shared" ref="E15" si="1">AVERAGE(E2:E14)</f>
        <v>8.6881818181818171E-2</v>
      </c>
      <c r="F15" s="2">
        <f t="shared" ref="F15" si="2">AVERAGE(F2:F14)</f>
        <v>6.8000000000000005E-2</v>
      </c>
      <c r="G15" s="2">
        <f t="shared" ref="G15" si="3">AVERAGE(G2:G14)</f>
        <v>6.6266666666666654E-2</v>
      </c>
      <c r="H15" s="2">
        <f t="shared" ref="H15" si="4">AVERAGE(H2:H14)</f>
        <v>2.1712499999999999E-2</v>
      </c>
      <c r="I15" s="2">
        <f t="shared" ref="I15" si="5">AVERAGE(I2:I14)</f>
        <v>1.5585714285714286E-2</v>
      </c>
      <c r="J15" s="2">
        <f t="shared" ref="J15" si="6">AVERAGE(J2:J14)</f>
        <v>8.3999999999999995E-3</v>
      </c>
      <c r="K15" s="2">
        <f t="shared" ref="K15" si="7">AVERAGE(K2:K14)</f>
        <v>9.7249999999999993E-3</v>
      </c>
      <c r="L15" s="2">
        <f t="shared" ref="L15" si="8">AVERAGE(L2:L14)</f>
        <v>4.8500000000000001E-3</v>
      </c>
      <c r="M15" s="2">
        <f t="shared" ref="M15" si="9">AVERAGE(M2:M14)</f>
        <v>1.4833333333333332E-2</v>
      </c>
      <c r="N15" s="2">
        <f t="shared" ref="N15" si="10">AVERAGE(N2:N14)</f>
        <v>3.8499999999999997E-3</v>
      </c>
      <c r="O15" s="2">
        <f t="shared" ref="O15" si="11">AVERAGE(O2:O14)</f>
        <v>2.2000000000000001E-3</v>
      </c>
    </row>
    <row r="19" spans="1:15" x14ac:dyDescent="0.2">
      <c r="A19" t="s">
        <v>0</v>
      </c>
      <c r="B19" t="s">
        <v>15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</row>
    <row r="20" spans="1:15" x14ac:dyDescent="0.2">
      <c r="A20" s="1">
        <v>44136</v>
      </c>
      <c r="B20">
        <v>16926</v>
      </c>
      <c r="C20">
        <v>0.51449999999999996</v>
      </c>
      <c r="D20">
        <f>C20+D2</f>
        <v>0.62749999999999995</v>
      </c>
      <c r="E20">
        <f t="shared" ref="E20:O21" si="12">D20+E2</f>
        <v>0.75119999999999998</v>
      </c>
      <c r="F20">
        <f t="shared" si="12"/>
        <v>0.87</v>
      </c>
      <c r="G20">
        <f t="shared" si="12"/>
        <v>0.9597</v>
      </c>
      <c r="H20">
        <f t="shared" si="12"/>
        <v>1.0127999999999999</v>
      </c>
      <c r="I20">
        <f t="shared" si="12"/>
        <v>1.0562</v>
      </c>
      <c r="J20">
        <f t="shared" si="12"/>
        <v>1.0706</v>
      </c>
      <c r="K20">
        <f t="shared" si="12"/>
        <v>1.0727</v>
      </c>
      <c r="L20">
        <f t="shared" si="12"/>
        <v>1.0727</v>
      </c>
      <c r="M20">
        <f t="shared" si="12"/>
        <v>1.0843</v>
      </c>
      <c r="N20">
        <f t="shared" si="12"/>
        <v>1.0862000000000001</v>
      </c>
      <c r="O20">
        <f t="shared" si="12"/>
        <v>1.0884</v>
      </c>
    </row>
    <row r="21" spans="1:15" x14ac:dyDescent="0.2">
      <c r="A21" s="1">
        <v>44143</v>
      </c>
      <c r="B21">
        <v>14547</v>
      </c>
      <c r="C21">
        <v>0.71489999999999998</v>
      </c>
      <c r="D21">
        <f t="shared" ref="D21:M31" si="13">C21+D3</f>
        <v>0.95940000000000003</v>
      </c>
      <c r="E21">
        <f t="shared" si="13"/>
        <v>1.1009</v>
      </c>
      <c r="F21">
        <f t="shared" si="13"/>
        <v>1.2242</v>
      </c>
      <c r="G21">
        <f t="shared" si="13"/>
        <v>1.4472</v>
      </c>
      <c r="H21">
        <f t="shared" si="13"/>
        <v>1.4736</v>
      </c>
      <c r="I21">
        <f t="shared" si="13"/>
        <v>1.5024999999999999</v>
      </c>
      <c r="J21">
        <f t="shared" si="13"/>
        <v>1.5118</v>
      </c>
      <c r="K21">
        <f t="shared" si="13"/>
        <v>1.5118</v>
      </c>
      <c r="L21">
        <f t="shared" si="13"/>
        <v>1.5118</v>
      </c>
      <c r="M21">
        <f t="shared" si="13"/>
        <v>1.5433000000000001</v>
      </c>
      <c r="N21">
        <f t="shared" si="12"/>
        <v>1.5491000000000001</v>
      </c>
      <c r="O21" s="2"/>
    </row>
    <row r="22" spans="1:15" x14ac:dyDescent="0.2">
      <c r="A22" s="1">
        <v>44150</v>
      </c>
      <c r="B22">
        <v>16585</v>
      </c>
      <c r="C22">
        <v>1.2203999999999999</v>
      </c>
      <c r="D22">
        <f t="shared" si="13"/>
        <v>1.5</v>
      </c>
      <c r="E22">
        <f t="shared" si="13"/>
        <v>1.6427</v>
      </c>
      <c r="F22">
        <f t="shared" si="13"/>
        <v>1.8420000000000001</v>
      </c>
      <c r="G22">
        <f t="shared" si="13"/>
        <v>2.0091000000000001</v>
      </c>
      <c r="H22">
        <f t="shared" si="13"/>
        <v>2.0206</v>
      </c>
      <c r="I22">
        <f t="shared" si="13"/>
        <v>2.0369999999999999</v>
      </c>
      <c r="J22">
        <f t="shared" si="13"/>
        <v>2.0438999999999998</v>
      </c>
      <c r="K22">
        <f t="shared" si="13"/>
        <v>2.0488</v>
      </c>
      <c r="L22">
        <f t="shared" si="13"/>
        <v>2.0554999999999999</v>
      </c>
      <c r="M22">
        <f t="shared" si="13"/>
        <v>2.0568999999999997</v>
      </c>
    </row>
    <row r="23" spans="1:15" x14ac:dyDescent="0.2">
      <c r="A23" s="1">
        <v>44157</v>
      </c>
      <c r="B23">
        <v>18303</v>
      </c>
      <c r="C23">
        <v>1.3268</v>
      </c>
      <c r="D23">
        <f t="shared" si="13"/>
        <v>1.49</v>
      </c>
      <c r="E23">
        <f t="shared" si="13"/>
        <v>1.6189</v>
      </c>
      <c r="F23">
        <f t="shared" si="13"/>
        <v>1.7007000000000001</v>
      </c>
      <c r="G23">
        <f t="shared" si="13"/>
        <v>1.7273000000000001</v>
      </c>
      <c r="H23">
        <f t="shared" si="13"/>
        <v>1.7371000000000001</v>
      </c>
      <c r="I23">
        <f t="shared" si="13"/>
        <v>1.7422000000000002</v>
      </c>
      <c r="J23">
        <f t="shared" si="13"/>
        <v>1.7536000000000003</v>
      </c>
      <c r="K23">
        <f t="shared" si="13"/>
        <v>1.7809000000000004</v>
      </c>
      <c r="L23">
        <f t="shared" si="13"/>
        <v>1.7839000000000003</v>
      </c>
    </row>
    <row r="24" spans="1:15" x14ac:dyDescent="0.2">
      <c r="A24" s="1">
        <v>44164</v>
      </c>
      <c r="B24">
        <v>21117</v>
      </c>
      <c r="C24">
        <v>1.2204999999999999</v>
      </c>
      <c r="D24">
        <f t="shared" si="13"/>
        <v>1.5495999999999999</v>
      </c>
      <c r="E24">
        <f t="shared" si="13"/>
        <v>1.7786</v>
      </c>
      <c r="F24">
        <f t="shared" si="13"/>
        <v>1.8284</v>
      </c>
      <c r="G24">
        <f t="shared" si="13"/>
        <v>1.8351999999999999</v>
      </c>
      <c r="H24">
        <f t="shared" si="13"/>
        <v>1.8544</v>
      </c>
      <c r="I24">
        <f t="shared" si="13"/>
        <v>1.8578000000000001</v>
      </c>
      <c r="J24">
        <f t="shared" si="13"/>
        <v>1.8639000000000001</v>
      </c>
      <c r="K24">
        <f t="shared" si="13"/>
        <v>1.8685</v>
      </c>
    </row>
    <row r="25" spans="1:15" x14ac:dyDescent="0.2">
      <c r="A25" s="1">
        <v>44171</v>
      </c>
      <c r="B25">
        <v>27101</v>
      </c>
      <c r="C25">
        <v>1.0927</v>
      </c>
      <c r="D25">
        <f t="shared" si="13"/>
        <v>1.4237</v>
      </c>
      <c r="E25">
        <f t="shared" si="13"/>
        <v>1.5045999999999999</v>
      </c>
      <c r="F25">
        <f t="shared" si="13"/>
        <v>1.5377999999999998</v>
      </c>
      <c r="G25">
        <f t="shared" si="13"/>
        <v>1.5593999999999999</v>
      </c>
      <c r="H25">
        <f t="shared" si="13"/>
        <v>1.5768</v>
      </c>
      <c r="I25">
        <f t="shared" si="13"/>
        <v>1.5887</v>
      </c>
      <c r="J25">
        <f t="shared" si="13"/>
        <v>1.591</v>
      </c>
    </row>
    <row r="26" spans="1:15" x14ac:dyDescent="0.2">
      <c r="A26" s="1">
        <v>44178</v>
      </c>
      <c r="B26">
        <v>24531</v>
      </c>
      <c r="C26">
        <v>0.94469999999999998</v>
      </c>
      <c r="D26">
        <f t="shared" si="13"/>
        <v>1.0547</v>
      </c>
      <c r="E26">
        <f t="shared" si="13"/>
        <v>1.0932999999999999</v>
      </c>
      <c r="F26">
        <f t="shared" si="13"/>
        <v>1.1175999999999999</v>
      </c>
      <c r="G26">
        <f t="shared" si="13"/>
        <v>1.1545999999999998</v>
      </c>
      <c r="H26">
        <f t="shared" si="13"/>
        <v>1.1825999999999999</v>
      </c>
      <c r="I26">
        <f t="shared" si="13"/>
        <v>1.1825999999999999</v>
      </c>
    </row>
    <row r="27" spans="1:15" x14ac:dyDescent="0.2">
      <c r="A27" s="1">
        <v>44185</v>
      </c>
      <c r="B27">
        <v>17398</v>
      </c>
      <c r="C27">
        <v>0.3528</v>
      </c>
      <c r="D27">
        <f t="shared" si="13"/>
        <v>0.4</v>
      </c>
      <c r="E27">
        <f t="shared" si="13"/>
        <v>0.42030000000000001</v>
      </c>
      <c r="F27">
        <f t="shared" si="13"/>
        <v>0.44419999999999998</v>
      </c>
      <c r="G27">
        <f t="shared" si="13"/>
        <v>0.4627</v>
      </c>
      <c r="H27">
        <f t="shared" si="13"/>
        <v>0.47099999999999997</v>
      </c>
    </row>
    <row r="28" spans="1:15" x14ac:dyDescent="0.2">
      <c r="A28" s="1">
        <v>44192</v>
      </c>
      <c r="B28">
        <v>16228</v>
      </c>
      <c r="C28">
        <v>0.3286</v>
      </c>
      <c r="D28">
        <f t="shared" si="13"/>
        <v>0.38040000000000002</v>
      </c>
      <c r="E28">
        <f t="shared" si="13"/>
        <v>0.38500000000000001</v>
      </c>
      <c r="F28">
        <f t="shared" si="13"/>
        <v>0.40579999999999999</v>
      </c>
      <c r="G28">
        <f t="shared" si="13"/>
        <v>0.41189999999999999</v>
      </c>
    </row>
    <row r="29" spans="1:15" x14ac:dyDescent="0.2">
      <c r="A29" s="1">
        <v>44199</v>
      </c>
      <c r="B29">
        <v>22326</v>
      </c>
      <c r="C29">
        <v>0.2306</v>
      </c>
      <c r="D29">
        <f t="shared" si="13"/>
        <v>0.29820000000000002</v>
      </c>
      <c r="E29">
        <f t="shared" si="13"/>
        <v>0.33220000000000005</v>
      </c>
      <c r="F29">
        <f t="shared" si="13"/>
        <v>0.33700000000000008</v>
      </c>
    </row>
    <row r="30" spans="1:15" x14ac:dyDescent="0.2">
      <c r="A30" s="1">
        <v>44206</v>
      </c>
      <c r="B30">
        <v>21028</v>
      </c>
      <c r="C30">
        <v>0.3957</v>
      </c>
      <c r="D30">
        <f t="shared" si="13"/>
        <v>0.45540000000000003</v>
      </c>
      <c r="E30">
        <f t="shared" si="13"/>
        <v>0.46690000000000004</v>
      </c>
    </row>
    <row r="31" spans="1:15" x14ac:dyDescent="0.2">
      <c r="A31" s="1">
        <v>44213</v>
      </c>
      <c r="B31">
        <v>20328</v>
      </c>
      <c r="C31">
        <v>0.88829999999999998</v>
      </c>
      <c r="D31">
        <f t="shared" si="13"/>
        <v>1.0030999999999999</v>
      </c>
    </row>
    <row r="32" spans="1:15" x14ac:dyDescent="0.2">
      <c r="A32" s="1">
        <v>44220</v>
      </c>
      <c r="B32">
        <v>18820</v>
      </c>
      <c r="C32">
        <v>0.18129999999999999</v>
      </c>
    </row>
    <row r="33" spans="1:15" x14ac:dyDescent="0.2">
      <c r="A33" t="s">
        <v>14</v>
      </c>
      <c r="C33" s="2">
        <f>$C$15</f>
        <v>0.72398461538461534</v>
      </c>
      <c r="D33" s="2">
        <f>C33+$D$15</f>
        <v>0.88327628205128206</v>
      </c>
      <c r="E33" s="2">
        <f>D33+$E$15</f>
        <v>0.97015810023310023</v>
      </c>
      <c r="F33" s="2">
        <f>E33+F15</f>
        <v>1.0381581002331002</v>
      </c>
      <c r="G33" s="2">
        <f>F33+G15</f>
        <v>1.1044247668997669</v>
      </c>
      <c r="H33" s="2">
        <f>G33+H15</f>
        <v>1.1261372668997669</v>
      </c>
      <c r="I33" s="2">
        <f>H33+I15</f>
        <v>1.1417229811854812</v>
      </c>
      <c r="J33" s="2">
        <f>I33+J15</f>
        <v>1.1501229811854812</v>
      </c>
      <c r="K33" s="2">
        <f>J33+K15</f>
        <v>1.1598479811854812</v>
      </c>
      <c r="L33" s="2">
        <f>K33+L15</f>
        <v>1.1646979811854812</v>
      </c>
      <c r="M33" s="2">
        <f>L33+M15</f>
        <v>1.1795313145188144</v>
      </c>
      <c r="N33" s="2">
        <f>M33+N15</f>
        <v>1.1833813145188143</v>
      </c>
      <c r="O33" s="2">
        <f>N33+O15</f>
        <v>1.1855813145188143</v>
      </c>
    </row>
    <row r="34" spans="1:15" x14ac:dyDescent="0.2">
      <c r="A34" t="s">
        <v>16</v>
      </c>
      <c r="D34" s="4">
        <f>D33/C33-1</f>
        <v>0.22002078950537274</v>
      </c>
      <c r="E34" s="4">
        <f>E33/D33-1</f>
        <v>9.8363128216290008E-2</v>
      </c>
      <c r="F34" s="4">
        <f t="shared" ref="E34:O34" si="14">F33/E33-1</f>
        <v>7.0091668547282771E-2</v>
      </c>
      <c r="G34" s="4">
        <f t="shared" si="14"/>
        <v>6.3830997082031882E-2</v>
      </c>
      <c r="H34" s="4">
        <f t="shared" si="14"/>
        <v>1.9659555499601078E-2</v>
      </c>
      <c r="I34" s="4">
        <f t="shared" si="14"/>
        <v>1.383997736672149E-2</v>
      </c>
      <c r="J34" s="4">
        <f t="shared" si="14"/>
        <v>7.3573013230214812E-3</v>
      </c>
      <c r="K34" s="4">
        <f t="shared" si="14"/>
        <v>8.4556174940317863E-3</v>
      </c>
      <c r="L34" s="4">
        <f t="shared" si="14"/>
        <v>4.1815824820790048E-3</v>
      </c>
      <c r="M34" s="4">
        <f t="shared" si="14"/>
        <v>1.273577663304204E-2</v>
      </c>
      <c r="N34" s="4">
        <f t="shared" si="14"/>
        <v>3.2640082994070951E-3</v>
      </c>
      <c r="O34" s="4">
        <f t="shared" si="14"/>
        <v>1.8590795485853295E-3</v>
      </c>
    </row>
    <row r="35" spans="1:15" x14ac:dyDescent="0.2">
      <c r="D35" s="3"/>
    </row>
    <row r="38" spans="1:15" x14ac:dyDescent="0.2">
      <c r="A38" t="s">
        <v>0</v>
      </c>
      <c r="B38" t="s">
        <v>15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</row>
    <row r="39" spans="1:15" x14ac:dyDescent="0.2">
      <c r="A39" s="1">
        <v>44136</v>
      </c>
      <c r="B39">
        <v>16926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f>O20</f>
        <v>1.0884</v>
      </c>
    </row>
    <row r="40" spans="1:15" x14ac:dyDescent="0.2">
      <c r="A40" s="1">
        <v>44143</v>
      </c>
      <c r="B40">
        <v>14547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f>N$21*(1+O$34)</f>
        <v>1.5519799001287138</v>
      </c>
    </row>
    <row r="41" spans="1:15" x14ac:dyDescent="0.2">
      <c r="A41" s="1">
        <v>44150</v>
      </c>
      <c r="B41">
        <v>16585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f>M22*(1+N34)</f>
        <v>2.0636137386710502</v>
      </c>
      <c r="O41" s="2">
        <f>N41*(1+O34)</f>
        <v>2.0674501607687934</v>
      </c>
    </row>
    <row r="42" spans="1:15" x14ac:dyDescent="0.2">
      <c r="A42" s="1">
        <v>44157</v>
      </c>
      <c r="B42">
        <v>18303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f>L23*(1+M34)</f>
        <v>1.8066193519356839</v>
      </c>
      <c r="N42" s="2">
        <f>M42*(1+N34)</f>
        <v>1.8125161724942715</v>
      </c>
      <c r="O42" s="2">
        <f>N42*(1+O34)</f>
        <v>1.8158857842420357</v>
      </c>
    </row>
    <row r="43" spans="1:15" x14ac:dyDescent="0.2">
      <c r="A43" s="1">
        <v>44164</v>
      </c>
      <c r="B43">
        <v>21117</v>
      </c>
      <c r="C43" s="2"/>
      <c r="D43" s="2"/>
      <c r="E43" s="2"/>
      <c r="F43" s="2"/>
      <c r="G43" s="2"/>
      <c r="H43" s="2"/>
      <c r="I43" s="2"/>
      <c r="J43" s="2"/>
      <c r="K43" s="2"/>
      <c r="L43" s="2">
        <f>K24*(1+L34)</f>
        <v>1.8763132868677648</v>
      </c>
      <c r="M43" s="2">
        <f>L43*(1+M34)</f>
        <v>1.9002095937829215</v>
      </c>
      <c r="N43" s="2">
        <f t="shared" ref="N43:O43" si="15">M43*(1+N34)</f>
        <v>1.906411893667642</v>
      </c>
      <c r="O43" s="2">
        <f t="shared" si="15"/>
        <v>1.9099560650303393</v>
      </c>
    </row>
    <row r="44" spans="1:15" x14ac:dyDescent="0.2">
      <c r="A44" s="1">
        <v>44171</v>
      </c>
      <c r="B44">
        <v>27101</v>
      </c>
      <c r="C44" s="2"/>
      <c r="D44" s="2"/>
      <c r="E44" s="2"/>
      <c r="F44" s="2"/>
      <c r="G44" s="2"/>
      <c r="H44" s="2"/>
      <c r="I44" s="2"/>
      <c r="J44" s="2"/>
      <c r="K44" s="2">
        <f>J25*(1+K34)</f>
        <v>1.6044528874330046</v>
      </c>
      <c r="L44" s="2">
        <f>K44*(1+L34)</f>
        <v>1.6111620395204156</v>
      </c>
      <c r="M44" s="2">
        <f t="shared" ref="M44:O44" si="16">L44*(1+M34)</f>
        <v>1.631681439375384</v>
      </c>
      <c r="N44" s="2">
        <f t="shared" si="16"/>
        <v>1.6370072611354938</v>
      </c>
      <c r="O44" s="2">
        <f t="shared" si="16"/>
        <v>1.6400505878555565</v>
      </c>
    </row>
    <row r="45" spans="1:15" x14ac:dyDescent="0.2">
      <c r="A45" s="1">
        <v>44178</v>
      </c>
      <c r="B45">
        <v>24531</v>
      </c>
      <c r="C45" s="2"/>
      <c r="D45" s="2"/>
      <c r="E45" s="2"/>
      <c r="F45" s="2"/>
      <c r="G45" s="2"/>
      <c r="H45" s="2"/>
      <c r="I45" s="2"/>
      <c r="J45" s="2">
        <f>I26*(1+J34)</f>
        <v>1.1913007445446051</v>
      </c>
      <c r="K45" s="2">
        <f>J45*(1+K34)</f>
        <v>1.2013739279608295</v>
      </c>
      <c r="L45" s="2">
        <f t="shared" ref="L45:O45" si="17">K45*(1+L34)</f>
        <v>1.2063975721324169</v>
      </c>
      <c r="M45" s="2">
        <f t="shared" si="17"/>
        <v>1.2217619821417396</v>
      </c>
      <c r="N45" s="2">
        <f t="shared" si="17"/>
        <v>1.2257498233913502</v>
      </c>
      <c r="O45" s="2">
        <f t="shared" si="17"/>
        <v>1.2280285898196992</v>
      </c>
    </row>
    <row r="46" spans="1:15" x14ac:dyDescent="0.2">
      <c r="A46" s="1">
        <v>44185</v>
      </c>
      <c r="B46">
        <v>17398</v>
      </c>
      <c r="C46" s="2"/>
      <c r="D46" s="2"/>
      <c r="E46" s="2"/>
      <c r="F46" s="2"/>
      <c r="G46" s="2"/>
      <c r="H46" s="2"/>
      <c r="I46" s="2">
        <f>H27*(1+I34)</f>
        <v>0.47751862933972578</v>
      </c>
      <c r="J46" s="2">
        <f>I46*(1+J34)</f>
        <v>0.48103187778313433</v>
      </c>
      <c r="K46" s="2">
        <f t="shared" ref="K46:O46" si="18">J46*(1+K34)</f>
        <v>0.48509929934410434</v>
      </c>
      <c r="L46" s="2">
        <f t="shared" si="18"/>
        <v>0.48712778207631047</v>
      </c>
      <c r="M46" s="2">
        <f t="shared" si="18"/>
        <v>0.49333173270058356</v>
      </c>
      <c r="N46" s="2">
        <f t="shared" si="18"/>
        <v>0.49494197157047914</v>
      </c>
      <c r="O46" s="2">
        <f t="shared" si="18"/>
        <v>0.49586210806756231</v>
      </c>
    </row>
    <row r="47" spans="1:15" x14ac:dyDescent="0.2">
      <c r="A47" s="1">
        <v>44192</v>
      </c>
      <c r="B47">
        <v>16228</v>
      </c>
      <c r="C47" s="2"/>
      <c r="D47" s="2"/>
      <c r="E47" s="2"/>
      <c r="F47" s="2"/>
      <c r="G47" s="2"/>
      <c r="H47" s="2">
        <f>G28*(1+H34)</f>
        <v>0.41999777091028567</v>
      </c>
      <c r="I47" s="2">
        <f>H47*(1+I34)</f>
        <v>0.4258105305537575</v>
      </c>
      <c r="J47" s="2">
        <f t="shared" ref="J47:O47" si="19">I47*(1+J34)</f>
        <v>0.42894334693355712</v>
      </c>
      <c r="K47" s="2">
        <f t="shared" si="19"/>
        <v>0.43257032780183707</v>
      </c>
      <c r="L47" s="2">
        <f t="shared" si="19"/>
        <v>0.43437915630684043</v>
      </c>
      <c r="M47" s="2">
        <f t="shared" si="19"/>
        <v>0.43991131221561358</v>
      </c>
      <c r="N47" s="2">
        <f t="shared" si="19"/>
        <v>0.4413471863896884</v>
      </c>
      <c r="O47" s="2">
        <f t="shared" si="19"/>
        <v>0.44216768591773115</v>
      </c>
    </row>
    <row r="48" spans="1:15" x14ac:dyDescent="0.2">
      <c r="A48" s="1">
        <v>44199</v>
      </c>
      <c r="B48">
        <v>22326</v>
      </c>
      <c r="C48" s="2"/>
      <c r="D48" s="2"/>
      <c r="E48" s="2"/>
      <c r="F48" s="2"/>
      <c r="G48" s="2">
        <f>F29*(1+G34)</f>
        <v>0.35851104601664485</v>
      </c>
      <c r="H48" s="2">
        <f>G48*(1+H34)</f>
        <v>0.36555921382302914</v>
      </c>
      <c r="I48" s="2">
        <f t="shared" ref="I48:O48" si="20">H48*(1+I34)</f>
        <v>0.37061854506853636</v>
      </c>
      <c r="J48" s="2">
        <f t="shared" si="20"/>
        <v>0.37334529738050543</v>
      </c>
      <c r="K48" s="2">
        <f t="shared" si="20"/>
        <v>0.37650216240835055</v>
      </c>
      <c r="L48" s="2">
        <f t="shared" si="20"/>
        <v>0.37807653725514218</v>
      </c>
      <c r="M48" s="2">
        <f t="shared" si="20"/>
        <v>0.38289163558381767</v>
      </c>
      <c r="N48" s="2">
        <f t="shared" si="20"/>
        <v>0.38414139706013678</v>
      </c>
      <c r="O48" s="2">
        <f t="shared" si="20"/>
        <v>0.38485554647517628</v>
      </c>
    </row>
    <row r="49" spans="1:18" x14ac:dyDescent="0.2">
      <c r="A49" s="1">
        <v>44206</v>
      </c>
      <c r="B49">
        <v>21028</v>
      </c>
      <c r="C49" s="2"/>
      <c r="D49" s="2"/>
      <c r="E49" s="2"/>
      <c r="F49" s="2">
        <f>E30*(1+F$34)</f>
        <v>0.49962580004472634</v>
      </c>
      <c r="G49" s="2">
        <f>F49*(1+G$34)</f>
        <v>0.53151741302948907</v>
      </c>
      <c r="H49" s="2">
        <f t="shared" ref="H49:O49" si="21">G49*(1+H$34)</f>
        <v>0.54196680910994666</v>
      </c>
      <c r="I49" s="2">
        <f t="shared" si="21"/>
        <v>0.5494676174815426</v>
      </c>
      <c r="J49" s="2">
        <f t="shared" si="21"/>
        <v>0.55351021631059705</v>
      </c>
      <c r="K49" s="2">
        <f t="shared" si="21"/>
        <v>0.55819048697875828</v>
      </c>
      <c r="L49" s="2">
        <f t="shared" si="21"/>
        <v>0.56052460654077185</v>
      </c>
      <c r="M49" s="2">
        <f t="shared" si="21"/>
        <v>0.56766332272699893</v>
      </c>
      <c r="N49" s="2">
        <f t="shared" si="21"/>
        <v>0.56951618052364883</v>
      </c>
      <c r="O49" s="2">
        <f t="shared" si="21"/>
        <v>0.57057495640744882</v>
      </c>
    </row>
    <row r="50" spans="1:18" x14ac:dyDescent="0.2">
      <c r="A50" s="1">
        <v>44213</v>
      </c>
      <c r="B50">
        <v>20328</v>
      </c>
      <c r="C50" s="2"/>
      <c r="D50" s="2"/>
      <c r="E50" s="2">
        <f>D31*(1+E$34)</f>
        <v>1.1017680539137604</v>
      </c>
      <c r="F50" s="2">
        <f>E50*(1+F$34)</f>
        <v>1.1789928151646685</v>
      </c>
      <c r="G50" s="2">
        <f t="shared" ref="F50:O51" si="22">F50*(1+G$34)</f>
        <v>1.2542491021091811</v>
      </c>
      <c r="H50" s="2">
        <f t="shared" si="22"/>
        <v>1.2789070819424213</v>
      </c>
      <c r="I50" s="2">
        <f t="shared" si="22"/>
        <v>1.2966071270106443</v>
      </c>
      <c r="J50" s="2">
        <f t="shared" si="22"/>
        <v>1.3061466563416388</v>
      </c>
      <c r="K50" s="2">
        <f t="shared" si="22"/>
        <v>1.3171909328587723</v>
      </c>
      <c r="L50" s="2">
        <f t="shared" si="22"/>
        <v>1.3226988753891677</v>
      </c>
      <c r="M50" s="2">
        <f t="shared" si="22"/>
        <v>1.3395444728189001</v>
      </c>
      <c r="N50" s="2">
        <f t="shared" si="22"/>
        <v>1.3439167570956059</v>
      </c>
      <c r="O50" s="2">
        <f t="shared" si="22"/>
        <v>1.3464152052537235</v>
      </c>
    </row>
    <row r="51" spans="1:18" x14ac:dyDescent="0.2">
      <c r="A51" s="1">
        <v>44220</v>
      </c>
      <c r="B51">
        <v>18820</v>
      </c>
      <c r="C51" s="2"/>
      <c r="D51" s="2">
        <f>C32*(1+D$34)</f>
        <v>0.22118976913732408</v>
      </c>
      <c r="E51" s="2">
        <f>D51*(1+E$34)</f>
        <v>0.24294668675911027</v>
      </c>
      <c r="F51" s="2">
        <f t="shared" si="22"/>
        <v>0.25997522540209034</v>
      </c>
      <c r="G51" s="2">
        <f t="shared" si="22"/>
        <v>0.27656970325613173</v>
      </c>
      <c r="H51" s="2">
        <f t="shared" si="22"/>
        <v>0.28200694068680388</v>
      </c>
      <c r="I51" s="2">
        <f t="shared" si="22"/>
        <v>0.2859099103631676</v>
      </c>
      <c r="J51" s="2">
        <f t="shared" si="22"/>
        <v>0.28801343572494748</v>
      </c>
      <c r="K51" s="2">
        <f t="shared" si="22"/>
        <v>0.29044876717057955</v>
      </c>
      <c r="L51" s="2">
        <f t="shared" si="22"/>
        <v>0.29166330264732149</v>
      </c>
      <c r="M51" s="2">
        <f t="shared" si="22"/>
        <v>0.29537786132189309</v>
      </c>
      <c r="N51" s="2">
        <f>M51*(1+N$34)</f>
        <v>0.29634197711270888</v>
      </c>
      <c r="O51" s="2">
        <f>N51*(1+O$34)</f>
        <v>0.29689290042174643</v>
      </c>
    </row>
    <row r="56" spans="1:18" x14ac:dyDescent="0.2">
      <c r="R56" s="9" t="s">
        <v>65</v>
      </c>
    </row>
    <row r="57" spans="1:18" x14ac:dyDescent="0.2">
      <c r="A57" t="s">
        <v>0</v>
      </c>
      <c r="B57" t="s">
        <v>15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63</v>
      </c>
      <c r="R57" s="8" t="s">
        <v>61</v>
      </c>
    </row>
    <row r="58" spans="1:18" x14ac:dyDescent="0.2">
      <c r="A58" s="1">
        <v>44136</v>
      </c>
      <c r="B58">
        <v>16926</v>
      </c>
      <c r="C58" s="2">
        <v>0.51449999999999996</v>
      </c>
      <c r="D58" s="2">
        <v>0.62749999999999995</v>
      </c>
      <c r="E58" s="2">
        <v>0.75119999999999998</v>
      </c>
      <c r="F58" s="2">
        <v>0.87</v>
      </c>
      <c r="G58" s="2">
        <v>0.9597</v>
      </c>
      <c r="H58" s="2">
        <v>1.0127999999999999</v>
      </c>
      <c r="I58" s="2">
        <v>1.0562</v>
      </c>
      <c r="J58" s="2">
        <v>1.0706</v>
      </c>
      <c r="K58" s="2">
        <v>1.0727</v>
      </c>
      <c r="L58" s="2">
        <v>1.0727</v>
      </c>
      <c r="M58" s="2">
        <v>1.0843</v>
      </c>
      <c r="N58" s="2">
        <v>1.0862000000000001</v>
      </c>
      <c r="O58" s="2">
        <v>1.0884</v>
      </c>
      <c r="P58" s="2">
        <f>O58-C58</f>
        <v>0.57390000000000008</v>
      </c>
      <c r="R58" s="8" t="s">
        <v>62</v>
      </c>
    </row>
    <row r="59" spans="1:18" x14ac:dyDescent="0.2">
      <c r="A59" s="1">
        <v>44143</v>
      </c>
      <c r="B59">
        <v>14547</v>
      </c>
      <c r="C59" s="2">
        <v>0.71489999999999998</v>
      </c>
      <c r="D59" s="2">
        <v>0.95940000000000003</v>
      </c>
      <c r="E59" s="2">
        <v>1.1009</v>
      </c>
      <c r="F59" s="2">
        <v>1.2242</v>
      </c>
      <c r="G59" s="2">
        <v>1.4472</v>
      </c>
      <c r="H59" s="2">
        <v>1.4736</v>
      </c>
      <c r="I59" s="2">
        <v>1.5024999999999999</v>
      </c>
      <c r="J59" s="2">
        <v>1.5118</v>
      </c>
      <c r="K59" s="2">
        <v>1.5118</v>
      </c>
      <c r="L59" s="2">
        <v>1.5118</v>
      </c>
      <c r="M59" s="2">
        <v>1.5433000000000001</v>
      </c>
      <c r="N59" s="2">
        <v>1.5491000000000001</v>
      </c>
      <c r="O59" s="2">
        <v>1.5519799001287138</v>
      </c>
      <c r="P59" s="2">
        <f t="shared" ref="P59:P71" si="23">O59-C59</f>
        <v>0.83707990012871381</v>
      </c>
      <c r="R59" s="8" t="s">
        <v>64</v>
      </c>
    </row>
    <row r="60" spans="1:18" x14ac:dyDescent="0.2">
      <c r="A60" s="1">
        <v>44150</v>
      </c>
      <c r="B60">
        <v>16585</v>
      </c>
      <c r="C60" s="2">
        <v>1.2203999999999999</v>
      </c>
      <c r="D60" s="2">
        <v>1.5</v>
      </c>
      <c r="E60" s="2">
        <v>1.6427</v>
      </c>
      <c r="F60" s="2">
        <v>1.8420000000000001</v>
      </c>
      <c r="G60" s="2">
        <v>2.0091000000000001</v>
      </c>
      <c r="H60" s="2">
        <v>2.0206</v>
      </c>
      <c r="I60" s="2">
        <v>2.0369999999999999</v>
      </c>
      <c r="J60" s="2">
        <v>2.0438999999999998</v>
      </c>
      <c r="K60" s="2">
        <v>2.0488</v>
      </c>
      <c r="L60" s="2">
        <v>2.0554999999999999</v>
      </c>
      <c r="M60" s="2">
        <v>2.0568999999999997</v>
      </c>
      <c r="N60" s="2">
        <v>2.0636137386710502</v>
      </c>
      <c r="O60" s="2">
        <v>2.0674501607687934</v>
      </c>
      <c r="P60" s="2">
        <f t="shared" si="23"/>
        <v>0.84705016076879347</v>
      </c>
      <c r="R60" s="8" t="s">
        <v>68</v>
      </c>
    </row>
    <row r="61" spans="1:18" x14ac:dyDescent="0.2">
      <c r="A61" s="1">
        <v>44157</v>
      </c>
      <c r="B61">
        <v>18303</v>
      </c>
      <c r="C61" s="2">
        <v>1.3268</v>
      </c>
      <c r="D61" s="2">
        <v>1.49</v>
      </c>
      <c r="E61" s="2">
        <v>1.6189</v>
      </c>
      <c r="F61" s="2">
        <v>1.7007000000000001</v>
      </c>
      <c r="G61" s="2">
        <v>1.7273000000000001</v>
      </c>
      <c r="H61" s="2">
        <v>1.7371000000000001</v>
      </c>
      <c r="I61" s="2">
        <v>1.7422000000000002</v>
      </c>
      <c r="J61" s="2">
        <v>1.7536000000000003</v>
      </c>
      <c r="K61" s="2">
        <v>1.7809000000000004</v>
      </c>
      <c r="L61" s="2">
        <v>1.7839000000000003</v>
      </c>
      <c r="M61" s="2">
        <v>1.8066193519356839</v>
      </c>
      <c r="N61" s="2">
        <v>1.8125161724942715</v>
      </c>
      <c r="O61" s="2">
        <v>1.8158857842420357</v>
      </c>
      <c r="P61" s="2">
        <f t="shared" si="23"/>
        <v>0.48908578424203575</v>
      </c>
      <c r="R61" s="8" t="s">
        <v>71</v>
      </c>
    </row>
    <row r="62" spans="1:18" x14ac:dyDescent="0.2">
      <c r="A62" s="1">
        <v>44164</v>
      </c>
      <c r="B62">
        <v>21117</v>
      </c>
      <c r="C62" s="2">
        <v>1.2204999999999999</v>
      </c>
      <c r="D62" s="2">
        <v>1.5495999999999999</v>
      </c>
      <c r="E62" s="2">
        <v>1.7786</v>
      </c>
      <c r="F62" s="2">
        <v>1.8284</v>
      </c>
      <c r="G62" s="2">
        <v>1.8351999999999999</v>
      </c>
      <c r="H62" s="2">
        <v>1.8544</v>
      </c>
      <c r="I62" s="2">
        <v>1.8578000000000001</v>
      </c>
      <c r="J62" s="2">
        <v>1.8639000000000001</v>
      </c>
      <c r="K62" s="2">
        <v>1.8685</v>
      </c>
      <c r="L62" s="2">
        <v>1.8763132868677648</v>
      </c>
      <c r="M62" s="2">
        <v>1.9002095937829215</v>
      </c>
      <c r="N62" s="2">
        <v>1.906411893667642</v>
      </c>
      <c r="O62" s="2">
        <v>1.9099560650303393</v>
      </c>
      <c r="P62" s="2">
        <f t="shared" si="23"/>
        <v>0.6894560650303394</v>
      </c>
      <c r="R62" s="8" t="s">
        <v>72</v>
      </c>
    </row>
    <row r="63" spans="1:18" x14ac:dyDescent="0.2">
      <c r="A63" s="1">
        <v>44171</v>
      </c>
      <c r="B63">
        <v>27101</v>
      </c>
      <c r="C63" s="2">
        <v>1.0927</v>
      </c>
      <c r="D63" s="2">
        <v>1.4237</v>
      </c>
      <c r="E63" s="2">
        <v>1.5045999999999999</v>
      </c>
      <c r="F63" s="2">
        <v>1.5377999999999998</v>
      </c>
      <c r="G63" s="2">
        <v>1.5593999999999999</v>
      </c>
      <c r="H63" s="2">
        <v>1.5768</v>
      </c>
      <c r="I63" s="2">
        <v>1.5887</v>
      </c>
      <c r="J63" s="2">
        <v>1.591</v>
      </c>
      <c r="K63" s="2">
        <v>1.6044528874330046</v>
      </c>
      <c r="L63" s="2">
        <v>1.6111620395204156</v>
      </c>
      <c r="M63" s="2">
        <v>1.631681439375384</v>
      </c>
      <c r="N63" s="2">
        <v>1.6370072611354938</v>
      </c>
      <c r="O63" s="2">
        <v>1.6400505878555565</v>
      </c>
      <c r="P63" s="2">
        <f t="shared" si="23"/>
        <v>0.54735058785555646</v>
      </c>
      <c r="R63" s="8" t="s">
        <v>73</v>
      </c>
    </row>
    <row r="64" spans="1:18" x14ac:dyDescent="0.2">
      <c r="A64" s="1">
        <v>44178</v>
      </c>
      <c r="B64">
        <v>24531</v>
      </c>
      <c r="C64" s="2">
        <v>0.94469999999999998</v>
      </c>
      <c r="D64" s="2">
        <v>1.0547</v>
      </c>
      <c r="E64" s="2">
        <v>1.0932999999999999</v>
      </c>
      <c r="F64" s="2">
        <v>1.1175999999999999</v>
      </c>
      <c r="G64" s="2">
        <v>1.1545999999999998</v>
      </c>
      <c r="H64" s="2">
        <v>1.1825999999999999</v>
      </c>
      <c r="I64" s="2">
        <v>1.1825999999999999</v>
      </c>
      <c r="J64" s="2">
        <v>1.1913007445446051</v>
      </c>
      <c r="K64" s="2">
        <v>1.2013739279608295</v>
      </c>
      <c r="L64" s="2">
        <v>1.2063975721324169</v>
      </c>
      <c r="M64" s="2">
        <v>1.2217619821417396</v>
      </c>
      <c r="N64" s="2">
        <v>1.2257498233913502</v>
      </c>
      <c r="O64" s="2">
        <v>1.2280285898196992</v>
      </c>
      <c r="P64" s="2">
        <f t="shared" si="23"/>
        <v>0.28332858981969922</v>
      </c>
    </row>
    <row r="65" spans="1:18" x14ac:dyDescent="0.2">
      <c r="A65" s="1">
        <v>44185</v>
      </c>
      <c r="B65">
        <v>17398</v>
      </c>
      <c r="C65" s="2">
        <v>0.3528</v>
      </c>
      <c r="D65" s="2">
        <v>0.4</v>
      </c>
      <c r="E65" s="2">
        <v>0.42030000000000001</v>
      </c>
      <c r="F65" s="2">
        <v>0.44419999999999998</v>
      </c>
      <c r="G65" s="2">
        <v>0.4627</v>
      </c>
      <c r="H65" s="2">
        <v>0.47099999999999997</v>
      </c>
      <c r="I65" s="2">
        <v>0.47751862933972578</v>
      </c>
      <c r="J65" s="2">
        <v>0.48103187778313433</v>
      </c>
      <c r="K65" s="2">
        <v>0.48509929934410434</v>
      </c>
      <c r="L65" s="2">
        <v>0.48712778207631047</v>
      </c>
      <c r="M65" s="2">
        <v>0.49333173270058356</v>
      </c>
      <c r="N65" s="2">
        <v>0.49494197157047914</v>
      </c>
      <c r="O65" s="2">
        <v>0.49586210806756231</v>
      </c>
      <c r="P65" s="2">
        <f t="shared" si="23"/>
        <v>0.14306210806756231</v>
      </c>
      <c r="R65" s="9" t="s">
        <v>66</v>
      </c>
    </row>
    <row r="66" spans="1:18" x14ac:dyDescent="0.2">
      <c r="A66" s="1">
        <v>44192</v>
      </c>
      <c r="B66">
        <v>16228</v>
      </c>
      <c r="C66" s="2">
        <v>0.3286</v>
      </c>
      <c r="D66" s="2">
        <v>0.38040000000000002</v>
      </c>
      <c r="E66" s="2">
        <v>0.38500000000000001</v>
      </c>
      <c r="F66" s="2">
        <v>0.40579999999999999</v>
      </c>
      <c r="G66" s="2">
        <v>0.41189999999999999</v>
      </c>
      <c r="H66" s="2">
        <v>0.41999777091028567</v>
      </c>
      <c r="I66" s="2">
        <v>0.4258105305537575</v>
      </c>
      <c r="J66" s="2">
        <v>0.42894334693355712</v>
      </c>
      <c r="K66" s="2">
        <v>0.43257032780183707</v>
      </c>
      <c r="L66" s="2">
        <v>0.43437915630684043</v>
      </c>
      <c r="M66" s="2">
        <v>0.43991131221561358</v>
      </c>
      <c r="N66" s="2">
        <v>0.4413471863896884</v>
      </c>
      <c r="O66" s="2">
        <v>0.44216768591773115</v>
      </c>
      <c r="P66" s="2">
        <f t="shared" si="23"/>
        <v>0.11356768591773114</v>
      </c>
      <c r="R66" s="8" t="s">
        <v>67</v>
      </c>
    </row>
    <row r="67" spans="1:18" x14ac:dyDescent="0.2">
      <c r="A67" s="1">
        <v>44199</v>
      </c>
      <c r="B67">
        <v>22326</v>
      </c>
      <c r="C67" s="2">
        <v>0.2306</v>
      </c>
      <c r="D67" s="2">
        <v>0.29820000000000002</v>
      </c>
      <c r="E67" s="2">
        <v>0.33220000000000005</v>
      </c>
      <c r="F67" s="2">
        <v>0.33700000000000008</v>
      </c>
      <c r="G67" s="2">
        <v>0.35851104601664485</v>
      </c>
      <c r="H67" s="2">
        <v>0.36555921382302914</v>
      </c>
      <c r="I67" s="2">
        <v>0.37061854506853636</v>
      </c>
      <c r="J67" s="2">
        <v>0.37334529738050543</v>
      </c>
      <c r="K67" s="2">
        <v>0.37650216240835055</v>
      </c>
      <c r="L67" s="2">
        <v>0.37807653725514218</v>
      </c>
      <c r="M67" s="2">
        <v>0.38289163558381767</v>
      </c>
      <c r="N67" s="2">
        <v>0.38414139706013678</v>
      </c>
      <c r="O67" s="2">
        <v>0.38485554647517628</v>
      </c>
      <c r="P67" s="2">
        <f t="shared" si="23"/>
        <v>0.15425554647517628</v>
      </c>
      <c r="R67" s="8" t="s">
        <v>69</v>
      </c>
    </row>
    <row r="68" spans="1:18" x14ac:dyDescent="0.2">
      <c r="A68" s="1">
        <v>44206</v>
      </c>
      <c r="B68">
        <v>21028</v>
      </c>
      <c r="C68" s="2">
        <v>0.3957</v>
      </c>
      <c r="D68" s="2">
        <v>0.45540000000000003</v>
      </c>
      <c r="E68" s="2">
        <v>0.46690000000000004</v>
      </c>
      <c r="F68" s="2">
        <v>0.49962580004472634</v>
      </c>
      <c r="G68" s="2">
        <v>0.53151741302948907</v>
      </c>
      <c r="H68" s="2">
        <v>0.54196680910994666</v>
      </c>
      <c r="I68" s="2">
        <v>0.5494676174815426</v>
      </c>
      <c r="J68" s="2">
        <v>0.55351021631059705</v>
      </c>
      <c r="K68" s="2">
        <v>0.55819048697875828</v>
      </c>
      <c r="L68" s="2">
        <v>0.56052460654077185</v>
      </c>
      <c r="M68" s="2">
        <v>0.56766332272699893</v>
      </c>
      <c r="N68" s="2">
        <v>0.56951618052364883</v>
      </c>
      <c r="O68" s="2">
        <v>0.57057495640744882</v>
      </c>
      <c r="P68" s="2">
        <f t="shared" si="23"/>
        <v>0.17487495640744882</v>
      </c>
      <c r="R68" s="8" t="s">
        <v>70</v>
      </c>
    </row>
    <row r="69" spans="1:18" x14ac:dyDescent="0.2">
      <c r="A69" s="1">
        <v>44213</v>
      </c>
      <c r="B69">
        <v>20328</v>
      </c>
      <c r="C69" s="2">
        <v>0.88829999999999998</v>
      </c>
      <c r="D69" s="2">
        <v>1.0030999999999999</v>
      </c>
      <c r="E69" s="2">
        <v>1.1017680539137604</v>
      </c>
      <c r="F69" s="2">
        <v>1.1789928151646685</v>
      </c>
      <c r="G69" s="2">
        <v>1.2542491021091811</v>
      </c>
      <c r="H69" s="2">
        <v>1.2789070819424213</v>
      </c>
      <c r="I69" s="2">
        <v>1.2966071270106443</v>
      </c>
      <c r="J69" s="2">
        <v>1.3061466563416388</v>
      </c>
      <c r="K69" s="2">
        <v>1.3171909328587723</v>
      </c>
      <c r="L69" s="2">
        <v>1.3226988753891677</v>
      </c>
      <c r="M69" s="2">
        <v>1.3395444728189001</v>
      </c>
      <c r="N69" s="2">
        <v>1.3439167570956059</v>
      </c>
      <c r="O69" s="2">
        <v>1.3464152052537235</v>
      </c>
      <c r="P69" s="2">
        <f t="shared" si="23"/>
        <v>0.45811520525372351</v>
      </c>
      <c r="R69" s="8" t="s">
        <v>74</v>
      </c>
    </row>
    <row r="70" spans="1:18" x14ac:dyDescent="0.2">
      <c r="A70" s="1">
        <v>44220</v>
      </c>
      <c r="B70">
        <v>18820</v>
      </c>
      <c r="C70" s="2">
        <v>0.18129999999999999</v>
      </c>
      <c r="D70" s="2">
        <v>0.22118976913732408</v>
      </c>
      <c r="E70" s="2">
        <v>0.24294668675911027</v>
      </c>
      <c r="F70" s="2">
        <v>0.25997522540209034</v>
      </c>
      <c r="G70" s="2">
        <v>0.27656970325613173</v>
      </c>
      <c r="H70" s="2">
        <v>0.28200694068680388</v>
      </c>
      <c r="I70" s="2">
        <v>0.2859099103631676</v>
      </c>
      <c r="J70" s="2">
        <v>0.28801343572494748</v>
      </c>
      <c r="K70" s="2">
        <v>0.29044876717057955</v>
      </c>
      <c r="L70" s="2">
        <v>0.29166330264732149</v>
      </c>
      <c r="M70" s="2">
        <v>0.29537786132189309</v>
      </c>
      <c r="N70" s="2">
        <v>0.29634197711270888</v>
      </c>
      <c r="O70" s="2">
        <v>0.29689290042174643</v>
      </c>
      <c r="P70" s="2">
        <f t="shared" si="23"/>
        <v>0.11559290042174644</v>
      </c>
    </row>
    <row r="71" spans="1:18" x14ac:dyDescent="0.2">
      <c r="A71" t="s">
        <v>14</v>
      </c>
      <c r="C71" s="2">
        <f>$C$15</f>
        <v>0.72398461538461534</v>
      </c>
      <c r="D71" s="2">
        <f>C71+$D$15</f>
        <v>0.88327628205128206</v>
      </c>
      <c r="E71" s="2">
        <f>D71+E$15</f>
        <v>0.97015810023310023</v>
      </c>
      <c r="F71" s="2">
        <f t="shared" ref="F71:O71" si="24">E71+F$15</f>
        <v>1.0381581002331002</v>
      </c>
      <c r="G71" s="2">
        <f t="shared" si="24"/>
        <v>1.1044247668997669</v>
      </c>
      <c r="H71" s="2">
        <f t="shared" si="24"/>
        <v>1.1261372668997669</v>
      </c>
      <c r="I71" s="2">
        <f t="shared" si="24"/>
        <v>1.1417229811854812</v>
      </c>
      <c r="J71" s="2">
        <f t="shared" si="24"/>
        <v>1.1501229811854812</v>
      </c>
      <c r="K71" s="2">
        <f t="shared" si="24"/>
        <v>1.1598479811854812</v>
      </c>
      <c r="L71" s="2">
        <f t="shared" si="24"/>
        <v>1.1646979811854812</v>
      </c>
      <c r="M71" s="2">
        <f t="shared" si="24"/>
        <v>1.1795313145188144</v>
      </c>
      <c r="N71" s="2">
        <f t="shared" si="24"/>
        <v>1.1833813145188143</v>
      </c>
      <c r="O71" s="2">
        <f t="shared" si="24"/>
        <v>1.1855813145188143</v>
      </c>
      <c r="P71" s="2">
        <f t="shared" si="23"/>
        <v>0.46159669913419898</v>
      </c>
    </row>
  </sheetData>
  <conditionalFormatting sqref="C2:O1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O20 C22:O32 C21:N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O5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:O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:P7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9031-79B8-8F46-B155-BD306F20EBDB}">
  <dimension ref="A1:A48"/>
  <sheetViews>
    <sheetView workbookViewId="0">
      <selection sqref="A1:A48"/>
    </sheetView>
  </sheetViews>
  <sheetFormatPr baseColWidth="10" defaultRowHeight="16" x14ac:dyDescent="0.2"/>
  <sheetData>
    <row r="1" spans="1:1" x14ac:dyDescent="0.2">
      <c r="A1" s="5" t="s">
        <v>17</v>
      </c>
    </row>
    <row r="2" spans="1:1" x14ac:dyDescent="0.2">
      <c r="A2" s="6" t="s">
        <v>18</v>
      </c>
    </row>
    <row r="3" spans="1:1" x14ac:dyDescent="0.2">
      <c r="A3" s="5" t="s">
        <v>19</v>
      </c>
    </row>
    <row r="4" spans="1:1" x14ac:dyDescent="0.2">
      <c r="A4" s="5" t="s">
        <v>20</v>
      </c>
    </row>
    <row r="5" spans="1:1" x14ac:dyDescent="0.2">
      <c r="A5" s="5" t="s">
        <v>21</v>
      </c>
    </row>
    <row r="6" spans="1:1" x14ac:dyDescent="0.2">
      <c r="A6" s="5" t="s">
        <v>22</v>
      </c>
    </row>
    <row r="7" spans="1:1" x14ac:dyDescent="0.2">
      <c r="A7" s="5" t="s">
        <v>23</v>
      </c>
    </row>
    <row r="8" spans="1:1" x14ac:dyDescent="0.2">
      <c r="A8" s="7" t="s">
        <v>24</v>
      </c>
    </row>
    <row r="9" spans="1:1" x14ac:dyDescent="0.2">
      <c r="A9" s="6" t="s">
        <v>25</v>
      </c>
    </row>
    <row r="10" spans="1:1" x14ac:dyDescent="0.2">
      <c r="A10" s="5" t="s">
        <v>26</v>
      </c>
    </row>
    <row r="11" spans="1:1" x14ac:dyDescent="0.2">
      <c r="A11" s="7" t="s">
        <v>27</v>
      </c>
    </row>
    <row r="12" spans="1:1" x14ac:dyDescent="0.2">
      <c r="A12" s="5" t="s">
        <v>28</v>
      </c>
    </row>
    <row r="13" spans="1:1" x14ac:dyDescent="0.2">
      <c r="A13" s="5" t="s">
        <v>26</v>
      </c>
    </row>
    <row r="14" spans="1:1" x14ac:dyDescent="0.2">
      <c r="A14" s="7" t="s">
        <v>29</v>
      </c>
    </row>
    <row r="15" spans="1:1" x14ac:dyDescent="0.2">
      <c r="A15" s="5" t="s">
        <v>30</v>
      </c>
    </row>
    <row r="16" spans="1:1" x14ac:dyDescent="0.2">
      <c r="A16" s="5" t="s">
        <v>31</v>
      </c>
    </row>
    <row r="17" spans="1:1" x14ac:dyDescent="0.2">
      <c r="A17" s="7" t="s">
        <v>24</v>
      </c>
    </row>
    <row r="18" spans="1:1" x14ac:dyDescent="0.2">
      <c r="A18" s="6" t="s">
        <v>32</v>
      </c>
    </row>
    <row r="19" spans="1:1" x14ac:dyDescent="0.2">
      <c r="A19" s="5" t="s">
        <v>26</v>
      </c>
    </row>
    <row r="20" spans="1:1" x14ac:dyDescent="0.2">
      <c r="A20" s="6" t="s">
        <v>33</v>
      </c>
    </row>
    <row r="21" spans="1:1" x14ac:dyDescent="0.2">
      <c r="A21" s="5" t="s">
        <v>34</v>
      </c>
    </row>
    <row r="22" spans="1:1" x14ac:dyDescent="0.2">
      <c r="A22" s="5" t="s">
        <v>35</v>
      </c>
    </row>
    <row r="23" spans="1:1" x14ac:dyDescent="0.2">
      <c r="A23" s="5" t="s">
        <v>36</v>
      </c>
    </row>
    <row r="24" spans="1:1" x14ac:dyDescent="0.2">
      <c r="A24" s="5" t="s">
        <v>37</v>
      </c>
    </row>
    <row r="25" spans="1:1" x14ac:dyDescent="0.2">
      <c r="A25" s="5" t="s">
        <v>38</v>
      </c>
    </row>
    <row r="26" spans="1:1" x14ac:dyDescent="0.2">
      <c r="A26" s="5" t="s">
        <v>39</v>
      </c>
    </row>
    <row r="27" spans="1:1" x14ac:dyDescent="0.2">
      <c r="A27" s="7" t="s">
        <v>40</v>
      </c>
    </row>
    <row r="28" spans="1:1" x14ac:dyDescent="0.2">
      <c r="A28" s="5" t="s">
        <v>26</v>
      </c>
    </row>
    <row r="29" spans="1:1" x14ac:dyDescent="0.2">
      <c r="A29" s="6" t="s">
        <v>41</v>
      </c>
    </row>
    <row r="30" spans="1:1" x14ac:dyDescent="0.2">
      <c r="A30" s="6" t="s">
        <v>42</v>
      </c>
    </row>
    <row r="31" spans="1:1" x14ac:dyDescent="0.2">
      <c r="A31" s="5" t="s">
        <v>43</v>
      </c>
    </row>
    <row r="32" spans="1:1" x14ac:dyDescent="0.2">
      <c r="A32" s="5" t="s">
        <v>44</v>
      </c>
    </row>
    <row r="33" spans="1:1" x14ac:dyDescent="0.2">
      <c r="A33" s="5" t="s">
        <v>45</v>
      </c>
    </row>
    <row r="34" spans="1:1" x14ac:dyDescent="0.2">
      <c r="A34" s="5" t="s">
        <v>46</v>
      </c>
    </row>
    <row r="35" spans="1:1" x14ac:dyDescent="0.2">
      <c r="A35" s="5" t="s">
        <v>47</v>
      </c>
    </row>
    <row r="36" spans="1:1" x14ac:dyDescent="0.2">
      <c r="A36" s="5" t="s">
        <v>48</v>
      </c>
    </row>
    <row r="37" spans="1:1" x14ac:dyDescent="0.2">
      <c r="A37" s="5" t="s">
        <v>49</v>
      </c>
    </row>
    <row r="38" spans="1:1" x14ac:dyDescent="0.2">
      <c r="A38" s="5" t="s">
        <v>50</v>
      </c>
    </row>
    <row r="39" spans="1:1" x14ac:dyDescent="0.2">
      <c r="A39" s="5" t="s">
        <v>51</v>
      </c>
    </row>
    <row r="40" spans="1:1" x14ac:dyDescent="0.2">
      <c r="A40" s="5" t="s">
        <v>52</v>
      </c>
    </row>
    <row r="41" spans="1:1" x14ac:dyDescent="0.2">
      <c r="A41" s="5" t="s">
        <v>53</v>
      </c>
    </row>
    <row r="42" spans="1:1" x14ac:dyDescent="0.2">
      <c r="A42" s="5" t="s">
        <v>54</v>
      </c>
    </row>
    <row r="43" spans="1:1" x14ac:dyDescent="0.2">
      <c r="A43" s="5" t="s">
        <v>55</v>
      </c>
    </row>
    <row r="44" spans="1:1" x14ac:dyDescent="0.2">
      <c r="A44" s="5" t="s">
        <v>56</v>
      </c>
    </row>
    <row r="45" spans="1:1" x14ac:dyDescent="0.2">
      <c r="A45" s="5" t="s">
        <v>57</v>
      </c>
    </row>
    <row r="46" spans="1:1" x14ac:dyDescent="0.2">
      <c r="A46" s="5" t="s">
        <v>58</v>
      </c>
    </row>
    <row r="47" spans="1:1" x14ac:dyDescent="0.2">
      <c r="A47" s="5" t="s">
        <v>59</v>
      </c>
    </row>
    <row r="48" spans="1:1" x14ac:dyDescent="0.2">
      <c r="A48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 Ficsor</dc:creator>
  <cp:lastModifiedBy>Adrienn Ficsor</cp:lastModifiedBy>
  <dcterms:created xsi:type="dcterms:W3CDTF">2024-04-09T07:00:38Z</dcterms:created>
  <dcterms:modified xsi:type="dcterms:W3CDTF">2024-04-09T18:59:53Z</dcterms:modified>
</cp:coreProperties>
</file>